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filterPrivacy="1"/>
  <xr:revisionPtr revIDLastSave="0" documentId="13_ncr:1_{0CE87C66-E18B-46F0-B2BD-810E9A71E944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China_raw" sheetId="1" r:id="rId1"/>
    <sheet name="China" sheetId="2" r:id="rId2"/>
    <sheet name="EU28" sheetId="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4" l="1"/>
  <c r="H2" i="4"/>
  <c r="H3" i="4"/>
  <c r="H4" i="4"/>
  <c r="H5" i="4"/>
  <c r="H6" i="4"/>
  <c r="H7" i="4"/>
  <c r="H8" i="4"/>
  <c r="H9" i="4"/>
  <c r="H10" i="4"/>
  <c r="H11" i="4"/>
  <c r="H12" i="4"/>
  <c r="H13" i="4"/>
  <c r="H3" i="1" l="1"/>
  <c r="C16" i="1" s="1"/>
  <c r="B2" i="4"/>
  <c r="B1" i="4" l="1"/>
  <c r="G1" i="4" l="1"/>
  <c r="G2" i="4"/>
  <c r="G3" i="4"/>
  <c r="G4" i="4"/>
  <c r="G5" i="4"/>
  <c r="G6" i="4"/>
  <c r="G7" i="4"/>
  <c r="G8" i="4"/>
  <c r="G9" i="4"/>
  <c r="G10" i="4"/>
  <c r="G11" i="4"/>
  <c r="G12" i="4"/>
  <c r="G13" i="4"/>
  <c r="C1" i="4"/>
  <c r="D1" i="4"/>
  <c r="E1" i="4"/>
  <c r="F1" i="4"/>
  <c r="C2" i="4"/>
  <c r="D2" i="4"/>
  <c r="E2" i="4"/>
  <c r="F2" i="4"/>
  <c r="B3" i="4"/>
  <c r="C3" i="4"/>
  <c r="D3" i="4"/>
  <c r="E3" i="4"/>
  <c r="F3" i="4"/>
  <c r="B4" i="4"/>
  <c r="C4" i="4"/>
  <c r="D4" i="4"/>
  <c r="E4" i="4"/>
  <c r="F4" i="4"/>
  <c r="B5" i="4"/>
  <c r="C5" i="4"/>
  <c r="D5" i="4"/>
  <c r="E5" i="4"/>
  <c r="F5" i="4"/>
  <c r="B6" i="4"/>
  <c r="C6" i="4"/>
  <c r="D6" i="4"/>
  <c r="E6" i="4"/>
  <c r="F6" i="4"/>
  <c r="B7" i="4"/>
  <c r="C7" i="4"/>
  <c r="D7" i="4"/>
  <c r="E7" i="4"/>
  <c r="F7" i="4"/>
  <c r="B8" i="4"/>
  <c r="C8" i="4"/>
  <c r="D8" i="4"/>
  <c r="E8" i="4"/>
  <c r="F8" i="4"/>
  <c r="B9" i="4"/>
  <c r="C9" i="4"/>
  <c r="D9" i="4"/>
  <c r="E9" i="4"/>
  <c r="F9" i="4"/>
  <c r="B10" i="4"/>
  <c r="C10" i="4"/>
  <c r="D10" i="4"/>
  <c r="E10" i="4"/>
  <c r="F10" i="4"/>
  <c r="B11" i="4"/>
  <c r="C11" i="4"/>
  <c r="D11" i="4"/>
  <c r="E11" i="4"/>
  <c r="F11" i="4"/>
  <c r="B12" i="4"/>
  <c r="C12" i="4"/>
  <c r="D12" i="4"/>
  <c r="E12" i="4"/>
  <c r="F12" i="4"/>
  <c r="B13" i="4"/>
  <c r="C13" i="4"/>
  <c r="D13" i="4"/>
  <c r="E13" i="4"/>
  <c r="F13" i="4"/>
  <c r="A12" i="4"/>
  <c r="A13" i="4"/>
  <c r="A10" i="4"/>
  <c r="A11" i="4"/>
  <c r="A2" i="4"/>
  <c r="A3" i="4"/>
  <c r="A4" i="4"/>
  <c r="A5" i="4"/>
  <c r="A6" i="4"/>
  <c r="A7" i="4"/>
  <c r="A8" i="4"/>
  <c r="A9" i="4"/>
  <c r="A1" i="4"/>
  <c r="G1" i="2" l="1"/>
  <c r="G2" i="2"/>
  <c r="G3" i="2"/>
  <c r="G4" i="2"/>
  <c r="G5" i="2"/>
  <c r="G6" i="2"/>
  <c r="G7" i="2"/>
  <c r="G8" i="2"/>
  <c r="G9" i="2"/>
  <c r="G10" i="2"/>
  <c r="G11" i="2"/>
  <c r="B1" i="2"/>
  <c r="C1" i="2"/>
  <c r="D1" i="2"/>
  <c r="E1" i="2"/>
  <c r="F1" i="2"/>
  <c r="C2" i="2"/>
  <c r="E2" i="2"/>
  <c r="B3" i="2"/>
  <c r="C3" i="2"/>
  <c r="D3" i="2"/>
  <c r="E3" i="2"/>
  <c r="F3" i="2"/>
  <c r="B4" i="2"/>
  <c r="C4" i="2"/>
  <c r="D4" i="2"/>
  <c r="E4" i="2"/>
  <c r="F4" i="2"/>
  <c r="B5" i="2"/>
  <c r="C5" i="2"/>
  <c r="D5" i="2"/>
  <c r="E5" i="2"/>
  <c r="F5" i="2"/>
  <c r="B6" i="2"/>
  <c r="C6" i="2"/>
  <c r="D6" i="2"/>
  <c r="E6" i="2"/>
  <c r="F6" i="2"/>
  <c r="B7" i="2"/>
  <c r="C7" i="2"/>
  <c r="D7" i="2"/>
  <c r="E7" i="2"/>
  <c r="F7" i="2"/>
  <c r="B8" i="2"/>
  <c r="C8" i="2"/>
  <c r="D8" i="2"/>
  <c r="E8" i="2"/>
  <c r="F8" i="2"/>
  <c r="B9" i="2"/>
  <c r="C9" i="2"/>
  <c r="D9" i="2"/>
  <c r="E9" i="2"/>
  <c r="F9" i="2"/>
  <c r="B10" i="2"/>
  <c r="C10" i="2"/>
  <c r="D10" i="2"/>
  <c r="E10" i="2"/>
  <c r="F10" i="2"/>
  <c r="B11" i="2"/>
  <c r="C11" i="2"/>
  <c r="D11" i="2"/>
  <c r="E11" i="2"/>
  <c r="F11" i="2"/>
  <c r="A11" i="2"/>
  <c r="A10" i="2"/>
  <c r="A2" i="2"/>
  <c r="A3" i="2"/>
  <c r="A4" i="2"/>
  <c r="A5" i="2"/>
  <c r="A6" i="2"/>
  <c r="A7" i="2"/>
  <c r="A8" i="2"/>
  <c r="A9" i="2"/>
  <c r="A1" i="2"/>
  <c r="I17" i="1"/>
  <c r="I18" i="1"/>
  <c r="I19" i="1"/>
  <c r="I20" i="1"/>
  <c r="I21" i="1"/>
  <c r="I22" i="1"/>
  <c r="I23" i="1"/>
  <c r="I24" i="1"/>
  <c r="I25" i="1"/>
  <c r="I16" i="1"/>
  <c r="G17" i="1"/>
  <c r="G16" i="1"/>
  <c r="D16" i="1"/>
  <c r="D2" i="2" s="1"/>
  <c r="E16" i="1"/>
  <c r="F16" i="1"/>
  <c r="F2" i="2" s="1"/>
  <c r="C17" i="1"/>
  <c r="D17" i="1"/>
  <c r="E17" i="1"/>
  <c r="F17" i="1"/>
  <c r="C18" i="1"/>
  <c r="D18" i="1"/>
  <c r="E18" i="1"/>
  <c r="F18" i="1"/>
  <c r="G18" i="1"/>
  <c r="C19" i="1"/>
  <c r="D19" i="1"/>
  <c r="E19" i="1"/>
  <c r="F19" i="1"/>
  <c r="G19" i="1"/>
  <c r="C20" i="1"/>
  <c r="D20" i="1"/>
  <c r="E20" i="1"/>
  <c r="F20" i="1"/>
  <c r="G20" i="1"/>
  <c r="C21" i="1"/>
  <c r="D21" i="1"/>
  <c r="E21" i="1"/>
  <c r="F21" i="1"/>
  <c r="G21" i="1"/>
  <c r="C22" i="1"/>
  <c r="D22" i="1"/>
  <c r="E22" i="1"/>
  <c r="F22" i="1"/>
  <c r="G22" i="1"/>
  <c r="C23" i="1"/>
  <c r="D23" i="1"/>
  <c r="E23" i="1"/>
  <c r="F23" i="1"/>
  <c r="G23" i="1"/>
  <c r="C24" i="1"/>
  <c r="D24" i="1"/>
  <c r="E24" i="1"/>
  <c r="F24" i="1"/>
  <c r="G24" i="1"/>
  <c r="C25" i="1"/>
  <c r="D25" i="1"/>
  <c r="E25" i="1"/>
  <c r="F25" i="1"/>
  <c r="G25" i="1"/>
  <c r="A25" i="1"/>
  <c r="B25" i="1"/>
  <c r="B24" i="1"/>
  <c r="B17" i="1"/>
  <c r="B18" i="1"/>
  <c r="B19" i="1"/>
  <c r="B20" i="1"/>
  <c r="B21" i="1"/>
  <c r="B22" i="1"/>
  <c r="B23" i="1"/>
  <c r="B16" i="1"/>
  <c r="B2" i="2" s="1"/>
  <c r="H4" i="1"/>
  <c r="H5" i="1"/>
  <c r="H6" i="1"/>
  <c r="H7" i="1"/>
  <c r="H8" i="1"/>
  <c r="H9" i="1"/>
  <c r="H10" i="1"/>
  <c r="H11" i="1"/>
  <c r="H12" i="1"/>
  <c r="B15" i="1"/>
  <c r="C15" i="1"/>
  <c r="D15" i="1"/>
  <c r="E15" i="1"/>
  <c r="F15" i="1"/>
  <c r="G15" i="1"/>
  <c r="A16" i="1"/>
  <c r="A17" i="1"/>
  <c r="A18" i="1"/>
  <c r="A19" i="1"/>
  <c r="A20" i="1"/>
  <c r="A21" i="1"/>
  <c r="A22" i="1"/>
  <c r="A23" i="1"/>
  <c r="A24" i="1"/>
  <c r="A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CFEFC28B-0DE3-4D72-AA62-7F8AB8032AA4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Jiang et al 2020: Jiang, Xiaobin; Wang, Tao; Jiang, Meng; Xu, Ming; Yu, Yadong; Guo, Baohua et al. (2020): Assessment of Plastic Stocks and Flows in China: 1978-2017. In: Resources, Conservation and Recycling 161, S. 104969. DOI: 10.1016/j.resconrec.2020.104969.Model output by Jiang et al. from various sector split datasources and bottom-up calculations (see paper)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87D0EB5-1EE8-4181-96A4-019C3A6786E5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from plastics Europe, see linked data</t>
        </r>
      </text>
    </comment>
  </commentList>
</comments>
</file>

<file path=xl/sharedStrings.xml><?xml version="1.0" encoding="utf-8"?>
<sst xmlns="http://schemas.openxmlformats.org/spreadsheetml/2006/main" count="9" uniqueCount="9">
  <si>
    <t>Year</t>
  </si>
  <si>
    <t>Packaging</t>
  </si>
  <si>
    <t>B&amp;C</t>
  </si>
  <si>
    <t>Automobile</t>
  </si>
  <si>
    <t>Electronics</t>
  </si>
  <si>
    <t>Agriculture</t>
  </si>
  <si>
    <t>Others</t>
  </si>
  <si>
    <t>Plastics use by sector (Mt/a)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</si>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</sst>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streeck/Desktop/EndUse_shortTermSave/SectorSplit_WasteFilter_physical/USA_SectorSplit/US_SectorSplit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d_Alu"/>
      <sheetName val="pd_Copper"/>
      <sheetName val="pd_Wood"/>
      <sheetName val="pd_IronSteel"/>
      <sheetName val="pd_Cement"/>
      <sheetName val="pd_Plastics"/>
      <sheetName val="Copper"/>
      <sheetName val="Alu"/>
      <sheetName val="IronSteel"/>
      <sheetName val="Cement"/>
      <sheetName val="Plastics"/>
      <sheetName val="Wood"/>
      <sheetName val="Pap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9">
          <cell r="K29" t="str">
            <v>Year</v>
          </cell>
          <cell r="L29" t="str">
            <v>Packaging PE</v>
          </cell>
          <cell r="M29" t="str">
            <v>Building and construction PE</v>
          </cell>
          <cell r="N29" t="str">
            <v>Automotive PE</v>
          </cell>
          <cell r="O29" t="str">
            <v>Electrical&amp;Electronic PE</v>
          </cell>
          <cell r="P29" t="str">
            <v>Agriculture PE</v>
          </cell>
          <cell r="Q29" t="str">
            <v>Household, leisure &amp; sports PE</v>
          </cell>
          <cell r="R29" t="str">
            <v>Others PE</v>
          </cell>
        </row>
        <row r="30">
          <cell r="K30">
            <v>2006</v>
          </cell>
          <cell r="L30">
            <v>0.37</v>
          </cell>
          <cell r="M30">
            <v>0.21</v>
          </cell>
          <cell r="N30">
            <v>0.08</v>
          </cell>
          <cell r="O30">
            <v>0.06</v>
          </cell>
          <cell r="P30">
            <v>0</v>
          </cell>
          <cell r="Q30">
            <v>0</v>
          </cell>
          <cell r="R30">
            <v>0.28000000000000003</v>
          </cell>
        </row>
        <row r="31">
          <cell r="K31">
            <v>2007</v>
          </cell>
          <cell r="L31">
            <v>0.37</v>
          </cell>
          <cell r="M31">
            <v>0.21</v>
          </cell>
          <cell r="N31">
            <v>0.08</v>
          </cell>
          <cell r="O31">
            <v>0.06</v>
          </cell>
          <cell r="P31">
            <v>0</v>
          </cell>
          <cell r="Q31">
            <v>0</v>
          </cell>
          <cell r="R31">
            <v>0.28000000000000003</v>
          </cell>
        </row>
        <row r="32">
          <cell r="K32">
            <v>2008</v>
          </cell>
          <cell r="L32">
            <v>0.38</v>
          </cell>
          <cell r="M32">
            <v>0.21</v>
          </cell>
          <cell r="N32">
            <v>7.0000000000000007E-2</v>
          </cell>
          <cell r="O32">
            <v>0.06</v>
          </cell>
          <cell r="P32">
            <v>0</v>
          </cell>
          <cell r="Q32">
            <v>0</v>
          </cell>
          <cell r="R32">
            <v>0.28000000000000003</v>
          </cell>
        </row>
        <row r="33">
          <cell r="K33">
            <v>2009</v>
          </cell>
          <cell r="L33">
            <v>0.40100000000000002</v>
          </cell>
          <cell r="M33">
            <v>0.20399999999999999</v>
          </cell>
          <cell r="N33">
            <v>7.0000000000000007E-2</v>
          </cell>
          <cell r="O33">
            <v>5.6000000000000001E-2</v>
          </cell>
          <cell r="P33">
            <v>0</v>
          </cell>
          <cell r="Q33">
            <v>0</v>
          </cell>
          <cell r="R33">
            <v>0.26900000000000002</v>
          </cell>
        </row>
        <row r="34">
          <cell r="K34">
            <v>2010</v>
          </cell>
          <cell r="L34">
            <v>0.39</v>
          </cell>
          <cell r="M34">
            <v>0.20600000000000002</v>
          </cell>
          <cell r="N34">
            <v>7.4999999999999997E-2</v>
          </cell>
          <cell r="O34">
            <v>5.5999999999999994E-2</v>
          </cell>
          <cell r="P34">
            <v>0</v>
          </cell>
          <cell r="Q34">
            <v>0</v>
          </cell>
          <cell r="R34">
            <v>0.27300000000000002</v>
          </cell>
        </row>
        <row r="35">
          <cell r="K35">
            <v>2011</v>
          </cell>
          <cell r="L35">
            <v>0.39399999999999996</v>
          </cell>
          <cell r="M35">
            <v>0.20499999999999999</v>
          </cell>
          <cell r="N35">
            <v>8.3000000000000004E-2</v>
          </cell>
          <cell r="O35">
            <v>5.4000000000000006E-2</v>
          </cell>
          <cell r="P35">
            <v>0</v>
          </cell>
          <cell r="Q35">
            <v>0</v>
          </cell>
          <cell r="R35">
            <v>0.26400000000000001</v>
          </cell>
        </row>
        <row r="36">
          <cell r="K36">
            <v>2012</v>
          </cell>
          <cell r="L36">
            <v>0.39399999999999996</v>
          </cell>
          <cell r="M36">
            <v>0.20300000000000001</v>
          </cell>
          <cell r="N36">
            <v>8.199999999999999E-2</v>
          </cell>
          <cell r="O36">
            <v>5.5E-2</v>
          </cell>
          <cell r="P36">
            <v>4.2000000000000003E-2</v>
          </cell>
          <cell r="Q36">
            <v>0</v>
          </cell>
          <cell r="R36">
            <v>0.22399999999999998</v>
          </cell>
        </row>
        <row r="37">
          <cell r="K37">
            <v>2013</v>
          </cell>
          <cell r="L37">
            <v>0.39600000000000002</v>
          </cell>
          <cell r="M37">
            <v>0.20300000000000001</v>
          </cell>
          <cell r="N37">
            <v>8.5000000000000006E-2</v>
          </cell>
          <cell r="O37">
            <v>5.5999999999999994E-2</v>
          </cell>
          <cell r="P37">
            <v>4.2999999999999997E-2</v>
          </cell>
          <cell r="Q37">
            <v>0</v>
          </cell>
          <cell r="R37">
            <v>0.217</v>
          </cell>
        </row>
        <row r="38">
          <cell r="K38">
            <v>2014</v>
          </cell>
          <cell r="L38">
            <v>0.39500000000000002</v>
          </cell>
          <cell r="M38">
            <v>0.20100000000000001</v>
          </cell>
          <cell r="N38">
            <v>8.5999999999999993E-2</v>
          </cell>
          <cell r="O38">
            <v>5.7000000000000002E-2</v>
          </cell>
          <cell r="P38">
            <v>3.4000000000000002E-2</v>
          </cell>
          <cell r="Q38">
            <v>0</v>
          </cell>
          <cell r="R38">
            <v>0.22699999999999998</v>
          </cell>
        </row>
        <row r="39">
          <cell r="K39">
            <v>2015</v>
          </cell>
          <cell r="L39">
            <v>0.39900000000000002</v>
          </cell>
          <cell r="M39">
            <v>0.19700000000000001</v>
          </cell>
          <cell r="N39">
            <v>8.8999999999999996E-2</v>
          </cell>
          <cell r="O39">
            <v>5.8000000000000003E-2</v>
          </cell>
          <cell r="P39">
            <v>3.3000000000000002E-2</v>
          </cell>
          <cell r="Q39">
            <v>0</v>
          </cell>
          <cell r="R39">
            <v>0.224</v>
          </cell>
        </row>
        <row r="40">
          <cell r="K40">
            <v>2016</v>
          </cell>
          <cell r="L40">
            <v>0.39900000000000002</v>
          </cell>
          <cell r="M40">
            <v>0.19700000000000001</v>
          </cell>
          <cell r="N40">
            <v>0.1</v>
          </cell>
          <cell r="O40">
            <v>6.2E-2</v>
          </cell>
          <cell r="P40">
            <v>3.3000000000000002E-2</v>
          </cell>
          <cell r="Q40">
            <v>4.2000000000000003E-2</v>
          </cell>
          <cell r="R40">
            <v>0.16700000000000001</v>
          </cell>
        </row>
        <row r="41">
          <cell r="K41">
            <v>2017</v>
          </cell>
          <cell r="L41">
            <v>0.39700000000000002</v>
          </cell>
          <cell r="M41">
            <v>0.19800000000000001</v>
          </cell>
          <cell r="N41">
            <v>0.10100000000000001</v>
          </cell>
          <cell r="O41">
            <v>6.2E-2</v>
          </cell>
          <cell r="P41">
            <v>3.4000000000000002E-2</v>
          </cell>
          <cell r="Q41">
            <v>4.0999999999999995E-2</v>
          </cell>
          <cell r="R41">
            <v>0.16700000000000001</v>
          </cell>
        </row>
      </sheetData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F14" sqref="F14"/>
    </sheetView>
  </sheetViews>
  <sheetFormatPr baseColWidth="10" defaultColWidth="8.85546875" defaultRowHeight="15" x14ac:dyDescent="0.25"/>
  <sheetData>
    <row r="1" spans="1:9" x14ac:dyDescent="0.25">
      <c r="A1" t="s">
        <v>7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</row>
    <row r="3" spans="1:9" x14ac:dyDescent="0.25">
      <c r="A3">
        <v>1978</v>
      </c>
      <c r="B3">
        <v>0.52</v>
      </c>
      <c r="C3">
        <v>0.23</v>
      </c>
      <c r="D3">
        <v>0.01</v>
      </c>
      <c r="E3">
        <v>7.0000000000000007E-2</v>
      </c>
      <c r="F3">
        <v>0.16</v>
      </c>
      <c r="G3">
        <v>0.09</v>
      </c>
      <c r="H3">
        <f>SUM(B3:G3)</f>
        <v>1.08</v>
      </c>
    </row>
    <row r="4" spans="1:9" x14ac:dyDescent="0.25">
      <c r="A4">
        <v>1980</v>
      </c>
      <c r="B4">
        <v>0.77</v>
      </c>
      <c r="C4">
        <v>0.33</v>
      </c>
      <c r="D4">
        <v>0.01</v>
      </c>
      <c r="E4">
        <v>0.12</v>
      </c>
      <c r="F4">
        <v>0.23</v>
      </c>
      <c r="G4">
        <v>0.14000000000000001</v>
      </c>
      <c r="H4">
        <f t="shared" ref="H4:H12" si="0">SUM(B4:G4)</f>
        <v>1.6</v>
      </c>
    </row>
    <row r="5" spans="1:9" x14ac:dyDescent="0.25">
      <c r="A5">
        <v>1985</v>
      </c>
      <c r="B5">
        <v>0.95</v>
      </c>
      <c r="C5">
        <v>0.31</v>
      </c>
      <c r="D5">
        <v>0.03</v>
      </c>
      <c r="E5">
        <v>0.33</v>
      </c>
      <c r="F5">
        <v>0.27</v>
      </c>
      <c r="G5">
        <v>0.21</v>
      </c>
      <c r="H5">
        <f t="shared" si="0"/>
        <v>2.1</v>
      </c>
    </row>
    <row r="6" spans="1:9" x14ac:dyDescent="0.25">
      <c r="A6">
        <v>1990</v>
      </c>
      <c r="B6">
        <v>1</v>
      </c>
      <c r="C6">
        <v>0.38</v>
      </c>
      <c r="D6">
        <v>0.03</v>
      </c>
      <c r="E6">
        <v>0.31</v>
      </c>
      <c r="F6">
        <v>0.3</v>
      </c>
      <c r="G6">
        <v>0.28999999999999998</v>
      </c>
      <c r="H6">
        <f t="shared" si="0"/>
        <v>2.31</v>
      </c>
    </row>
    <row r="7" spans="1:9" x14ac:dyDescent="0.25">
      <c r="A7">
        <v>1995</v>
      </c>
      <c r="B7">
        <v>3.54</v>
      </c>
      <c r="C7">
        <v>1.69</v>
      </c>
      <c r="D7">
        <v>0.1</v>
      </c>
      <c r="E7">
        <v>1.27</v>
      </c>
      <c r="F7">
        <v>0.83</v>
      </c>
      <c r="G7">
        <v>0.79</v>
      </c>
      <c r="H7">
        <f t="shared" si="0"/>
        <v>8.2199999999999989</v>
      </c>
    </row>
    <row r="8" spans="1:9" x14ac:dyDescent="0.25">
      <c r="A8">
        <v>2000</v>
      </c>
      <c r="B8">
        <v>7.92</v>
      </c>
      <c r="C8">
        <v>3.59</v>
      </c>
      <c r="D8">
        <v>0.19</v>
      </c>
      <c r="E8">
        <v>2.39</v>
      </c>
      <c r="F8">
        <v>1.1299999999999999</v>
      </c>
      <c r="G8">
        <v>1.49</v>
      </c>
      <c r="H8">
        <f t="shared" si="0"/>
        <v>16.709999999999997</v>
      </c>
    </row>
    <row r="9" spans="1:9" x14ac:dyDescent="0.25">
      <c r="A9">
        <v>2005</v>
      </c>
      <c r="B9">
        <v>12.7</v>
      </c>
      <c r="C9">
        <v>6.11</v>
      </c>
      <c r="D9">
        <v>0.41</v>
      </c>
      <c r="E9">
        <v>3.19</v>
      </c>
      <c r="F9">
        <v>1.84</v>
      </c>
      <c r="G9">
        <v>2.5099999999999998</v>
      </c>
      <c r="H9">
        <f t="shared" si="0"/>
        <v>26.759999999999998</v>
      </c>
    </row>
    <row r="10" spans="1:9" x14ac:dyDescent="0.25">
      <c r="A10">
        <v>2010</v>
      </c>
      <c r="B10">
        <v>20.02</v>
      </c>
      <c r="C10">
        <v>10.32</v>
      </c>
      <c r="D10">
        <v>1.45</v>
      </c>
      <c r="E10">
        <v>4.66</v>
      </c>
      <c r="F10">
        <v>3.35</v>
      </c>
      <c r="G10">
        <v>5.67</v>
      </c>
      <c r="H10">
        <f t="shared" si="0"/>
        <v>45.470000000000006</v>
      </c>
    </row>
    <row r="11" spans="1:9" x14ac:dyDescent="0.25">
      <c r="A11">
        <v>2015</v>
      </c>
      <c r="B11">
        <v>25.38</v>
      </c>
      <c r="C11">
        <v>15.67</v>
      </c>
      <c r="D11">
        <v>2</v>
      </c>
      <c r="E11">
        <v>6.52</v>
      </c>
      <c r="F11">
        <v>5.46</v>
      </c>
      <c r="G11">
        <v>7.36</v>
      </c>
      <c r="H11">
        <f t="shared" si="0"/>
        <v>62.389999999999993</v>
      </c>
    </row>
    <row r="12" spans="1:9" x14ac:dyDescent="0.25">
      <c r="A12">
        <v>2017</v>
      </c>
      <c r="B12">
        <v>26.19</v>
      </c>
      <c r="C12">
        <v>14.92</v>
      </c>
      <c r="D12">
        <v>2.25</v>
      </c>
      <c r="E12">
        <v>6.73</v>
      </c>
      <c r="F12">
        <v>5.28</v>
      </c>
      <c r="G12">
        <v>7.95</v>
      </c>
      <c r="H12">
        <f t="shared" si="0"/>
        <v>63.320000000000007</v>
      </c>
    </row>
    <row r="15" spans="1:9" x14ac:dyDescent="0.25">
      <c r="A15" t="str">
        <f t="shared" ref="A15:A25" si="1">A2</f>
        <v>Year</v>
      </c>
      <c r="B15" t="str">
        <f t="shared" ref="B15:G15" si="2">B2</f>
        <v>Packaging</v>
      </c>
      <c r="C15" t="str">
        <f t="shared" si="2"/>
        <v>B&amp;C</v>
      </c>
      <c r="D15" t="str">
        <f t="shared" si="2"/>
        <v>Automobile</v>
      </c>
      <c r="E15" t="str">
        <f t="shared" si="2"/>
        <v>Electronics</v>
      </c>
      <c r="F15" t="str">
        <f t="shared" si="2"/>
        <v>Agriculture</v>
      </c>
      <c r="G15" t="str">
        <f t="shared" si="2"/>
        <v>Others</v>
      </c>
    </row>
    <row r="16" spans="1:9" x14ac:dyDescent="0.25">
      <c r="A16">
        <f t="shared" si="1"/>
        <v>1978</v>
      </c>
      <c r="B16" s="1">
        <f>B3/$H3</f>
        <v>0.48148148148148145</v>
      </c>
      <c r="C16" s="1">
        <f>C3/$H3</f>
        <v>0.21296296296296297</v>
      </c>
      <c r="D16" s="1">
        <f t="shared" ref="D16:F16" si="3">D3/$H3</f>
        <v>9.2592592592592587E-3</v>
      </c>
      <c r="E16" s="1">
        <f t="shared" si="3"/>
        <v>6.4814814814814811E-2</v>
      </c>
      <c r="F16" s="1">
        <f t="shared" si="3"/>
        <v>0.14814814814814814</v>
      </c>
      <c r="G16" s="1">
        <f>G3/$H3</f>
        <v>8.3333333333333329E-2</v>
      </c>
      <c r="I16" s="2">
        <f>SUM(B16:G16)</f>
        <v>1</v>
      </c>
    </row>
    <row r="17" spans="1:9" x14ac:dyDescent="0.25">
      <c r="A17">
        <f t="shared" si="1"/>
        <v>1980</v>
      </c>
      <c r="B17" s="1">
        <f t="shared" ref="B17:G23" si="4">B4/$H4</f>
        <v>0.48125000000000001</v>
      </c>
      <c r="C17" s="1">
        <f t="shared" si="4"/>
        <v>0.20624999999999999</v>
      </c>
      <c r="D17" s="1">
        <f t="shared" si="4"/>
        <v>6.2499999999999995E-3</v>
      </c>
      <c r="E17" s="1">
        <f t="shared" si="4"/>
        <v>7.4999999999999997E-2</v>
      </c>
      <c r="F17" s="1">
        <f t="shared" si="4"/>
        <v>0.14374999999999999</v>
      </c>
      <c r="G17" s="1">
        <f>G4/$H4</f>
        <v>8.7500000000000008E-2</v>
      </c>
      <c r="I17" s="2">
        <f t="shared" ref="I17:I25" si="5">SUM(B17:G17)</f>
        <v>0.99999999999999989</v>
      </c>
    </row>
    <row r="18" spans="1:9" x14ac:dyDescent="0.25">
      <c r="A18">
        <f t="shared" si="1"/>
        <v>1985</v>
      </c>
      <c r="B18" s="1">
        <f t="shared" si="4"/>
        <v>0.45238095238095233</v>
      </c>
      <c r="C18" s="1">
        <f t="shared" si="4"/>
        <v>0.14761904761904762</v>
      </c>
      <c r="D18" s="1">
        <f t="shared" si="4"/>
        <v>1.4285714285714285E-2</v>
      </c>
      <c r="E18" s="1">
        <f t="shared" si="4"/>
        <v>0.15714285714285714</v>
      </c>
      <c r="F18" s="1">
        <f t="shared" si="4"/>
        <v>0.12857142857142859</v>
      </c>
      <c r="G18" s="1">
        <f t="shared" si="4"/>
        <v>9.9999999999999992E-2</v>
      </c>
      <c r="I18" s="2">
        <f t="shared" si="5"/>
        <v>0.99999999999999989</v>
      </c>
    </row>
    <row r="19" spans="1:9" x14ac:dyDescent="0.25">
      <c r="A19">
        <f t="shared" si="1"/>
        <v>1990</v>
      </c>
      <c r="B19" s="1">
        <f t="shared" si="4"/>
        <v>0.4329004329004329</v>
      </c>
      <c r="C19" s="1">
        <f t="shared" si="4"/>
        <v>0.16450216450216451</v>
      </c>
      <c r="D19" s="1">
        <f t="shared" si="4"/>
        <v>1.2987012987012986E-2</v>
      </c>
      <c r="E19" s="1">
        <f t="shared" si="4"/>
        <v>0.13419913419913421</v>
      </c>
      <c r="F19" s="1">
        <f t="shared" si="4"/>
        <v>0.12987012987012986</v>
      </c>
      <c r="G19" s="1">
        <f t="shared" si="4"/>
        <v>0.12554112554112554</v>
      </c>
      <c r="I19" s="2">
        <f t="shared" si="5"/>
        <v>0.99999999999999989</v>
      </c>
    </row>
    <row r="20" spans="1:9" x14ac:dyDescent="0.25">
      <c r="A20">
        <f t="shared" si="1"/>
        <v>1995</v>
      </c>
      <c r="B20" s="1">
        <f t="shared" si="4"/>
        <v>0.43065693430656943</v>
      </c>
      <c r="C20" s="1">
        <f t="shared" si="4"/>
        <v>0.2055961070559611</v>
      </c>
      <c r="D20" s="1">
        <f t="shared" si="4"/>
        <v>1.2165450121654504E-2</v>
      </c>
      <c r="E20" s="1">
        <f t="shared" si="4"/>
        <v>0.1545012165450122</v>
      </c>
      <c r="F20" s="1">
        <f t="shared" si="4"/>
        <v>0.10097323600973238</v>
      </c>
      <c r="G20" s="1">
        <f t="shared" si="4"/>
        <v>9.6107055961070581E-2</v>
      </c>
      <c r="I20" s="2">
        <f t="shared" si="5"/>
        <v>1.0000000000000002</v>
      </c>
    </row>
    <row r="21" spans="1:9" x14ac:dyDescent="0.25">
      <c r="A21">
        <f t="shared" si="1"/>
        <v>2000</v>
      </c>
      <c r="B21" s="1">
        <f t="shared" si="4"/>
        <v>0.47396768402154404</v>
      </c>
      <c r="C21" s="1">
        <f t="shared" si="4"/>
        <v>0.21484141232794737</v>
      </c>
      <c r="D21" s="1">
        <f t="shared" si="4"/>
        <v>1.1370436864153203E-2</v>
      </c>
      <c r="E21" s="1">
        <f t="shared" si="4"/>
        <v>0.14302812687013766</v>
      </c>
      <c r="F21" s="1">
        <f t="shared" si="4"/>
        <v>6.7624177139437469E-2</v>
      </c>
      <c r="G21" s="1">
        <f t="shared" si="4"/>
        <v>8.9168162776780385E-2</v>
      </c>
      <c r="I21" s="2">
        <f t="shared" si="5"/>
        <v>1</v>
      </c>
    </row>
    <row r="22" spans="1:9" x14ac:dyDescent="0.25">
      <c r="A22">
        <f t="shared" si="1"/>
        <v>2005</v>
      </c>
      <c r="B22" s="1">
        <f t="shared" si="4"/>
        <v>0.47458893871449925</v>
      </c>
      <c r="C22" s="1">
        <f t="shared" si="4"/>
        <v>0.2283258594917788</v>
      </c>
      <c r="D22" s="1">
        <f t="shared" si="4"/>
        <v>1.5321375186846039E-2</v>
      </c>
      <c r="E22" s="1">
        <f t="shared" si="4"/>
        <v>0.11920777279521674</v>
      </c>
      <c r="F22" s="1">
        <f t="shared" si="4"/>
        <v>6.8759342301943208E-2</v>
      </c>
      <c r="G22" s="1">
        <f t="shared" si="4"/>
        <v>9.3796711509715996E-2</v>
      </c>
      <c r="I22" s="2">
        <f t="shared" si="5"/>
        <v>1</v>
      </c>
    </row>
    <row r="23" spans="1:9" x14ac:dyDescent="0.25">
      <c r="A23">
        <f t="shared" si="1"/>
        <v>2010</v>
      </c>
      <c r="B23" s="1">
        <f t="shared" si="4"/>
        <v>0.44029030129755875</v>
      </c>
      <c r="C23" s="1">
        <f t="shared" si="4"/>
        <v>0.22696283263690342</v>
      </c>
      <c r="D23" s="1">
        <f t="shared" si="4"/>
        <v>3.1889157686386622E-2</v>
      </c>
      <c r="E23" s="1">
        <f t="shared" si="4"/>
        <v>0.10248515504728391</v>
      </c>
      <c r="F23" s="1">
        <f t="shared" si="4"/>
        <v>7.3674950516824267E-2</v>
      </c>
      <c r="G23" s="1">
        <f t="shared" si="4"/>
        <v>0.12469760281504287</v>
      </c>
      <c r="I23" s="2">
        <f t="shared" si="5"/>
        <v>0.99999999999999989</v>
      </c>
    </row>
    <row r="24" spans="1:9" x14ac:dyDescent="0.25">
      <c r="A24">
        <f t="shared" si="1"/>
        <v>2015</v>
      </c>
      <c r="B24" s="1">
        <f>B11/$H11</f>
        <v>0.40679596089116848</v>
      </c>
      <c r="C24" s="1">
        <f t="shared" ref="C24:G24" si="6">C11/$H11</f>
        <v>0.25116204519955121</v>
      </c>
      <c r="D24" s="1">
        <f t="shared" si="6"/>
        <v>3.205641929796442E-2</v>
      </c>
      <c r="E24" s="1">
        <f t="shared" si="6"/>
        <v>0.10450392691136401</v>
      </c>
      <c r="F24" s="1">
        <f t="shared" si="6"/>
        <v>8.7514024683442868E-2</v>
      </c>
      <c r="G24" s="1">
        <f t="shared" si="6"/>
        <v>0.11796762301650908</v>
      </c>
      <c r="I24" s="2">
        <f t="shared" si="5"/>
        <v>1</v>
      </c>
    </row>
    <row r="25" spans="1:9" x14ac:dyDescent="0.25">
      <c r="A25">
        <f t="shared" si="1"/>
        <v>2017</v>
      </c>
      <c r="B25" s="1">
        <f>B12/$H12</f>
        <v>0.41361339229311433</v>
      </c>
      <c r="C25" s="1">
        <f t="shared" ref="C25:G25" si="7">C12/$H12</f>
        <v>0.23562855337965885</v>
      </c>
      <c r="D25" s="1">
        <f t="shared" si="7"/>
        <v>3.5533796588755523E-2</v>
      </c>
      <c r="E25" s="1">
        <f t="shared" si="7"/>
        <v>0.10628553379658875</v>
      </c>
      <c r="F25" s="1">
        <f t="shared" si="7"/>
        <v>8.3385975994946293E-2</v>
      </c>
      <c r="G25" s="1">
        <f t="shared" si="7"/>
        <v>0.12555274794693619</v>
      </c>
      <c r="I25" s="2">
        <f t="shared" si="5"/>
        <v>0.99999999999999989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F31F-C903-4D28-866E-3C36B030CED4}">
  <dimension ref="A1:G11"/>
  <sheetViews>
    <sheetView workbookViewId="0">
      <selection activeCell="C13" sqref="C13"/>
    </sheetView>
  </sheetViews>
  <sheetFormatPr baseColWidth="10" defaultRowHeight="15" x14ac:dyDescent="0.25"/>
  <sheetData>
    <row r="1" spans="1:7" x14ac:dyDescent="0.25">
      <c r="A1" t="str">
        <f>China_raw!A15</f>
        <v>Year</v>
      </c>
      <c r="B1" t="str">
        <f>China_raw!B15</f>
        <v>Packaging</v>
      </c>
      <c r="C1" t="str">
        <f>China_raw!C15</f>
        <v>B&amp;C</v>
      </c>
      <c r="D1" t="str">
        <f>China_raw!D15</f>
        <v>Automobile</v>
      </c>
      <c r="E1" t="str">
        <f>China_raw!E15</f>
        <v>Electronics</v>
      </c>
      <c r="F1" t="str">
        <f>China_raw!F15</f>
        <v>Agriculture</v>
      </c>
      <c r="G1" t="str">
        <f>China_raw!G15</f>
        <v>Others</v>
      </c>
    </row>
    <row r="2" spans="1:7" x14ac:dyDescent="0.25">
      <c r="A2">
        <f>China_raw!A16</f>
        <v>1978</v>
      </c>
      <c r="B2" s="1">
        <f>China_raw!B16</f>
        <v>0.48148148148148145</v>
      </c>
      <c r="C2" s="1">
        <f>China_raw!C16</f>
        <v>0.21296296296296297</v>
      </c>
      <c r="D2" s="1">
        <f>China_raw!D16</f>
        <v>9.2592592592592587E-3</v>
      </c>
      <c r="E2" s="1">
        <f>China_raw!E16</f>
        <v>6.4814814814814811E-2</v>
      </c>
      <c r="F2" s="1">
        <f>China_raw!F16</f>
        <v>0.14814814814814814</v>
      </c>
      <c r="G2" s="1">
        <f>China_raw!G16</f>
        <v>8.3333333333333329E-2</v>
      </c>
    </row>
    <row r="3" spans="1:7" x14ac:dyDescent="0.25">
      <c r="A3">
        <f>China_raw!A17</f>
        <v>1980</v>
      </c>
      <c r="B3" s="1">
        <f>China_raw!B17</f>
        <v>0.48125000000000001</v>
      </c>
      <c r="C3" s="1">
        <f>China_raw!C17</f>
        <v>0.20624999999999999</v>
      </c>
      <c r="D3" s="1">
        <f>China_raw!D17</f>
        <v>6.2499999999999995E-3</v>
      </c>
      <c r="E3" s="1">
        <f>China_raw!E17</f>
        <v>7.4999999999999997E-2</v>
      </c>
      <c r="F3" s="1">
        <f>China_raw!F17</f>
        <v>0.14374999999999999</v>
      </c>
      <c r="G3" s="1">
        <f>China_raw!G17</f>
        <v>8.7500000000000008E-2</v>
      </c>
    </row>
    <row r="4" spans="1:7" x14ac:dyDescent="0.25">
      <c r="A4">
        <f>China_raw!A18</f>
        <v>1985</v>
      </c>
      <c r="B4" s="1">
        <f>China_raw!B18</f>
        <v>0.45238095238095233</v>
      </c>
      <c r="C4" s="1">
        <f>China_raw!C18</f>
        <v>0.14761904761904762</v>
      </c>
      <c r="D4" s="1">
        <f>China_raw!D18</f>
        <v>1.4285714285714285E-2</v>
      </c>
      <c r="E4" s="1">
        <f>China_raw!E18</f>
        <v>0.15714285714285714</v>
      </c>
      <c r="F4" s="1">
        <f>China_raw!F18</f>
        <v>0.12857142857142859</v>
      </c>
      <c r="G4" s="1">
        <f>China_raw!G18</f>
        <v>9.9999999999999992E-2</v>
      </c>
    </row>
    <row r="5" spans="1:7" x14ac:dyDescent="0.25">
      <c r="A5">
        <f>China_raw!A19</f>
        <v>1990</v>
      </c>
      <c r="B5" s="1">
        <f>China_raw!B19</f>
        <v>0.4329004329004329</v>
      </c>
      <c r="C5" s="1">
        <f>China_raw!C19</f>
        <v>0.16450216450216451</v>
      </c>
      <c r="D5" s="1">
        <f>China_raw!D19</f>
        <v>1.2987012987012986E-2</v>
      </c>
      <c r="E5" s="1">
        <f>China_raw!E19</f>
        <v>0.13419913419913421</v>
      </c>
      <c r="F5" s="1">
        <f>China_raw!F19</f>
        <v>0.12987012987012986</v>
      </c>
      <c r="G5" s="1">
        <f>China_raw!G19</f>
        <v>0.12554112554112554</v>
      </c>
    </row>
    <row r="6" spans="1:7" x14ac:dyDescent="0.25">
      <c r="A6">
        <f>China_raw!A20</f>
        <v>1995</v>
      </c>
      <c r="B6" s="1">
        <f>China_raw!B20</f>
        <v>0.43065693430656943</v>
      </c>
      <c r="C6" s="1">
        <f>China_raw!C20</f>
        <v>0.2055961070559611</v>
      </c>
      <c r="D6" s="1">
        <f>China_raw!D20</f>
        <v>1.2165450121654504E-2</v>
      </c>
      <c r="E6" s="1">
        <f>China_raw!E20</f>
        <v>0.1545012165450122</v>
      </c>
      <c r="F6" s="1">
        <f>China_raw!F20</f>
        <v>0.10097323600973238</v>
      </c>
      <c r="G6" s="1">
        <f>China_raw!G20</f>
        <v>9.6107055961070581E-2</v>
      </c>
    </row>
    <row r="7" spans="1:7" x14ac:dyDescent="0.25">
      <c r="A7">
        <f>China_raw!A21</f>
        <v>2000</v>
      </c>
      <c r="B7" s="1">
        <f>China_raw!B21</f>
        <v>0.47396768402154404</v>
      </c>
      <c r="C7" s="1">
        <f>China_raw!C21</f>
        <v>0.21484141232794737</v>
      </c>
      <c r="D7" s="1">
        <f>China_raw!D21</f>
        <v>1.1370436864153203E-2</v>
      </c>
      <c r="E7" s="1">
        <f>China_raw!E21</f>
        <v>0.14302812687013766</v>
      </c>
      <c r="F7" s="1">
        <f>China_raw!F21</f>
        <v>6.7624177139437469E-2</v>
      </c>
      <c r="G7" s="1">
        <f>China_raw!G21</f>
        <v>8.9168162776780385E-2</v>
      </c>
    </row>
    <row r="8" spans="1:7" x14ac:dyDescent="0.25">
      <c r="A8">
        <f>China_raw!A22</f>
        <v>2005</v>
      </c>
      <c r="B8" s="1">
        <f>China_raw!B22</f>
        <v>0.47458893871449925</v>
      </c>
      <c r="C8" s="1">
        <f>China_raw!C22</f>
        <v>0.2283258594917788</v>
      </c>
      <c r="D8" s="1">
        <f>China_raw!D22</f>
        <v>1.5321375186846039E-2</v>
      </c>
      <c r="E8" s="1">
        <f>China_raw!E22</f>
        <v>0.11920777279521674</v>
      </c>
      <c r="F8" s="1">
        <f>China_raw!F22</f>
        <v>6.8759342301943208E-2</v>
      </c>
      <c r="G8" s="1">
        <f>China_raw!G22</f>
        <v>9.3796711509715996E-2</v>
      </c>
    </row>
    <row r="9" spans="1:7" x14ac:dyDescent="0.25">
      <c r="A9">
        <f>China_raw!A23</f>
        <v>2010</v>
      </c>
      <c r="B9" s="1">
        <f>China_raw!B23</f>
        <v>0.44029030129755875</v>
      </c>
      <c r="C9" s="1">
        <f>China_raw!C23</f>
        <v>0.22696283263690342</v>
      </c>
      <c r="D9" s="1">
        <f>China_raw!D23</f>
        <v>3.1889157686386622E-2</v>
      </c>
      <c r="E9" s="1">
        <f>China_raw!E23</f>
        <v>0.10248515504728391</v>
      </c>
      <c r="F9" s="1">
        <f>China_raw!F23</f>
        <v>7.3674950516824267E-2</v>
      </c>
      <c r="G9" s="1">
        <f>China_raw!G23</f>
        <v>0.12469760281504287</v>
      </c>
    </row>
    <row r="10" spans="1:7" x14ac:dyDescent="0.25">
      <c r="A10">
        <f>China_raw!A24</f>
        <v>2015</v>
      </c>
      <c r="B10" s="1">
        <f>China_raw!B24</f>
        <v>0.40679596089116848</v>
      </c>
      <c r="C10" s="1">
        <f>China_raw!C24</f>
        <v>0.25116204519955121</v>
      </c>
      <c r="D10" s="1">
        <f>China_raw!D24</f>
        <v>3.205641929796442E-2</v>
      </c>
      <c r="E10" s="1">
        <f>China_raw!E24</f>
        <v>0.10450392691136401</v>
      </c>
      <c r="F10" s="1">
        <f>China_raw!F24</f>
        <v>8.7514024683442868E-2</v>
      </c>
      <c r="G10" s="1">
        <f>China_raw!G24</f>
        <v>0.11796762301650908</v>
      </c>
    </row>
    <row r="11" spans="1:7" x14ac:dyDescent="0.25">
      <c r="A11">
        <f>China_raw!A25</f>
        <v>2017</v>
      </c>
      <c r="B11" s="1">
        <f>China_raw!B25</f>
        <v>0.41361339229311433</v>
      </c>
      <c r="C11" s="1">
        <f>China_raw!C25</f>
        <v>0.23562855337965885</v>
      </c>
      <c r="D11" s="1">
        <f>China_raw!D25</f>
        <v>3.5533796588755523E-2</v>
      </c>
      <c r="E11" s="1">
        <f>China_raw!E25</f>
        <v>0.10628553379658875</v>
      </c>
      <c r="F11" s="1">
        <f>China_raw!F25</f>
        <v>8.3385975994946293E-2</v>
      </c>
      <c r="G11" s="1">
        <f>China_raw!G25</f>
        <v>0.12555274794693619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2372-353C-412C-906B-C60C528370A3}">
  <dimension ref="A1:H13"/>
  <sheetViews>
    <sheetView tabSelected="1" workbookViewId="0">
      <selection activeCell="B2" sqref="B2:H13"/>
    </sheetView>
  </sheetViews>
  <sheetFormatPr baseColWidth="10" defaultRowHeight="15" x14ac:dyDescent="0.25"/>
  <cols>
    <col min="2" max="2" width="17.85546875" customWidth="1"/>
  </cols>
  <sheetData>
    <row r="1" spans="1:8" x14ac:dyDescent="0.25">
      <c r="A1" t="str">
        <f>[1]Plastics!K29</f>
        <v>Year</v>
      </c>
      <c r="B1" t="str">
        <f>[1]Plastics!L29</f>
        <v>Packaging PE</v>
      </c>
      <c r="C1" t="str">
        <f>[1]Plastics!M29</f>
        <v>Building and construction PE</v>
      </c>
      <c r="D1" t="str">
        <f>[1]Plastics!N29</f>
        <v>Automotive PE</v>
      </c>
      <c r="E1" t="str">
        <f>[1]Plastics!O29</f>
        <v>Electrical&amp;Electronic PE</v>
      </c>
      <c r="F1" t="str">
        <f>[1]Plastics!P29</f>
        <v>Agriculture PE</v>
      </c>
      <c r="G1" t="str">
        <f>[1]Plastics!Q29</f>
        <v>Household, leisure &amp; sports PE</v>
      </c>
      <c r="H1" t="str">
        <f>[1]Plastics!R29</f>
        <v>Others PE</v>
      </c>
    </row>
    <row r="2" spans="1:8" x14ac:dyDescent="0.25">
      <c r="A2">
        <f>[1]Plastics!K30</f>
        <v>2006</v>
      </c>
      <c r="B2" s="1">
        <f>[1]Plastics!L30</f>
        <v>0.37</v>
      </c>
      <c r="C2" s="1">
        <f>[1]Plastics!M30</f>
        <v>0.21</v>
      </c>
      <c r="D2" s="1">
        <f>[1]Plastics!N30</f>
        <v>0.08</v>
      </c>
      <c r="E2" s="1">
        <f>[1]Plastics!O30</f>
        <v>0.06</v>
      </c>
      <c r="F2" s="1">
        <f>[1]Plastics!P30</f>
        <v>0</v>
      </c>
      <c r="G2" s="1">
        <f>[1]Plastics!Q30</f>
        <v>0</v>
      </c>
      <c r="H2" s="1">
        <f>[1]Plastics!R30</f>
        <v>0.28000000000000003</v>
      </c>
    </row>
    <row r="3" spans="1:8" x14ac:dyDescent="0.25">
      <c r="A3">
        <f>[1]Plastics!K31</f>
        <v>2007</v>
      </c>
      <c r="B3" s="1">
        <f>[1]Plastics!L31</f>
        <v>0.37</v>
      </c>
      <c r="C3" s="1">
        <f>[1]Plastics!M31</f>
        <v>0.21</v>
      </c>
      <c r="D3" s="1">
        <f>[1]Plastics!N31</f>
        <v>0.08</v>
      </c>
      <c r="E3" s="1">
        <f>[1]Plastics!O31</f>
        <v>0.06</v>
      </c>
      <c r="F3" s="1">
        <f>[1]Plastics!P31</f>
        <v>0</v>
      </c>
      <c r="G3" s="1">
        <f>[1]Plastics!Q31</f>
        <v>0</v>
      </c>
      <c r="H3" s="1">
        <f>[1]Plastics!R31</f>
        <v>0.28000000000000003</v>
      </c>
    </row>
    <row r="4" spans="1:8" x14ac:dyDescent="0.25">
      <c r="A4">
        <f>[1]Plastics!K32</f>
        <v>2008</v>
      </c>
      <c r="B4" s="1">
        <f>[1]Plastics!L32</f>
        <v>0.38</v>
      </c>
      <c r="C4" s="1">
        <f>[1]Plastics!M32</f>
        <v>0.21</v>
      </c>
      <c r="D4" s="1">
        <f>[1]Plastics!N32</f>
        <v>7.0000000000000007E-2</v>
      </c>
      <c r="E4" s="1">
        <f>[1]Plastics!O32</f>
        <v>0.06</v>
      </c>
      <c r="F4" s="1">
        <f>[1]Plastics!P32</f>
        <v>0</v>
      </c>
      <c r="G4" s="1">
        <f>[1]Plastics!Q32</f>
        <v>0</v>
      </c>
      <c r="H4" s="1">
        <f>[1]Plastics!R32</f>
        <v>0.28000000000000003</v>
      </c>
    </row>
    <row r="5" spans="1:8" x14ac:dyDescent="0.25">
      <c r="A5">
        <f>[1]Plastics!K33</f>
        <v>2009</v>
      </c>
      <c r="B5" s="1">
        <f>[1]Plastics!L33</f>
        <v>0.40100000000000002</v>
      </c>
      <c r="C5" s="1">
        <f>[1]Plastics!M33</f>
        <v>0.20399999999999999</v>
      </c>
      <c r="D5" s="1">
        <f>[1]Plastics!N33</f>
        <v>7.0000000000000007E-2</v>
      </c>
      <c r="E5" s="1">
        <f>[1]Plastics!O33</f>
        <v>5.6000000000000001E-2</v>
      </c>
      <c r="F5" s="1">
        <f>[1]Plastics!P33</f>
        <v>0</v>
      </c>
      <c r="G5" s="1">
        <f>[1]Plastics!Q33</f>
        <v>0</v>
      </c>
      <c r="H5" s="1">
        <f>[1]Plastics!R33</f>
        <v>0.26900000000000002</v>
      </c>
    </row>
    <row r="6" spans="1:8" x14ac:dyDescent="0.25">
      <c r="A6">
        <f>[1]Plastics!K34</f>
        <v>2010</v>
      </c>
      <c r="B6" s="1">
        <f>[1]Plastics!L34</f>
        <v>0.39</v>
      </c>
      <c r="C6" s="1">
        <f>[1]Plastics!M34</f>
        <v>0.20600000000000002</v>
      </c>
      <c r="D6" s="1">
        <f>[1]Plastics!N34</f>
        <v>7.4999999999999997E-2</v>
      </c>
      <c r="E6" s="1">
        <f>[1]Plastics!O34</f>
        <v>5.5999999999999994E-2</v>
      </c>
      <c r="F6" s="1">
        <f>[1]Plastics!P34</f>
        <v>0</v>
      </c>
      <c r="G6" s="1">
        <f>[1]Plastics!Q34</f>
        <v>0</v>
      </c>
      <c r="H6" s="1">
        <f>[1]Plastics!R34</f>
        <v>0.27300000000000002</v>
      </c>
    </row>
    <row r="7" spans="1:8" x14ac:dyDescent="0.25">
      <c r="A7">
        <f>[1]Plastics!K35</f>
        <v>2011</v>
      </c>
      <c r="B7" s="1">
        <f>[1]Plastics!L35</f>
        <v>0.39399999999999996</v>
      </c>
      <c r="C7" s="1">
        <f>[1]Plastics!M35</f>
        <v>0.20499999999999999</v>
      </c>
      <c r="D7" s="1">
        <f>[1]Plastics!N35</f>
        <v>8.3000000000000004E-2</v>
      </c>
      <c r="E7" s="1">
        <f>[1]Plastics!O35</f>
        <v>5.4000000000000006E-2</v>
      </c>
      <c r="F7" s="1">
        <f>[1]Plastics!P35</f>
        <v>0</v>
      </c>
      <c r="G7" s="1">
        <f>[1]Plastics!Q35</f>
        <v>0</v>
      </c>
      <c r="H7" s="1">
        <f>[1]Plastics!R35</f>
        <v>0.26400000000000001</v>
      </c>
    </row>
    <row r="8" spans="1:8" x14ac:dyDescent="0.25">
      <c r="A8">
        <f>[1]Plastics!K36</f>
        <v>2012</v>
      </c>
      <c r="B8" s="1">
        <f>[1]Plastics!L36</f>
        <v>0.39399999999999996</v>
      </c>
      <c r="C8" s="1">
        <f>[1]Plastics!M36</f>
        <v>0.20300000000000001</v>
      </c>
      <c r="D8" s="1">
        <f>[1]Plastics!N36</f>
        <v>8.199999999999999E-2</v>
      </c>
      <c r="E8" s="1">
        <f>[1]Plastics!O36</f>
        <v>5.5E-2</v>
      </c>
      <c r="F8" s="1">
        <f>[1]Plastics!P36</f>
        <v>4.2000000000000003E-2</v>
      </c>
      <c r="G8" s="1">
        <f>[1]Plastics!Q36</f>
        <v>0</v>
      </c>
      <c r="H8" s="1">
        <f>[1]Plastics!R36</f>
        <v>0.22399999999999998</v>
      </c>
    </row>
    <row r="9" spans="1:8" x14ac:dyDescent="0.25">
      <c r="A9">
        <f>[1]Plastics!K37</f>
        <v>2013</v>
      </c>
      <c r="B9" s="1">
        <f>[1]Plastics!L37</f>
        <v>0.39600000000000002</v>
      </c>
      <c r="C9" s="1">
        <f>[1]Plastics!M37</f>
        <v>0.20300000000000001</v>
      </c>
      <c r="D9" s="1">
        <f>[1]Plastics!N37</f>
        <v>8.5000000000000006E-2</v>
      </c>
      <c r="E9" s="1">
        <f>[1]Plastics!O37</f>
        <v>5.5999999999999994E-2</v>
      </c>
      <c r="F9" s="1">
        <f>[1]Plastics!P37</f>
        <v>4.2999999999999997E-2</v>
      </c>
      <c r="G9" s="1">
        <f>[1]Plastics!Q37</f>
        <v>0</v>
      </c>
      <c r="H9" s="1">
        <f>[1]Plastics!R37</f>
        <v>0.217</v>
      </c>
    </row>
    <row r="10" spans="1:8" x14ac:dyDescent="0.25">
      <c r="A10">
        <f>[1]Plastics!K38</f>
        <v>2014</v>
      </c>
      <c r="B10" s="1">
        <f>[1]Plastics!L38</f>
        <v>0.39500000000000002</v>
      </c>
      <c r="C10" s="1">
        <f>[1]Plastics!M38</f>
        <v>0.20100000000000001</v>
      </c>
      <c r="D10" s="1">
        <f>[1]Plastics!N38</f>
        <v>8.5999999999999993E-2</v>
      </c>
      <c r="E10" s="1">
        <f>[1]Plastics!O38</f>
        <v>5.7000000000000002E-2</v>
      </c>
      <c r="F10" s="1">
        <f>[1]Plastics!P38</f>
        <v>3.4000000000000002E-2</v>
      </c>
      <c r="G10" s="1">
        <f>[1]Plastics!Q38</f>
        <v>0</v>
      </c>
      <c r="H10" s="1">
        <f>[1]Plastics!R38</f>
        <v>0.22699999999999998</v>
      </c>
    </row>
    <row r="11" spans="1:8" x14ac:dyDescent="0.25">
      <c r="A11">
        <f>[1]Plastics!K39</f>
        <v>2015</v>
      </c>
      <c r="B11" s="1">
        <f>[1]Plastics!L39</f>
        <v>0.39900000000000002</v>
      </c>
      <c r="C11" s="1">
        <f>[1]Plastics!M39</f>
        <v>0.19700000000000001</v>
      </c>
      <c r="D11" s="1">
        <f>[1]Plastics!N39</f>
        <v>8.8999999999999996E-2</v>
      </c>
      <c r="E11" s="1">
        <f>[1]Plastics!O39</f>
        <v>5.8000000000000003E-2</v>
      </c>
      <c r="F11" s="1">
        <f>[1]Plastics!P39</f>
        <v>3.3000000000000002E-2</v>
      </c>
      <c r="G11" s="1">
        <f>[1]Plastics!Q39</f>
        <v>0</v>
      </c>
      <c r="H11" s="1">
        <f>[1]Plastics!R39</f>
        <v>0.224</v>
      </c>
    </row>
    <row r="12" spans="1:8" x14ac:dyDescent="0.25">
      <c r="A12">
        <f>[1]Plastics!K40</f>
        <v>2016</v>
      </c>
      <c r="B12" s="1">
        <f>[1]Plastics!L40</f>
        <v>0.39900000000000002</v>
      </c>
      <c r="C12" s="1">
        <f>[1]Plastics!M40</f>
        <v>0.19700000000000001</v>
      </c>
      <c r="D12" s="1">
        <f>[1]Plastics!N40</f>
        <v>0.1</v>
      </c>
      <c r="E12" s="1">
        <f>[1]Plastics!O40</f>
        <v>6.2E-2</v>
      </c>
      <c r="F12" s="1">
        <f>[1]Plastics!P40</f>
        <v>3.3000000000000002E-2</v>
      </c>
      <c r="G12" s="1">
        <f>[1]Plastics!Q40</f>
        <v>4.2000000000000003E-2</v>
      </c>
      <c r="H12" s="1">
        <f>[1]Plastics!R40</f>
        <v>0.16700000000000001</v>
      </c>
    </row>
    <row r="13" spans="1:8" x14ac:dyDescent="0.25">
      <c r="A13">
        <f>[1]Plastics!K41</f>
        <v>2017</v>
      </c>
      <c r="B13" s="1">
        <f>[1]Plastics!L41</f>
        <v>0.39700000000000002</v>
      </c>
      <c r="C13" s="1">
        <f>[1]Plastics!M41</f>
        <v>0.19800000000000001</v>
      </c>
      <c r="D13" s="1">
        <f>[1]Plastics!N41</f>
        <v>0.10100000000000001</v>
      </c>
      <c r="E13" s="1">
        <f>[1]Plastics!O41</f>
        <v>6.2E-2</v>
      </c>
      <c r="F13" s="1">
        <f>[1]Plastics!P41</f>
        <v>3.4000000000000002E-2</v>
      </c>
      <c r="G13" s="1">
        <f>[1]Plastics!Q41</f>
        <v>4.0999999999999995E-2</v>
      </c>
      <c r="H13" s="1">
        <f>[1]Plastics!R41</f>
        <v>0.16700000000000001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China_raw</vt:lpstr>
      <vt:lpstr>China</vt:lpstr>
      <vt:lpstr>EU28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2022-02-25T08:29:07Z</dcterms:modified>
</cp:coreProperties>
</file>