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s Nathanael\Desktop\To Be Continued\Semester 4\PCS\Proyek\program\database\"/>
    </mc:Choice>
  </mc:AlternateContent>
  <xr:revisionPtr revIDLastSave="0" documentId="13_ncr:1_{6637DBDF-7B32-43AA-9A67-BAC490753F17}" xr6:coauthVersionLast="47" xr6:coauthVersionMax="47" xr10:uidLastSave="{00000000-0000-0000-0000-000000000000}"/>
  <bookViews>
    <workbookView xWindow="-108" yWindow="-108" windowWidth="23256" windowHeight="12576" firstSheet="7" activeTab="9" xr2:uid="{103EB8D4-6D39-4DA4-B210-D1A405D40687}"/>
  </bookViews>
  <sheets>
    <sheet name="Karyawan" sheetId="1" r:id="rId1"/>
    <sheet name="Kamar" sheetId="5" r:id="rId2"/>
    <sheet name="Jenis Kamar" sheetId="4" r:id="rId3"/>
    <sheet name="Fasilitas" sheetId="11" r:id="rId4"/>
    <sheet name="Detail Fasilitas" sheetId="12" r:id="rId5"/>
    <sheet name="Extra Fasilitas" sheetId="13" r:id="rId6"/>
    <sheet name="Use Extra Fasilitas" sheetId="14" r:id="rId7"/>
    <sheet name="Makanan" sheetId="6" r:id="rId8"/>
    <sheet name="Jenis Makanan" sheetId="7" r:id="rId9"/>
    <sheet name="Pemesanan Makanan" sheetId="8" r:id="rId10"/>
    <sheet name="Detail Pemesanan Makanan" sheetId="15" r:id="rId11"/>
    <sheet name="Tamu" sheetId="9" r:id="rId12"/>
    <sheet name="Reservasi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10" l="1"/>
  <c r="I15" i="10"/>
  <c r="I16" i="10"/>
  <c r="I3" i="10"/>
  <c r="I4" i="10"/>
  <c r="I5" i="10"/>
  <c r="I6" i="10"/>
  <c r="I7" i="10"/>
  <c r="I8" i="10"/>
  <c r="I9" i="10"/>
  <c r="I10" i="10"/>
  <c r="I11" i="10"/>
  <c r="I12" i="10"/>
  <c r="I2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00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186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72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58" i="5"/>
  <c r="B156" i="5"/>
  <c r="B157" i="5"/>
  <c r="B145" i="5"/>
  <c r="B146" i="5"/>
  <c r="B147" i="5"/>
  <c r="B148" i="5"/>
  <c r="B149" i="5"/>
  <c r="B150" i="5"/>
  <c r="B151" i="5"/>
  <c r="B152" i="5"/>
  <c r="B153" i="5"/>
  <c r="B154" i="5"/>
  <c r="B155" i="5"/>
  <c r="B144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143" i="5"/>
  <c r="B142" i="5"/>
  <c r="B135" i="5"/>
  <c r="B136" i="5"/>
  <c r="B137" i="5"/>
  <c r="B138" i="5"/>
  <c r="B139" i="5"/>
  <c r="B134" i="5"/>
  <c r="B141" i="5"/>
  <c r="B140" i="5"/>
  <c r="B127" i="5"/>
  <c r="B128" i="5"/>
  <c r="B129" i="5"/>
  <c r="B130" i="5"/>
  <c r="B131" i="5"/>
  <c r="B132" i="5"/>
  <c r="B133" i="5"/>
  <c r="B126" i="5"/>
  <c r="B105" i="5"/>
  <c r="B106" i="5"/>
  <c r="B107" i="5"/>
  <c r="B104" i="5"/>
  <c r="B95" i="5"/>
  <c r="B96" i="5"/>
  <c r="B97" i="5"/>
  <c r="B98" i="5"/>
  <c r="B99" i="5"/>
  <c r="B94" i="5"/>
  <c r="B101" i="5"/>
  <c r="B102" i="5"/>
  <c r="B103" i="5"/>
  <c r="B100" i="5"/>
  <c r="B91" i="5"/>
  <c r="B92" i="5"/>
  <c r="B93" i="5"/>
  <c r="B90" i="5"/>
  <c r="B59" i="5"/>
  <c r="B60" i="5"/>
  <c r="B61" i="5"/>
  <c r="B62" i="5"/>
  <c r="B63" i="5"/>
  <c r="B64" i="5"/>
  <c r="B65" i="5"/>
  <c r="B66" i="5"/>
  <c r="B67" i="5"/>
  <c r="B58" i="5"/>
  <c r="B69" i="5"/>
  <c r="B68" i="5"/>
  <c r="B51" i="5"/>
  <c r="B52" i="5"/>
  <c r="B53" i="5"/>
  <c r="B54" i="5"/>
  <c r="B55" i="5"/>
  <c r="B56" i="5"/>
  <c r="B57" i="5"/>
  <c r="B50" i="5"/>
  <c r="B23" i="5"/>
  <c r="B24" i="5"/>
  <c r="B25" i="5"/>
  <c r="B22" i="5"/>
  <c r="B17" i="5"/>
  <c r="B18" i="5"/>
  <c r="B19" i="5"/>
  <c r="B20" i="5"/>
  <c r="B21" i="5"/>
  <c r="B16" i="5"/>
  <c r="B11" i="5"/>
  <c r="B12" i="5"/>
  <c r="B13" i="5"/>
  <c r="B14" i="5"/>
  <c r="B15" i="5"/>
  <c r="B3" i="5"/>
  <c r="B4" i="5"/>
  <c r="B5" i="5"/>
  <c r="B6" i="5"/>
  <c r="B7" i="5"/>
  <c r="B8" i="5"/>
  <c r="B9" i="5"/>
  <c r="B10" i="5"/>
  <c r="B2" i="5"/>
</calcChain>
</file>

<file path=xl/sharedStrings.xml><?xml version="1.0" encoding="utf-8"?>
<sst xmlns="http://schemas.openxmlformats.org/spreadsheetml/2006/main" count="2319" uniqueCount="958">
  <si>
    <t>kode_karyawan</t>
  </si>
  <si>
    <t>username</t>
  </si>
  <si>
    <t>nama_karyawan</t>
  </si>
  <si>
    <t>jenis_kelamin_karyawan</t>
  </si>
  <si>
    <t>tanggal_lahir_karyawan</t>
  </si>
  <si>
    <t>alamat_karyawan</t>
  </si>
  <si>
    <t>nomor_telepon_karyawan</t>
  </si>
  <si>
    <t>email_karyawan</t>
  </si>
  <si>
    <t>password</t>
  </si>
  <si>
    <t>roles</t>
  </si>
  <si>
    <t>AD001</t>
  </si>
  <si>
    <t>AD002</t>
  </si>
  <si>
    <t>AD003</t>
  </si>
  <si>
    <t>AD004</t>
  </si>
  <si>
    <t>RE001</t>
  </si>
  <si>
    <t>RE002</t>
  </si>
  <si>
    <t>RE003</t>
  </si>
  <si>
    <t>ExE</t>
  </si>
  <si>
    <t>acxel</t>
  </si>
  <si>
    <t>MrKarep</t>
  </si>
  <si>
    <t>SamGun_Official</t>
  </si>
  <si>
    <t>Aaron Linggo Satria</t>
  </si>
  <si>
    <t>Acxel Derian Afandi</t>
  </si>
  <si>
    <t>Ignatius Odi</t>
  </si>
  <si>
    <t>Samuel Gunawan</t>
  </si>
  <si>
    <t>L</t>
  </si>
  <si>
    <t>2002-01-01</t>
  </si>
  <si>
    <t>2002-02-01</t>
  </si>
  <si>
    <t>2002-03-01</t>
  </si>
  <si>
    <t>2002-04-01</t>
  </si>
  <si>
    <t>2002-07-01</t>
  </si>
  <si>
    <t>2002-05-01</t>
  </si>
  <si>
    <t>Jl. Isekai 1, Isekai</t>
  </si>
  <si>
    <t>Jl. Isekai 2, Isekai</t>
  </si>
  <si>
    <t>Jl. Isekai 3, Isekai</t>
  </si>
  <si>
    <t>Jl. Isekai 4, Isekai</t>
  </si>
  <si>
    <t>081234567890</t>
  </si>
  <si>
    <t>aaron_l20@mhs.istts.ac.id</t>
  </si>
  <si>
    <t>acxel_d20@mhs.istts.ac.id</t>
  </si>
  <si>
    <t>ignatius_o20@mhs.istts.ac.id</t>
  </si>
  <si>
    <t>samuel_20@mhs.istts.ac.id</t>
  </si>
  <si>
    <t>admin1234</t>
  </si>
  <si>
    <t>Admin</t>
  </si>
  <si>
    <t>Kosmas</t>
  </si>
  <si>
    <t>KaiserX00</t>
  </si>
  <si>
    <t>CBEngineer</t>
  </si>
  <si>
    <t>P</t>
  </si>
  <si>
    <t>Kenny</t>
  </si>
  <si>
    <t>Mikhael Chris</t>
  </si>
  <si>
    <t>Alexander Kevin</t>
  </si>
  <si>
    <t>2002-06-01</t>
  </si>
  <si>
    <t>Jl. Ngagel Jaya 73, Surabaya</t>
  </si>
  <si>
    <t>Jl. Ngagel Jaya 74, Surabaya</t>
  </si>
  <si>
    <t>Jl. Ngagel Jaya 75, Surabaya</t>
  </si>
  <si>
    <t>081245678903</t>
  </si>
  <si>
    <t>081256789034</t>
  </si>
  <si>
    <t>081267890345</t>
  </si>
  <si>
    <t>Resepsionis</t>
  </si>
  <si>
    <t>kenny_20@mhs.istts.ac.id</t>
  </si>
  <si>
    <t>mikhael_c20@mhs.istts.ac.id</t>
  </si>
  <si>
    <t>alexander_k20@mhs.istts.ac.id</t>
  </si>
  <si>
    <t>089265430987</t>
  </si>
  <si>
    <t>089254309876</t>
  </si>
  <si>
    <t>089243098765</t>
  </si>
  <si>
    <t>id_kamar</t>
  </si>
  <si>
    <t>kode_kamar</t>
  </si>
  <si>
    <t>nomor_kamar</t>
  </si>
  <si>
    <t>nomor_lantai</t>
  </si>
  <si>
    <t>status_kamar</t>
  </si>
  <si>
    <t>id_jenis_kamar</t>
  </si>
  <si>
    <t>101</t>
  </si>
  <si>
    <t>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</si>
  <si>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</si>
  <si>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</si>
  <si>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</si>
  <si>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</si>
  <si>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</si>
  <si>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</si>
  <si>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</si>
  <si>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</si>
  <si>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</si>
  <si>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</si>
  <si>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</si>
  <si>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</si>
  <si>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</si>
  <si>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</si>
  <si>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</si>
  <si>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</si>
  <si>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</si>
  <si>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</si>
  <si>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</si>
  <si>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</si>
  <si>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</si>
  <si>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</si>
  <si>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nama_jenis_kamar</t>
  </si>
  <si>
    <t>harga_jenis_kamar</t>
  </si>
  <si>
    <t>Presidential Suite</t>
  </si>
  <si>
    <t>9100000</t>
  </si>
  <si>
    <t>1100000</t>
  </si>
  <si>
    <t>1900000</t>
  </si>
  <si>
    <t>890000</t>
  </si>
  <si>
    <t>3600000</t>
  </si>
  <si>
    <t>Superior King</t>
  </si>
  <si>
    <t>Superior Twin</t>
  </si>
  <si>
    <t>Deluxe King</t>
  </si>
  <si>
    <t>Deluxe Twin</t>
  </si>
  <si>
    <t>Premium King</t>
  </si>
  <si>
    <t>Premium Twin</t>
  </si>
  <si>
    <t>Club King</t>
  </si>
  <si>
    <t>Club Twin</t>
  </si>
  <si>
    <t>Junior Suite</t>
  </si>
  <si>
    <t>Deluxe Suite</t>
  </si>
  <si>
    <t>Executive Suite</t>
  </si>
  <si>
    <t>Royal Suite</t>
  </si>
  <si>
    <t>2900000</t>
  </si>
  <si>
    <t>2600000</t>
  </si>
  <si>
    <t>1650000</t>
  </si>
  <si>
    <t>1300000</t>
  </si>
  <si>
    <t>1260000</t>
  </si>
  <si>
    <t>1610000</t>
  </si>
  <si>
    <t>1060000</t>
  </si>
  <si>
    <t>930000</t>
  </si>
  <si>
    <t>id_karyawan</t>
  </si>
  <si>
    <t>2</t>
  </si>
  <si>
    <t>3</t>
  </si>
  <si>
    <t>4</t>
  </si>
  <si>
    <t>5</t>
  </si>
  <si>
    <t>6</t>
  </si>
  <si>
    <t>7</t>
  </si>
  <si>
    <t>8</t>
  </si>
  <si>
    <t>9</t>
  </si>
  <si>
    <t>214</t>
  </si>
  <si>
    <t>124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</si>
  <si>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</si>
  <si>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</si>
  <si>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</si>
  <si>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</si>
  <si>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</si>
  <si>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</si>
  <si>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</si>
  <si>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</si>
  <si>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</si>
  <si>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</si>
  <si>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</si>
  <si>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</si>
  <si>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</si>
  <si>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</si>
  <si>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</si>
  <si>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</si>
  <si>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201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</si>
  <si>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</si>
  <si>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</si>
  <si>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</si>
  <si>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</si>
  <si>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</si>
  <si>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</si>
  <si>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</si>
  <si>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</si>
  <si>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</si>
  <si>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</si>
  <si>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</si>
  <si>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</si>
  <si>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</si>
  <si>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</si>
  <si>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</si>
  <si>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</si>
  <si>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</si>
  <si>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</si>
  <si>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</si>
  <si>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</si>
  <si>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</si>
  <si>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</si>
  <si>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</si>
  <si>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</si>
  <si>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</si>
  <si>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</si>
  <si>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</si>
  <si>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</si>
  <si>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</si>
  <si>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</si>
  <si>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</si>
  <si>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</si>
  <si>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</si>
  <si>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</si>
  <si>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</si>
  <si>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</si>
  <si>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</si>
  <si>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</si>
  <si>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</si>
  <si>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</si>
  <si>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</si>
  <si>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</si>
  <si>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</si>
  <si>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</si>
  <si>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</si>
  <si>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301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</si>
  <si>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</si>
  <si>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</si>
  <si>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</si>
  <si>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</si>
  <si>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</si>
  <si>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</si>
  <si>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</si>
  <si>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</si>
  <si>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</si>
  <si>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</si>
  <si>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</si>
  <si>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</si>
  <si>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</si>
  <si>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</si>
  <si>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</si>
  <si>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</si>
  <si>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</si>
  <si>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</si>
  <si>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</si>
  <si>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</si>
  <si>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</si>
  <si>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</si>
  <si>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</si>
  <si>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</si>
  <si>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</si>
  <si>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59</t>
  </si>
  <si>
    <t>401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</si>
  <si>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</si>
  <si>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</si>
  <si>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</si>
  <si>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</si>
  <si>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</si>
  <si>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</si>
  <si>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</si>
  <si>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</si>
  <si>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</si>
  <si>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</si>
  <si>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</si>
  <si>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</si>
  <si>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</si>
  <si>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</si>
  <si>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</si>
  <si>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</si>
  <si>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</si>
  <si>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</si>
  <si>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</si>
  <si>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</si>
  <si>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</si>
  <si>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</si>
  <si>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</si>
  <si>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</si>
  <si>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</si>
  <si>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</si>
  <si>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</si>
  <si>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</si>
  <si>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</si>
  <si>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</si>
  <si>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</si>
  <si>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</si>
  <si>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</si>
  <si>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</si>
  <si>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</si>
  <si>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</si>
  <si>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</si>
  <si>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82</t>
  </si>
  <si>
    <t>317</t>
  </si>
  <si>
    <t>318</t>
  </si>
  <si>
    <t>319</t>
  </si>
  <si>
    <t>320</t>
  </si>
  <si>
    <t>417</t>
  </si>
  <si>
    <t>418</t>
  </si>
  <si>
    <t>419</t>
  </si>
  <si>
    <t>420</t>
  </si>
  <si>
    <t>83</t>
  </si>
  <si>
    <t>84</t>
  </si>
  <si>
    <t>85</t>
  </si>
  <si>
    <t>86</t>
  </si>
  <si>
    <t>87</t>
  </si>
  <si>
    <t>88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</si>
  <si>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</si>
  <si>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</si>
  <si>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</si>
  <si>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</si>
  <si>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</si>
  <si>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</si>
  <si>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</si>
  <si>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</si>
  <si>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</si>
  <si>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</si>
  <si>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</si>
  <si>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</si>
  <si>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</si>
  <si>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</si>
  <si>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</si>
  <si>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</si>
  <si>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</si>
  <si>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</si>
  <si>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</si>
  <si>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</si>
  <si>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</si>
  <si>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</si>
  <si>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</si>
  <si>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</si>
  <si>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</si>
  <si>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</si>
  <si>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</si>
  <si>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</si>
  <si>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</si>
  <si>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</si>
  <si>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</si>
  <si>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</si>
  <si>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</si>
  <si>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</si>
  <si>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</si>
  <si>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</si>
  <si>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</si>
  <si>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</si>
  <si>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</si>
  <si>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</si>
  <si>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</si>
  <si>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</si>
  <si>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</si>
  <si>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</si>
  <si>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</si>
  <si>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</si>
  <si>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</si>
  <si>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</si>
  <si>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</si>
  <si>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</si>
  <si>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</si>
  <si>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</si>
  <si>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</si>
  <si>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</si>
  <si>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</si>
  <si>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</si>
  <si>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</si>
  <si>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</si>
  <si>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</si>
  <si>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</si>
  <si>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</si>
  <si>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</si>
  <si>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</si>
  <si>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</si>
  <si>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</si>
  <si>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</si>
  <si>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</si>
  <si>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</si>
  <si>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</si>
  <si>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</si>
  <si>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</si>
  <si>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</si>
  <si>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</si>
  <si>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</si>
  <si>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</si>
  <si>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</si>
  <si>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</si>
  <si>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</si>
  <si>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</si>
  <si>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</si>
  <si>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</si>
  <si>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</si>
  <si>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</si>
  <si>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</si>
  <si>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</si>
  <si>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801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</si>
  <si>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</si>
  <si>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</si>
  <si>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</si>
  <si>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</si>
  <si>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</si>
  <si>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</si>
  <si>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</si>
  <si>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</si>
  <si>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</si>
  <si>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</si>
  <si>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</si>
  <si>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</si>
  <si>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</si>
  <si>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</si>
  <si>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</si>
  <si>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</si>
  <si>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</si>
  <si>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</si>
  <si>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</si>
  <si>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</si>
  <si>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</si>
  <si>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</si>
  <si>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155</t>
  </si>
  <si>
    <t>813</t>
  </si>
  <si>
    <t>156</t>
  </si>
  <si>
    <t>814</t>
  </si>
  <si>
    <t>157</t>
  </si>
  <si>
    <t>901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</si>
  <si>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</si>
  <si>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</si>
  <si>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</si>
  <si>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</si>
  <si>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</si>
  <si>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</si>
  <si>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</si>
  <si>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</si>
  <si>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</si>
  <si>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</si>
  <si>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</si>
  <si>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</si>
  <si>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</si>
  <si>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</si>
  <si>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</si>
  <si>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</si>
  <si>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</si>
  <si>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</si>
  <si>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</si>
  <si>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</si>
  <si>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</si>
  <si>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</si>
  <si>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</si>
  <si>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</si>
  <si>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</si>
  <si>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</si>
  <si>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</si>
  <si>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1001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</si>
  <si>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</si>
  <si>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</si>
  <si>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</si>
  <si>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</si>
  <si>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</si>
  <si>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</si>
  <si>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</si>
  <si>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</si>
  <si>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</si>
  <si>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</si>
  <si>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</si>
  <si>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</si>
  <si>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</si>
  <si>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</si>
  <si>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</si>
  <si>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</si>
  <si>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</si>
  <si>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</si>
  <si>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</si>
  <si>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</si>
  <si>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</si>
  <si>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</si>
  <si>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</si>
  <si>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</si>
  <si>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</si>
  <si>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</si>
  <si>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</si>
  <si>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</si>
  <si>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</si>
  <si>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1101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</si>
  <si>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</si>
  <si>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</si>
  <si>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</si>
  <si>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</si>
  <si>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</si>
  <si>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</si>
  <si>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</si>
  <si>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</si>
  <si>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</si>
  <si>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</si>
  <si>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</si>
  <si>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</si>
  <si>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</si>
  <si>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</si>
  <si>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</si>
  <si>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</si>
  <si>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</si>
  <si>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</si>
  <si>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</si>
  <si>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</si>
  <si>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</si>
  <si>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</si>
  <si>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</si>
  <si>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</si>
  <si>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199</t>
  </si>
  <si>
    <t>1201</t>
  </si>
  <si>
    <t>200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</si>
  <si>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</si>
  <si>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</si>
  <si>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</si>
  <si>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</si>
  <si>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</si>
  <si>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</si>
  <si>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</si>
  <si>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</si>
  <si>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</si>
  <si>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</si>
  <si>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</si>
  <si>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</si>
  <si>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</si>
  <si>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id_makanan</t>
  </si>
  <si>
    <t>nama_makanan</t>
  </si>
  <si>
    <t>harga_makanan</t>
  </si>
  <si>
    <t>stok_makanan</t>
  </si>
  <si>
    <t>status_makanan</t>
  </si>
  <si>
    <t>id_jenis_makanan</t>
  </si>
  <si>
    <t>nama_jenis_makanan</t>
  </si>
  <si>
    <t>Starters &amp; Salad</t>
  </si>
  <si>
    <t>Dessert</t>
  </si>
  <si>
    <t>Mineral Water</t>
  </si>
  <si>
    <t>Tea</t>
  </si>
  <si>
    <t>Soft Drinks</t>
  </si>
  <si>
    <t>Pasta &amp; Risotto</t>
  </si>
  <si>
    <t>Pizza</t>
  </si>
  <si>
    <t>Meat</t>
  </si>
  <si>
    <t>Barbecues &amp; Marinations</t>
  </si>
  <si>
    <t>Grilled</t>
  </si>
  <si>
    <t>Rice</t>
  </si>
  <si>
    <t>Noodles</t>
  </si>
  <si>
    <t>Seasonal Vegetables</t>
  </si>
  <si>
    <t>Vegetarian</t>
  </si>
  <si>
    <t>Seafood</t>
  </si>
  <si>
    <t>Soups</t>
  </si>
  <si>
    <t>Sandwich &amp; Burgers</t>
  </si>
  <si>
    <t>Sushi &amp; Sashimi</t>
  </si>
  <si>
    <t>Hot Pot</t>
  </si>
  <si>
    <t>Dim Sum &amp; Bento</t>
  </si>
  <si>
    <t>Coffee</t>
  </si>
  <si>
    <t>Beer</t>
  </si>
  <si>
    <t>Fresh Juices</t>
  </si>
  <si>
    <t>Caesar Salad with Roasted Chicken Fillets</t>
  </si>
  <si>
    <t>Caesar Salad with Smoked Salmon</t>
  </si>
  <si>
    <t>Chef Salad</t>
  </si>
  <si>
    <t>108000</t>
  </si>
  <si>
    <t>208000</t>
  </si>
  <si>
    <t>308000</t>
  </si>
  <si>
    <t>158000</t>
  </si>
  <si>
    <t>68000</t>
  </si>
  <si>
    <t>Mushroom Soup</t>
  </si>
  <si>
    <t>Tomato Soup</t>
  </si>
  <si>
    <t>Tom Yam Goong</t>
  </si>
  <si>
    <t>128000</t>
  </si>
  <si>
    <t>Rawon Oxtail Soup</t>
  </si>
  <si>
    <t>138000</t>
  </si>
  <si>
    <t>Bromo Special Oxtail</t>
  </si>
  <si>
    <t>Soto Lamongan</t>
  </si>
  <si>
    <t>98000</t>
  </si>
  <si>
    <t>118000</t>
  </si>
  <si>
    <t>Indonesian Fried Rice with Seafood</t>
  </si>
  <si>
    <t>120000</t>
  </si>
  <si>
    <t>Nasi Bakar Tuna</t>
  </si>
  <si>
    <t>Rujak Cingur</t>
  </si>
  <si>
    <t>88000</t>
  </si>
  <si>
    <t>Gado Gado</t>
  </si>
  <si>
    <t>78000</t>
  </si>
  <si>
    <t>Iga Bakar Sapi</t>
  </si>
  <si>
    <t>178000</t>
  </si>
  <si>
    <t>Bebek Betutu</t>
  </si>
  <si>
    <t>Chicken Taliwang</t>
  </si>
  <si>
    <t>Oxtail Fried Rice</t>
  </si>
  <si>
    <t>Javanese Fried Noodles</t>
  </si>
  <si>
    <t>Madurese Satay (12 pcs)</t>
  </si>
  <si>
    <t>Chicken Adobo (Philippines)</t>
  </si>
  <si>
    <t>Japanese Curry Beef Katsu Udon</t>
  </si>
  <si>
    <t>Beef Tenderloin Steak - 200 grams</t>
  </si>
  <si>
    <t>388000</t>
  </si>
  <si>
    <t>Rib Eye Steak - 250 grams</t>
  </si>
  <si>
    <t>348000</t>
  </si>
  <si>
    <t>Sirloin Steak - 250 grams</t>
  </si>
  <si>
    <t>315000</t>
  </si>
  <si>
    <t>Lamb Chops - 220 grams (3 pieces)</t>
  </si>
  <si>
    <t>378000</t>
  </si>
  <si>
    <t>Chicken Breast - 160 grams</t>
  </si>
  <si>
    <t>160000</t>
  </si>
  <si>
    <t>Salmon Fillet - 180 grams</t>
  </si>
  <si>
    <t>298000</t>
  </si>
  <si>
    <t>Wagyu Burger (180 gr)</t>
  </si>
  <si>
    <t>Club Sandwich</t>
  </si>
  <si>
    <t>Country Tuna</t>
  </si>
  <si>
    <t>Bulgogi Sandwich</t>
  </si>
  <si>
    <t>Chicken Tortilla Rujak Sauce</t>
  </si>
  <si>
    <t>130000</t>
  </si>
  <si>
    <t>Tagliatelle Pasta with Wild Mushrooms and Pancetta</t>
  </si>
  <si>
    <t>Wild Mushroom Risotto</t>
  </si>
  <si>
    <t>148000</t>
  </si>
  <si>
    <t>Pappardelle with Lamb Ragu</t>
  </si>
  <si>
    <t>168000</t>
  </si>
  <si>
    <t>Beef Lasagna Bolognese</t>
  </si>
  <si>
    <t>Spaghetti Carbonara</t>
  </si>
  <si>
    <t>Spaghetti Aglio E Olio</t>
  </si>
  <si>
    <t>110000</t>
  </si>
  <si>
    <t>Ricotta Cheese and Mushroom Tortelloni</t>
  </si>
  <si>
    <t>188000</t>
  </si>
  <si>
    <t>Gnocchi with Basil Pesto</t>
  </si>
  <si>
    <t>Margherita Pizza</t>
  </si>
  <si>
    <t>Quattro Formaggi</t>
  </si>
  <si>
    <t>Capricciosa Pizza</t>
  </si>
  <si>
    <t>Diavola Pizza</t>
  </si>
  <si>
    <t>Sauteed Mushrooms Pizza</t>
  </si>
  <si>
    <t>Tuna Pizza</t>
  </si>
  <si>
    <t>Beef Pepperoni Pizza</t>
  </si>
  <si>
    <t>Smoked Beef Ham Pizza</t>
  </si>
  <si>
    <t>Grilled Chicken Pizza</t>
  </si>
  <si>
    <t>150000</t>
  </si>
  <si>
    <t>Tandoori Roti</t>
  </si>
  <si>
    <t>Naan Bread with Buttered Garlic and Cheese</t>
  </si>
  <si>
    <t>Rice Briyani with Lamb</t>
  </si>
  <si>
    <t>Chicken Butter Masala</t>
  </si>
  <si>
    <t>135000</t>
  </si>
  <si>
    <t>Tandoori with Chicken and Prawns</t>
  </si>
  <si>
    <t>Deep Fried Banana with Cinnamon</t>
  </si>
  <si>
    <t>Tiramisu</t>
  </si>
  <si>
    <t>Seasonal Local Fruits Platter</t>
  </si>
  <si>
    <t>38000</t>
  </si>
  <si>
    <t>Vanilla/Strawberry/Chocolate/Oreo/Coffee Gelato Ice Cream (2 scoops)</t>
  </si>
  <si>
    <t>Espresso Parfait</t>
  </si>
  <si>
    <t>Chocolate Salami</t>
  </si>
  <si>
    <t>Wok-Fried Crispy Pork Belly Cantonese Style</t>
  </si>
  <si>
    <t>Salted Egg with Crispy Fragrant Fish Skin</t>
  </si>
  <si>
    <t>Poached Chicken with Fragrant Ma La Sauce</t>
  </si>
  <si>
    <t>Fragrant Sliced Pecking Duck with Cucumber and Crispy Corn</t>
  </si>
  <si>
    <t>Fragrant Sliced Top-Shell with Spicy Sour</t>
  </si>
  <si>
    <t>Crystal Barbecued Pork Belly "Char Siew"</t>
  </si>
  <si>
    <t>176000</t>
  </si>
  <si>
    <t>Barbecued Meat Platter</t>
  </si>
  <si>
    <t>Peking Duck - Two Ways</t>
  </si>
  <si>
    <t>288000</t>
  </si>
  <si>
    <t>Cantonese Crispy Chicken</t>
  </si>
  <si>
    <t>Szechuan Seafood Soup</t>
  </si>
  <si>
    <t>Golden Carrot Soup</t>
  </si>
  <si>
    <t>Double Boiled Dried Scallop, Fish Maw, and Sea Cucumber Soup</t>
  </si>
  <si>
    <t>Golden Fragrant Fish Lip Soup</t>
  </si>
  <si>
    <t>Double Boiled Three-Treasure Soup</t>
  </si>
  <si>
    <t>478000</t>
  </si>
  <si>
    <t>Steamed Hokkaido Scallops with Minced Garlic Butter and Glass Noodles</t>
  </si>
  <si>
    <t>658000</t>
  </si>
  <si>
    <t>Steamed Tiger Prawns with Minced Garlic Butter and Glass Noodles</t>
  </si>
  <si>
    <t>248000</t>
  </si>
  <si>
    <t>Wok-Fried Marble Fish Fillet (100 gram)</t>
  </si>
  <si>
    <t>Wok-Fried Gurami Fish Fillet (100 gram)</t>
  </si>
  <si>
    <t>60000</t>
  </si>
  <si>
    <t>65000</t>
  </si>
  <si>
    <t>Grouper Fish Steamed with Garlic Butter</t>
  </si>
  <si>
    <t>Wok-Fried Fragrant Prawns</t>
  </si>
  <si>
    <t>Wok-Fried Red Tilapia Fish Fillet (100 gram)</t>
  </si>
  <si>
    <t>Baby Lobster</t>
  </si>
  <si>
    <t>258000</t>
  </si>
  <si>
    <t>Green Lobster</t>
  </si>
  <si>
    <t>Wok-Fried/Pan Seared Beef with Black Pepper Sauce</t>
  </si>
  <si>
    <t>338000</t>
  </si>
  <si>
    <t>Wok-Fried/Pan Seared Beef with Red Wine Sauce</t>
  </si>
  <si>
    <t>Wok-Fried/Pan Seared Beef with Mongolian Sauce</t>
  </si>
  <si>
    <t>Wok-Fried Pork with Sweet and Sour Sauce</t>
  </si>
  <si>
    <t>Wok-Fried Pork with Red Wine Sauce</t>
  </si>
  <si>
    <t>218000</t>
  </si>
  <si>
    <t>Wok-Fried Pork with Wok-Fried Ginger, Sliced Spring Onion and Garlic</t>
  </si>
  <si>
    <t>Wok-Fried Chicken with Three Cup Sauce</t>
  </si>
  <si>
    <t>Wok-Fried Chicken with Fragrant Butter Sauce</t>
  </si>
  <si>
    <t>Wok-Fried Chicken with Walnut Sauce</t>
  </si>
  <si>
    <t>Wok-Fried Chicken with X.O. Sauce</t>
  </si>
  <si>
    <t>Eight Treasure Flamed Chicken in Clay (Pre-order only)</t>
  </si>
  <si>
    <t>988000</t>
  </si>
  <si>
    <t>Stir-Fried French Bean with Shimeji Mushrooms and Minced Chicken "Sichuan" Style</t>
  </si>
  <si>
    <t>Braised Eggplant with Minced Chicken in Hot Bean Paste</t>
  </si>
  <si>
    <t>Crispy Homemade Beancurd with Fruit Sauce</t>
  </si>
  <si>
    <t>Blanched is Spinach with Enoki Mushrooms, Wolfberries and Beancurd skin</t>
  </si>
  <si>
    <t>Broccoli/Spinach/Chinese Cabbage/Celery/Kai-lan/Seasonal Vegetables</t>
  </si>
  <si>
    <t>Young Chow Seafood Fried Rice</t>
  </si>
  <si>
    <t>Crispy Fried Rice with Caviar and Seafood</t>
  </si>
  <si>
    <t>X.O. Seafood Fried Rice</t>
  </si>
  <si>
    <t>Steamed Dumpling Prawn in Fragrant Ma La Sauce</t>
  </si>
  <si>
    <t>Steamed Chicken with Mushroom Pau (4 pieces)</t>
  </si>
  <si>
    <t>Baked Eight-Minute Rice with Seafood in Curry Sauce Nanyang Style</t>
  </si>
  <si>
    <t>Boiled Pork Dumplings with Minced Chinese Celery Stuffing (8 pieces)</t>
  </si>
  <si>
    <t>Braised Noodles with Seafood Cantonese Style</t>
  </si>
  <si>
    <t>Crispy Noodles with Chicken Cantonese Style</t>
  </si>
  <si>
    <t>Dry Wanton Noodles with Chicken</t>
  </si>
  <si>
    <t>Beef Noodle Soup</t>
  </si>
  <si>
    <t>Stir-Fried Flat Rice Noodles with Sliced Beef Tenderloin Onion and Bean Sprouts</t>
  </si>
  <si>
    <t>Rice Noodles Meesua with Ginger Wine and Fried Egg Soup</t>
  </si>
  <si>
    <t>Singaporean Fried Vermicelli Noodles with Seafood</t>
  </si>
  <si>
    <t>Braised Vermicelli Noodles with Pork</t>
  </si>
  <si>
    <t>Rice Noodles Meesua with Seafood &amp; Fish Bone Soup</t>
  </si>
  <si>
    <t>Steamed Pork Spare Ribs</t>
  </si>
  <si>
    <t>Glatinous Rice Dumplings with Minced Duck in Black Pepper Sauce</t>
  </si>
  <si>
    <t>Steamed Beancurd Skin with Pork Vegetable and Thai Chili Sauce</t>
  </si>
  <si>
    <t>Steamed Bacon Rolls with King Sauce</t>
  </si>
  <si>
    <t>Barbecue Pork Bun</t>
  </si>
  <si>
    <t>45000</t>
  </si>
  <si>
    <t>48000</t>
  </si>
  <si>
    <t>Nishimura Bento</t>
  </si>
  <si>
    <t>598000</t>
  </si>
  <si>
    <t>Maiko Bento</t>
  </si>
  <si>
    <t>Sushi Bento</t>
  </si>
  <si>
    <t>268000</t>
  </si>
  <si>
    <t>Grilled Beef with Teriyaki Sauce</t>
  </si>
  <si>
    <t>Grilled Chicken with Teriyaki Sauce</t>
  </si>
  <si>
    <t>Assorted Grilled Chicken Skewers</t>
  </si>
  <si>
    <t>Grilled Eggplant</t>
  </si>
  <si>
    <t>888000</t>
  </si>
  <si>
    <t>58000</t>
  </si>
  <si>
    <t>Grilled Squid with Salt</t>
  </si>
  <si>
    <t>Grilled Saury Fish</t>
  </si>
  <si>
    <t>Grilled Marinated Cod Fish with Miso</t>
  </si>
  <si>
    <t>538000</t>
  </si>
  <si>
    <t>Grilled Salmon with Teriyaki Sauce or Salt</t>
  </si>
  <si>
    <t>Assorted Deluxe Sushi</t>
  </si>
  <si>
    <t>458000</t>
  </si>
  <si>
    <t>Marinated Tuna on Sushi Rice</t>
  </si>
  <si>
    <t>Vinegar Mackarel on Sushi Rice</t>
  </si>
  <si>
    <t>Grilled Mackarel</t>
  </si>
  <si>
    <t>880000</t>
  </si>
  <si>
    <t>Vinegar Salmon on Sushi Rice</t>
  </si>
  <si>
    <t>Salmon and Salmon Roe on Sushi Rice</t>
  </si>
  <si>
    <t>Sushi with Tempura Prawn</t>
  </si>
  <si>
    <t>Soft Shell Crab Roll</t>
  </si>
  <si>
    <t>Grilled Salmon Salad Roll</t>
  </si>
  <si>
    <t>Tempura Sushi Rool with Sea Eel</t>
  </si>
  <si>
    <t>Crab Stick Sashimi</t>
  </si>
  <si>
    <t>Assorted Deluxe Sashimi</t>
  </si>
  <si>
    <t>Sansyu Sashimi Moriawase (Three kinds of Sashimi)</t>
  </si>
  <si>
    <t>Cold Noodles</t>
  </si>
  <si>
    <t>Hot Sweet Fried Tofu Noodles</t>
  </si>
  <si>
    <t>Egg and Fried Tofu Hot Noodles</t>
  </si>
  <si>
    <t>Tempura Hot Noodles</t>
  </si>
  <si>
    <t>Beef Hot Noodles</t>
  </si>
  <si>
    <t>Seafood Hot Noodles</t>
  </si>
  <si>
    <t>Green Tea Noodles</t>
  </si>
  <si>
    <t>White Thin Noodles</t>
  </si>
  <si>
    <t>Shabu-Shabu Wagyu Beef</t>
  </si>
  <si>
    <t>Sukiyaki Imported Beef</t>
  </si>
  <si>
    <t>Sukiyaki Wagyu Beef</t>
  </si>
  <si>
    <t>Shabu-Shabu Imported Beef</t>
  </si>
  <si>
    <t>Chilled Chinese Pear with Honey and Lemon</t>
  </si>
  <si>
    <t>Refreshing Lemongrass Jelly with Lime Sorbet</t>
  </si>
  <si>
    <t>Double-Bouled Imperial Bird's Nest with Honey and Lemon</t>
  </si>
  <si>
    <t>Tempura Custard Milk Cream</t>
  </si>
  <si>
    <t>Deep-Fried Crumbled Taro Ice Cream</t>
  </si>
  <si>
    <t>Asparagus with Cream Corn Soup</t>
  </si>
  <si>
    <t>Vegetarian Duck with Chinese Flower Buns and Condiments</t>
  </si>
  <si>
    <t>Braised Assorted Wild Mushrooms with Pak Choy</t>
  </si>
  <si>
    <t>Sauteed Mixed Vegetables with Cashew Nuts</t>
  </si>
  <si>
    <t>Vegetarian Fried Rice</t>
  </si>
  <si>
    <t>Orange Juice</t>
  </si>
  <si>
    <t>75000</t>
  </si>
  <si>
    <t>Pineapple Juice</t>
  </si>
  <si>
    <t>Watermelon Juice</t>
  </si>
  <si>
    <t>55000</t>
  </si>
  <si>
    <t>Avocado Juice</t>
  </si>
  <si>
    <t>Melon Juice</t>
  </si>
  <si>
    <t>Coca-Cola (Regular, Zero, Diet)</t>
  </si>
  <si>
    <t>Sprite</t>
  </si>
  <si>
    <t>Tonic Water</t>
  </si>
  <si>
    <t>Soda Water</t>
  </si>
  <si>
    <t>Ginger Ale</t>
  </si>
  <si>
    <t>Green Sands</t>
  </si>
  <si>
    <t>Cold Ocha</t>
  </si>
  <si>
    <t>40000</t>
  </si>
  <si>
    <t>Sapporo</t>
  </si>
  <si>
    <t>125000</t>
  </si>
  <si>
    <t>Bintang Beer 300 ml</t>
  </si>
  <si>
    <t>70000</t>
  </si>
  <si>
    <t>Heineken 300 ml</t>
  </si>
  <si>
    <t>90000</t>
  </si>
  <si>
    <t>San Miguel 300 ml</t>
  </si>
  <si>
    <t>Carlsberg 300 ml</t>
  </si>
  <si>
    <t>Guinness Stout 300 ml</t>
  </si>
  <si>
    <t>83000</t>
  </si>
  <si>
    <t>Acqua Panna Natural 500 ml</t>
  </si>
  <si>
    <t>Acqua Panna Natural 1000 ml</t>
  </si>
  <si>
    <t>San Pellegrino Sparkling 500 ml</t>
  </si>
  <si>
    <t>San Pellegrino Sparkling 1000 ml</t>
  </si>
  <si>
    <t>Evian 500 ml</t>
  </si>
  <si>
    <t>Fiji Water 500 ml</t>
  </si>
  <si>
    <t>Equil Still 330 ml</t>
  </si>
  <si>
    <t>Equil Sparkling 330 ml</t>
  </si>
  <si>
    <t>Aqua Reflection Still 500 ml</t>
  </si>
  <si>
    <t>Aqua Reflection Sparkling 500 ml</t>
  </si>
  <si>
    <t>French Earl Grey</t>
  </si>
  <si>
    <t>Chamomile</t>
  </si>
  <si>
    <t>Jasmine Queen</t>
  </si>
  <si>
    <t>Moroccan Mint</t>
  </si>
  <si>
    <t>Oolong Prestige</t>
  </si>
  <si>
    <t>Ice Tea</t>
  </si>
  <si>
    <t>Ice Lemon Tea</t>
  </si>
  <si>
    <t>Ice Strawberry Tea</t>
  </si>
  <si>
    <t>Ice Lychee Tea</t>
  </si>
  <si>
    <t>Black Coffee (Americano)</t>
  </si>
  <si>
    <t>59000</t>
  </si>
  <si>
    <t>Cappuccino</t>
  </si>
  <si>
    <t>Espresso</t>
  </si>
  <si>
    <t>Macchiato</t>
  </si>
  <si>
    <t>Ristretto</t>
  </si>
  <si>
    <t>Corretto</t>
  </si>
  <si>
    <t>Café Mocha</t>
  </si>
  <si>
    <t>Piccolo Latte</t>
  </si>
  <si>
    <t>Flat White</t>
  </si>
  <si>
    <t>id_pemesanan</t>
  </si>
  <si>
    <t>kode_pemesanan</t>
  </si>
  <si>
    <t>tanggal_pemesanan</t>
  </si>
  <si>
    <t>kode_tamu</t>
  </si>
  <si>
    <t>id_tamu</t>
  </si>
  <si>
    <t>nama_tamu</t>
  </si>
  <si>
    <t>jenis_kelamin_tamu</t>
  </si>
  <si>
    <t>tanggal_lahir_tamu</t>
  </si>
  <si>
    <t>alamat_tamu</t>
  </si>
  <si>
    <t>nomor_telepon_tamu</t>
  </si>
  <si>
    <t>email_tamu</t>
  </si>
  <si>
    <t>1978-10-17</t>
  </si>
  <si>
    <t>0247608795</t>
  </si>
  <si>
    <t>frankdwilliams@armyspy.com</t>
  </si>
  <si>
    <t>FRWI001</t>
  </si>
  <si>
    <t>Frank Williams</t>
  </si>
  <si>
    <t>Bobby Gainer</t>
  </si>
  <si>
    <t>1977-07-22</t>
  </si>
  <si>
    <t>bobbyagainer@dayrep.com</t>
  </si>
  <si>
    <t>5152746701</t>
  </si>
  <si>
    <t>Jl. Hayam Wuruk Glodok Jaya Blok C/28 Lt. Dasar, DKI Jakarta</t>
  </si>
  <si>
    <t>Jl. Siliwangi 381, Jawa Tengah</t>
  </si>
  <si>
    <t>BOGA001</t>
  </si>
  <si>
    <t>Jl. Ngagel Jaya Indah I/10, Jawa Timur</t>
  </si>
  <si>
    <t xml:space="preserve"> 0315025552</t>
  </si>
  <si>
    <t>Jl. Kalibutuh 195-197, Jawa Timur</t>
  </si>
  <si>
    <t>0315311552</t>
  </si>
  <si>
    <t>Jl. Cempaka Putih XIX 8 RT 007/07, DKI Jakarta</t>
  </si>
  <si>
    <t>0214264274</t>
  </si>
  <si>
    <t>Jl. Rawagatel Kav. III Blok S-39, DKI Jakarta</t>
  </si>
  <si>
    <t>0214894934</t>
  </si>
  <si>
    <t>Jl. Jayakarta 141 Blok C/14, DKI Jakarta</t>
  </si>
  <si>
    <t>0216289758</t>
  </si>
  <si>
    <t>Jl. Jend Sudirman Kav. 33 A Wisma Standard Chartered Bank, DKI Jakarta</t>
  </si>
  <si>
    <t>0215721057</t>
  </si>
  <si>
    <t>Jl. Letjen Haryono MT 821, Jawa Tengah</t>
  </si>
  <si>
    <t>0248316638</t>
  </si>
  <si>
    <t>Kompleks Palem Indah Blok R-1/4 RT 011/011, DKI Jakarta</t>
  </si>
  <si>
    <t>02186903256</t>
  </si>
  <si>
    <t>Jl. Raya Kuta 56 Blok D-E, Bali</t>
  </si>
  <si>
    <t>0361754391</t>
  </si>
  <si>
    <t>Jl. Kelapa Puyuh 11 Kompleks Kelapa Gading Permai Blok KD/30, DKI Jakarta</t>
  </si>
  <si>
    <t>0214520325</t>
  </si>
  <si>
    <t>Jl. Kol. Yos Sudarso 11 B, DKI Jakarta</t>
  </si>
  <si>
    <t>02143902350</t>
  </si>
  <si>
    <t>Janice Moore</t>
  </si>
  <si>
    <t>JAMO001</t>
  </si>
  <si>
    <t>1998-01-19</t>
  </si>
  <si>
    <t>janicetmoore@teleworm.us</t>
  </si>
  <si>
    <t>Jimmy Boggs</t>
  </si>
  <si>
    <t>1980-06-10</t>
  </si>
  <si>
    <t>JIBO001</t>
  </si>
  <si>
    <t>jimmysboggs@rhyta.com</t>
  </si>
  <si>
    <t>Jennie Huff</t>
  </si>
  <si>
    <t>JEHU001</t>
  </si>
  <si>
    <t>1990-05-13</t>
  </si>
  <si>
    <t>jennielhuff@jourrapide.com</t>
  </si>
  <si>
    <t>Dalia Napolitano</t>
  </si>
  <si>
    <t>1986-10-27</t>
  </si>
  <si>
    <t>DANA001</t>
  </si>
  <si>
    <t>dalianapolitano@rhyta.com</t>
  </si>
  <si>
    <t>Dalgisa Napolitano</t>
  </si>
  <si>
    <t>DANA002</t>
  </si>
  <si>
    <t>1996-07-12</t>
  </si>
  <si>
    <t>dalgisanapolitano@armyspy.com</t>
  </si>
  <si>
    <t>Chen Kang</t>
  </si>
  <si>
    <t>1980-02-11</t>
  </si>
  <si>
    <t>chenkang@teleworm.us</t>
  </si>
  <si>
    <t>CHKA001</t>
  </si>
  <si>
    <t>Yi Jie Tseng</t>
  </si>
  <si>
    <t>1989-10-28</t>
  </si>
  <si>
    <t>yijietseng@teleworm.us</t>
  </si>
  <si>
    <t>YIJI001</t>
  </si>
  <si>
    <t>Lee Chou</t>
  </si>
  <si>
    <t>1991-01-03</t>
  </si>
  <si>
    <t>leechou@teleworm.us</t>
  </si>
  <si>
    <t>LECH001</t>
  </si>
  <si>
    <t>Suzuhana Yuko</t>
  </si>
  <si>
    <t>1983-06-07</t>
  </si>
  <si>
    <t>SUYU001</t>
  </si>
  <si>
    <t>yukosuzuhana@wagakkiband.com</t>
  </si>
  <si>
    <t>Myoui Mina</t>
  </si>
  <si>
    <t>MYMI001</t>
  </si>
  <si>
    <t>1997-03-24</t>
  </si>
  <si>
    <t>minamyoui@twicejapan.com</t>
  </si>
  <si>
    <t>1993-05-16</t>
  </si>
  <si>
    <t>Lee Ji-eun</t>
  </si>
  <si>
    <t>LEJI001</t>
  </si>
  <si>
    <t>dlwlrma@edam-ent.com</t>
  </si>
  <si>
    <t>2001-01-01</t>
  </si>
  <si>
    <t>Kim Min-jeong</t>
  </si>
  <si>
    <t>KIMI001</t>
  </si>
  <si>
    <t>winter@sm-entertainment.com</t>
  </si>
  <si>
    <t>1994-06-09</t>
  </si>
  <si>
    <t>Lee Hye-ri</t>
  </si>
  <si>
    <t>LEHY001</t>
  </si>
  <si>
    <t>hyerissi@gumiho.tv</t>
  </si>
  <si>
    <t>Jl. Tarumanegara 67, DKI Jakarta</t>
  </si>
  <si>
    <t>0217499840</t>
  </si>
  <si>
    <t>Jl. Purwakarta 169, Jawa Barat</t>
  </si>
  <si>
    <t>0227270229</t>
  </si>
  <si>
    <t>negara_asal</t>
  </si>
  <si>
    <t>United States</t>
  </si>
  <si>
    <t>Italy</t>
  </si>
  <si>
    <t>China</t>
  </si>
  <si>
    <t>Taiwan</t>
  </si>
  <si>
    <t>Japan</t>
  </si>
  <si>
    <t>South Korea</t>
  </si>
  <si>
    <t>id_reservasi</t>
  </si>
  <si>
    <t>kode_reservasi</t>
  </si>
  <si>
    <t>down_payment</t>
  </si>
  <si>
    <t>deposito</t>
  </si>
  <si>
    <t>tanggal_check_in</t>
  </si>
  <si>
    <t>tanggal_check_out</t>
  </si>
  <si>
    <t>ROS1102</t>
  </si>
  <si>
    <t>DES911</t>
  </si>
  <si>
    <t>EXS1005</t>
  </si>
  <si>
    <t>JUS812</t>
  </si>
  <si>
    <t>PRT605</t>
  </si>
  <si>
    <t>CLT711</t>
  </si>
  <si>
    <t>CLK716</t>
  </si>
  <si>
    <t>PRS1212</t>
  </si>
  <si>
    <t>PRS1211</t>
  </si>
  <si>
    <t>PRS1210</t>
  </si>
  <si>
    <t>SUT212</t>
  </si>
  <si>
    <t>DET418</t>
  </si>
  <si>
    <t>SUK119</t>
  </si>
  <si>
    <t>DEK406</t>
  </si>
  <si>
    <t>PRK603</t>
  </si>
  <si>
    <t>1800000</t>
  </si>
  <si>
    <t>550000</t>
  </si>
  <si>
    <t>530000</t>
  </si>
  <si>
    <t>1450000</t>
  </si>
  <si>
    <t>1130000</t>
  </si>
  <si>
    <t>1150000</t>
  </si>
  <si>
    <t>4550000</t>
  </si>
  <si>
    <t>825000</t>
  </si>
  <si>
    <t>805000</t>
  </si>
  <si>
    <t>465000</t>
  </si>
  <si>
    <t>445000</t>
  </si>
  <si>
    <t>950000</t>
  </si>
  <si>
    <t>5000000</t>
  </si>
  <si>
    <t>4850000</t>
  </si>
  <si>
    <t>4700000</t>
  </si>
  <si>
    <t>4350000</t>
  </si>
  <si>
    <t>4000000</t>
  </si>
  <si>
    <t>3700000</t>
  </si>
  <si>
    <t>3400000</t>
  </si>
  <si>
    <t>3250000</t>
  </si>
  <si>
    <t>3100000</t>
  </si>
  <si>
    <t>3000000</t>
  </si>
  <si>
    <t>2850000</t>
  </si>
  <si>
    <t>2500000</t>
  </si>
  <si>
    <t>2750000</t>
  </si>
  <si>
    <t>2022-04-25</t>
  </si>
  <si>
    <t>2022-04-26</t>
  </si>
  <si>
    <t>2022-04-27</t>
  </si>
  <si>
    <t>2022-05-16</t>
  </si>
  <si>
    <t>2022-04-22</t>
  </si>
  <si>
    <t>2022-04-29</t>
  </si>
  <si>
    <t>2022-05-01</t>
  </si>
  <si>
    <t>2022-05-06</t>
  </si>
  <si>
    <t>2022-05-09</t>
  </si>
  <si>
    <t>2022-05-13</t>
  </si>
  <si>
    <t>2022-05-11</t>
  </si>
  <si>
    <t>2022-05-14</t>
  </si>
  <si>
    <t>2022-04-30</t>
  </si>
  <si>
    <t>2022-05-05</t>
  </si>
  <si>
    <t>2022-04-20</t>
  </si>
  <si>
    <t>2022-04-24</t>
  </si>
  <si>
    <t>id_detail_pemesanan</t>
  </si>
  <si>
    <t>jumlah_pemesanan</t>
  </si>
  <si>
    <t>total_biaya</t>
  </si>
  <si>
    <t>total_biaya_pemesanan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</si>
</sst>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1" xfId="0" applyNumberFormat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0" fontId="0" fillId="0" borderId="1" xfId="0" applyNumberFormat="1" applyBorder="1" applyAlignment="1">
      <alignment vertical="center"/>
    </xf>
    <xf numFmtId="49" fontId="0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31F7-0E6A-485A-9A97-4C5F7C2963B3}">
  <dimension ref="A1:K8"/>
  <sheetViews>
    <sheetView workbookViewId="0">
      <selection activeCell="B6" sqref="B6:B8"/>
    </sheetView>
  </sheetViews>
  <sheetFormatPr defaultRowHeight="15" customHeight="1" x14ac:dyDescent="0.3"/>
  <cols>
    <col min="1" max="1" width="11.77734375" bestFit="1" customWidth="1"/>
    <col min="2" max="2" width="14.5546875" bestFit="1" customWidth="1"/>
    <col min="3" max="3" width="14.6640625" bestFit="1" customWidth="1"/>
    <col min="4" max="4" width="16.88671875" bestFit="1" customWidth="1"/>
    <col min="5" max="5" width="22.109375" bestFit="1" customWidth="1"/>
    <col min="6" max="6" width="21.44140625" bestFit="1" customWidth="1"/>
    <col min="7" max="7" width="23.77734375" bestFit="1" customWidth="1"/>
    <col min="8" max="8" width="23.6640625" bestFit="1" customWidth="1"/>
    <col min="9" max="9" width="26.77734375" bestFit="1" customWidth="1"/>
    <col min="10" max="10" width="10" bestFit="1" customWidth="1"/>
    <col min="11" max="11" width="10.44140625" bestFit="1" customWidth="1"/>
  </cols>
  <sheetData>
    <row r="1" spans="1:11" ht="15" customHeight="1" x14ac:dyDescent="0.3">
      <c r="A1" s="3" t="s">
        <v>122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ht="15" customHeight="1" x14ac:dyDescent="0.3">
      <c r="A2" s="1">
        <v>1</v>
      </c>
      <c r="B2" s="1" t="s">
        <v>10</v>
      </c>
      <c r="C2" s="1" t="s">
        <v>17</v>
      </c>
      <c r="D2" s="1" t="s">
        <v>21</v>
      </c>
      <c r="E2" s="1" t="s">
        <v>25</v>
      </c>
      <c r="F2" s="1" t="s">
        <v>26</v>
      </c>
      <c r="G2" s="1" t="s">
        <v>32</v>
      </c>
      <c r="H2" s="1" t="s">
        <v>36</v>
      </c>
      <c r="I2" s="2" t="s">
        <v>37</v>
      </c>
      <c r="J2" s="1" t="s">
        <v>41</v>
      </c>
      <c r="K2" s="1" t="s">
        <v>42</v>
      </c>
    </row>
    <row r="3" spans="1:11" ht="15" customHeight="1" x14ac:dyDescent="0.3">
      <c r="A3" s="1">
        <v>2</v>
      </c>
      <c r="B3" s="1" t="s">
        <v>11</v>
      </c>
      <c r="C3" s="1" t="s">
        <v>18</v>
      </c>
      <c r="D3" s="1" t="s">
        <v>22</v>
      </c>
      <c r="E3" s="1" t="s">
        <v>25</v>
      </c>
      <c r="F3" s="1" t="s">
        <v>28</v>
      </c>
      <c r="G3" s="1" t="s">
        <v>33</v>
      </c>
      <c r="H3" s="1" t="s">
        <v>54</v>
      </c>
      <c r="I3" s="2" t="s">
        <v>38</v>
      </c>
      <c r="J3" s="1" t="s">
        <v>41</v>
      </c>
      <c r="K3" s="1" t="s">
        <v>42</v>
      </c>
    </row>
    <row r="4" spans="1:11" ht="15" customHeight="1" x14ac:dyDescent="0.3">
      <c r="A4" s="1">
        <v>3</v>
      </c>
      <c r="B4" s="1" t="s">
        <v>12</v>
      </c>
      <c r="C4" s="1" t="s">
        <v>19</v>
      </c>
      <c r="D4" s="1" t="s">
        <v>23</v>
      </c>
      <c r="E4" s="1" t="s">
        <v>25</v>
      </c>
      <c r="F4" s="1" t="s">
        <v>31</v>
      </c>
      <c r="G4" s="1" t="s">
        <v>34</v>
      </c>
      <c r="H4" s="1" t="s">
        <v>55</v>
      </c>
      <c r="I4" s="2" t="s">
        <v>39</v>
      </c>
      <c r="J4" s="1" t="s">
        <v>41</v>
      </c>
      <c r="K4" s="1" t="s">
        <v>42</v>
      </c>
    </row>
    <row r="5" spans="1:11" ht="15" customHeight="1" x14ac:dyDescent="0.3">
      <c r="A5" s="1">
        <v>4</v>
      </c>
      <c r="B5" s="1" t="s">
        <v>13</v>
      </c>
      <c r="C5" s="1" t="s">
        <v>20</v>
      </c>
      <c r="D5" s="1" t="s">
        <v>24</v>
      </c>
      <c r="E5" s="1" t="s">
        <v>25</v>
      </c>
      <c r="F5" s="1" t="s">
        <v>30</v>
      </c>
      <c r="G5" s="1" t="s">
        <v>35</v>
      </c>
      <c r="H5" s="1" t="s">
        <v>56</v>
      </c>
      <c r="I5" s="2" t="s">
        <v>40</v>
      </c>
      <c r="J5" s="1" t="s">
        <v>41</v>
      </c>
      <c r="K5" s="1" t="s">
        <v>42</v>
      </c>
    </row>
    <row r="6" spans="1:11" ht="15" customHeight="1" x14ac:dyDescent="0.3">
      <c r="A6" s="1">
        <v>5</v>
      </c>
      <c r="B6" s="1" t="s">
        <v>14</v>
      </c>
      <c r="C6" s="1" t="s">
        <v>43</v>
      </c>
      <c r="D6" s="1" t="s">
        <v>47</v>
      </c>
      <c r="E6" s="1" t="s">
        <v>46</v>
      </c>
      <c r="F6" s="1" t="s">
        <v>27</v>
      </c>
      <c r="G6" s="1" t="s">
        <v>51</v>
      </c>
      <c r="H6" s="1" t="s">
        <v>61</v>
      </c>
      <c r="I6" s="2" t="s">
        <v>58</v>
      </c>
      <c r="J6" s="1">
        <v>12345678</v>
      </c>
      <c r="K6" s="1" t="s">
        <v>57</v>
      </c>
    </row>
    <row r="7" spans="1:11" ht="15" customHeight="1" x14ac:dyDescent="0.3">
      <c r="A7" s="1">
        <v>6</v>
      </c>
      <c r="B7" s="1" t="s">
        <v>15</v>
      </c>
      <c r="C7" s="1" t="s">
        <v>44</v>
      </c>
      <c r="D7" s="1" t="s">
        <v>48</v>
      </c>
      <c r="E7" s="1" t="s">
        <v>25</v>
      </c>
      <c r="F7" s="1" t="s">
        <v>29</v>
      </c>
      <c r="G7" s="1" t="s">
        <v>52</v>
      </c>
      <c r="H7" s="1" t="s">
        <v>62</v>
      </c>
      <c r="I7" s="2" t="s">
        <v>59</v>
      </c>
      <c r="J7" s="1">
        <v>12345678</v>
      </c>
      <c r="K7" s="1" t="s">
        <v>57</v>
      </c>
    </row>
    <row r="8" spans="1:11" ht="15" customHeight="1" x14ac:dyDescent="0.3">
      <c r="A8" s="1">
        <v>7</v>
      </c>
      <c r="B8" s="1" t="s">
        <v>16</v>
      </c>
      <c r="C8" s="1" t="s">
        <v>45</v>
      </c>
      <c r="D8" s="1" t="s">
        <v>49</v>
      </c>
      <c r="E8" s="1" t="s">
        <v>25</v>
      </c>
      <c r="F8" s="1" t="s">
        <v>50</v>
      </c>
      <c r="G8" s="1" t="s">
        <v>53</v>
      </c>
      <c r="H8" s="1" t="s">
        <v>63</v>
      </c>
      <c r="I8" s="2" t="s">
        <v>60</v>
      </c>
      <c r="J8" s="1">
        <v>12345678</v>
      </c>
      <c r="K8" s="1" t="s">
        <v>57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82C3-6D76-4F7D-80A9-0F563DC86EE9}">
  <dimension ref="A1:E6"/>
  <sheetViews>
    <sheetView tabSelected="1" workbookViewId="0">
      <selection activeCell="B2" sqref="B2"/>
    </sheetView>
  </sheetViews>
  <sheetFormatPr defaultRowHeight="15" customHeight="1" x14ac:dyDescent="0.3"/>
  <cols>
    <col min="1" max="1" width="13.44140625" bestFit="1" customWidth="1"/>
    <col min="2" max="2" width="16.109375" bestFit="1" customWidth="1"/>
    <col min="3" max="3" width="18.21875" bestFit="1" customWidth="1"/>
    <col min="4" max="4" width="10.6640625" bestFit="1" customWidth="1"/>
    <col min="5" max="5" width="21.5546875" bestFit="1" customWidth="1"/>
  </cols>
  <sheetData>
    <row r="1" spans="1:5" ht="15" customHeight="1" x14ac:dyDescent="0.3">
      <c r="A1" s="3" t="s">
        <v>784</v>
      </c>
      <c r="B1" s="3" t="s">
        <v>785</v>
      </c>
      <c r="C1" s="3" t="s">
        <v>786</v>
      </c>
      <c r="D1" s="3" t="s">
        <v>787</v>
      </c>
      <c r="E1" s="3" t="s">
        <v>957</v>
      </c>
    </row>
    <row r="2" spans="1:5" ht="15" customHeight="1" x14ac:dyDescent="0.3">
      <c r="A2" s="1">
        <v>1</v>
      </c>
      <c r="B2" s="1"/>
      <c r="C2" s="1"/>
      <c r="D2" s="1"/>
      <c r="E2" s="1"/>
    </row>
    <row r="3" spans="1:5" ht="15" customHeight="1" x14ac:dyDescent="0.3">
      <c r="A3" s="1">
        <v>2</v>
      </c>
      <c r="B3" s="1"/>
      <c r="C3" s="1"/>
      <c r="D3" s="1"/>
      <c r="E3" s="1"/>
    </row>
    <row r="4" spans="1:5" ht="15" customHeight="1" x14ac:dyDescent="0.3">
      <c r="A4" s="1">
        <v>3</v>
      </c>
      <c r="B4" s="1"/>
      <c r="C4" s="1"/>
      <c r="D4" s="1"/>
      <c r="E4" s="1"/>
    </row>
    <row r="5" spans="1:5" ht="15" customHeight="1" x14ac:dyDescent="0.3">
      <c r="A5" s="1">
        <v>4</v>
      </c>
      <c r="B5" s="1"/>
      <c r="C5" s="1"/>
      <c r="D5" s="1"/>
      <c r="E5" s="1"/>
    </row>
    <row r="6" spans="1:5" ht="15" customHeight="1" x14ac:dyDescent="0.3">
      <c r="A6" s="1">
        <v>5</v>
      </c>
      <c r="B6" s="1"/>
      <c r="C6" s="1"/>
      <c r="D6" s="1"/>
      <c r="E6" s="1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719F-030A-44C7-B210-BEC96CEA2F07}">
  <dimension ref="A1:D14"/>
  <sheetViews>
    <sheetView workbookViewId="0">
      <selection activeCell="A12" sqref="A12:XFD14"/>
    </sheetView>
  </sheetViews>
  <sheetFormatPr defaultRowHeight="15" customHeight="1" x14ac:dyDescent="0.3"/>
  <cols>
    <col min="1" max="1" width="19.21875" bestFit="1" customWidth="1"/>
    <col min="2" max="2" width="16.109375" bestFit="1" customWidth="1"/>
    <col min="3" max="3" width="11.44140625" bestFit="1" customWidth="1"/>
    <col min="4" max="4" width="17.88671875" bestFit="1" customWidth="1"/>
  </cols>
  <sheetData>
    <row r="1" spans="1:4" ht="15" customHeight="1" x14ac:dyDescent="0.3">
      <c r="A1" s="3" t="s">
        <v>954</v>
      </c>
      <c r="B1" s="3" t="s">
        <v>785</v>
      </c>
      <c r="C1" s="3" t="s">
        <v>487</v>
      </c>
      <c r="D1" s="3" t="s">
        <v>955</v>
      </c>
    </row>
    <row r="2" spans="1:4" ht="15" customHeight="1" x14ac:dyDescent="0.3">
      <c r="A2" s="1">
        <v>1</v>
      </c>
      <c r="B2" s="1"/>
      <c r="C2" s="1"/>
      <c r="D2" s="1"/>
    </row>
    <row r="3" spans="1:4" ht="15" customHeight="1" x14ac:dyDescent="0.3">
      <c r="A3" s="1">
        <v>2</v>
      </c>
      <c r="B3" s="1"/>
      <c r="C3" s="1"/>
      <c r="D3" s="1"/>
    </row>
    <row r="4" spans="1:4" ht="15" customHeight="1" x14ac:dyDescent="0.3">
      <c r="A4" s="1">
        <v>3</v>
      </c>
      <c r="B4" s="1"/>
      <c r="C4" s="1"/>
      <c r="D4" s="1"/>
    </row>
    <row r="5" spans="1:4" ht="15" customHeight="1" x14ac:dyDescent="0.3">
      <c r="A5" s="1">
        <v>4</v>
      </c>
      <c r="B5" s="1"/>
      <c r="C5" s="1"/>
      <c r="D5" s="1"/>
    </row>
    <row r="6" spans="1:4" ht="15" customHeight="1" x14ac:dyDescent="0.3">
      <c r="A6" s="1">
        <v>5</v>
      </c>
      <c r="B6" s="1"/>
      <c r="C6" s="1"/>
      <c r="D6" s="1"/>
    </row>
    <row r="7" spans="1:4" ht="15" customHeight="1" x14ac:dyDescent="0.3">
      <c r="A7" s="1">
        <v>6</v>
      </c>
      <c r="B7" s="1"/>
      <c r="C7" s="1"/>
      <c r="D7" s="1"/>
    </row>
    <row r="8" spans="1:4" ht="15" customHeight="1" x14ac:dyDescent="0.3">
      <c r="A8" s="1">
        <v>7</v>
      </c>
      <c r="B8" s="1"/>
      <c r="C8" s="1"/>
      <c r="D8" s="1"/>
    </row>
    <row r="9" spans="1:4" ht="15" customHeight="1" x14ac:dyDescent="0.3">
      <c r="A9" s="1">
        <v>8</v>
      </c>
      <c r="B9" s="1"/>
      <c r="C9" s="1"/>
      <c r="D9" s="1"/>
    </row>
    <row r="10" spans="1:4" ht="15" customHeight="1" x14ac:dyDescent="0.3">
      <c r="A10" s="1">
        <v>9</v>
      </c>
      <c r="B10" s="1"/>
      <c r="C10" s="1"/>
      <c r="D10" s="1"/>
    </row>
    <row r="11" spans="1:4" ht="15" customHeight="1" x14ac:dyDescent="0.3">
      <c r="A11" s="1">
        <v>10</v>
      </c>
      <c r="B11" s="1"/>
      <c r="C11" s="1"/>
      <c r="D11" s="1"/>
    </row>
    <row r="12" spans="1:4" ht="15" customHeight="1" x14ac:dyDescent="0.3">
      <c r="A12" s="1">
        <v>11</v>
      </c>
      <c r="B12" s="1"/>
      <c r="C12" s="1"/>
      <c r="D12" s="1"/>
    </row>
    <row r="13" spans="1:4" ht="15" customHeight="1" x14ac:dyDescent="0.3">
      <c r="A13" s="1">
        <v>12</v>
      </c>
      <c r="B13" s="1"/>
      <c r="C13" s="1"/>
      <c r="D13" s="1"/>
    </row>
    <row r="14" spans="1:4" ht="15" customHeight="1" x14ac:dyDescent="0.3">
      <c r="A14" s="1">
        <v>13</v>
      </c>
      <c r="B14" s="1"/>
      <c r="C14" s="1"/>
      <c r="D14" s="1"/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930A-3462-46E0-8E42-7F5436210797}">
  <dimension ref="A1:I16"/>
  <sheetViews>
    <sheetView workbookViewId="0"/>
  </sheetViews>
  <sheetFormatPr defaultRowHeight="15" customHeight="1" x14ac:dyDescent="0.3"/>
  <cols>
    <col min="1" max="1" width="8" bestFit="1" customWidth="1"/>
    <col min="2" max="2" width="10.6640625" bestFit="1" customWidth="1"/>
    <col min="3" max="3" width="16.44140625" bestFit="1" customWidth="1"/>
    <col min="4" max="4" width="18.21875" bestFit="1" customWidth="1"/>
    <col min="5" max="5" width="17.5546875" bestFit="1" customWidth="1"/>
    <col min="6" max="6" width="63.44140625" bestFit="1" customWidth="1"/>
    <col min="7" max="7" width="11.88671875" bestFit="1" customWidth="1"/>
    <col min="8" max="8" width="19.77734375" bestFit="1" customWidth="1"/>
    <col min="9" max="9" width="29.33203125" bestFit="1" customWidth="1"/>
  </cols>
  <sheetData>
    <row r="1" spans="1:9" ht="15" customHeight="1" x14ac:dyDescent="0.3">
      <c r="A1" s="3" t="s">
        <v>788</v>
      </c>
      <c r="B1" s="3" t="s">
        <v>787</v>
      </c>
      <c r="C1" s="3" t="s">
        <v>789</v>
      </c>
      <c r="D1" s="3" t="s">
        <v>790</v>
      </c>
      <c r="E1" s="3" t="s">
        <v>791</v>
      </c>
      <c r="F1" s="3" t="s">
        <v>792</v>
      </c>
      <c r="G1" s="3" t="s">
        <v>885</v>
      </c>
      <c r="H1" s="3" t="s">
        <v>793</v>
      </c>
      <c r="I1" s="3" t="s">
        <v>794</v>
      </c>
    </row>
    <row r="2" spans="1:9" ht="15" customHeight="1" x14ac:dyDescent="0.3">
      <c r="A2" s="1">
        <v>1</v>
      </c>
      <c r="B2" s="1" t="s">
        <v>798</v>
      </c>
      <c r="C2" s="1" t="s">
        <v>799</v>
      </c>
      <c r="D2" s="1" t="s">
        <v>25</v>
      </c>
      <c r="E2" s="5" t="s">
        <v>795</v>
      </c>
      <c r="F2" s="1" t="s">
        <v>805</v>
      </c>
      <c r="G2" s="1" t="s">
        <v>886</v>
      </c>
      <c r="H2" s="1" t="s">
        <v>796</v>
      </c>
      <c r="I2" s="2" t="s">
        <v>797</v>
      </c>
    </row>
    <row r="3" spans="1:9" ht="15" customHeight="1" x14ac:dyDescent="0.3">
      <c r="A3" s="1">
        <v>2</v>
      </c>
      <c r="B3" s="1" t="s">
        <v>806</v>
      </c>
      <c r="C3" s="1" t="s">
        <v>800</v>
      </c>
      <c r="D3" s="1" t="s">
        <v>25</v>
      </c>
      <c r="E3" s="1" t="s">
        <v>801</v>
      </c>
      <c r="F3" s="1" t="s">
        <v>804</v>
      </c>
      <c r="G3" s="1" t="s">
        <v>886</v>
      </c>
      <c r="H3" s="1" t="s">
        <v>803</v>
      </c>
      <c r="I3" s="2" t="s">
        <v>802</v>
      </c>
    </row>
    <row r="4" spans="1:9" ht="15" customHeight="1" x14ac:dyDescent="0.3">
      <c r="A4" s="1">
        <v>3</v>
      </c>
      <c r="B4" s="1" t="s">
        <v>830</v>
      </c>
      <c r="C4" s="1" t="s">
        <v>829</v>
      </c>
      <c r="D4" s="1" t="s">
        <v>46</v>
      </c>
      <c r="E4" s="1" t="s">
        <v>831</v>
      </c>
      <c r="F4" s="1" t="s">
        <v>807</v>
      </c>
      <c r="G4" s="1" t="s">
        <v>886</v>
      </c>
      <c r="H4" s="1" t="s">
        <v>808</v>
      </c>
      <c r="I4" s="2" t="s">
        <v>832</v>
      </c>
    </row>
    <row r="5" spans="1:9" ht="15" customHeight="1" x14ac:dyDescent="0.3">
      <c r="A5" s="1">
        <v>4</v>
      </c>
      <c r="B5" s="1" t="s">
        <v>835</v>
      </c>
      <c r="C5" s="1" t="s">
        <v>833</v>
      </c>
      <c r="D5" s="1" t="s">
        <v>25</v>
      </c>
      <c r="E5" s="1" t="s">
        <v>834</v>
      </c>
      <c r="F5" s="1" t="s">
        <v>809</v>
      </c>
      <c r="G5" s="1" t="s">
        <v>886</v>
      </c>
      <c r="H5" s="1" t="s">
        <v>810</v>
      </c>
      <c r="I5" s="2" t="s">
        <v>836</v>
      </c>
    </row>
    <row r="6" spans="1:9" ht="15" customHeight="1" x14ac:dyDescent="0.3">
      <c r="A6" s="1">
        <v>5</v>
      </c>
      <c r="B6" s="1" t="s">
        <v>838</v>
      </c>
      <c r="C6" s="1" t="s">
        <v>837</v>
      </c>
      <c r="D6" s="1" t="s">
        <v>46</v>
      </c>
      <c r="E6" s="1" t="s">
        <v>839</v>
      </c>
      <c r="F6" s="1" t="s">
        <v>811</v>
      </c>
      <c r="G6" s="1" t="s">
        <v>886</v>
      </c>
      <c r="H6" s="1" t="s">
        <v>812</v>
      </c>
      <c r="I6" s="2" t="s">
        <v>840</v>
      </c>
    </row>
    <row r="7" spans="1:9" ht="15" customHeight="1" x14ac:dyDescent="0.3">
      <c r="A7" s="1">
        <v>6</v>
      </c>
      <c r="B7" s="1" t="s">
        <v>843</v>
      </c>
      <c r="C7" s="1" t="s">
        <v>841</v>
      </c>
      <c r="D7" s="1" t="s">
        <v>46</v>
      </c>
      <c r="E7" s="1" t="s">
        <v>842</v>
      </c>
      <c r="F7" s="1" t="s">
        <v>813</v>
      </c>
      <c r="G7" s="1" t="s">
        <v>887</v>
      </c>
      <c r="H7" s="1" t="s">
        <v>814</v>
      </c>
      <c r="I7" s="2" t="s">
        <v>844</v>
      </c>
    </row>
    <row r="8" spans="1:9" ht="15" customHeight="1" x14ac:dyDescent="0.3">
      <c r="A8" s="1">
        <v>7</v>
      </c>
      <c r="B8" s="1" t="s">
        <v>846</v>
      </c>
      <c r="C8" s="1" t="s">
        <v>845</v>
      </c>
      <c r="D8" s="1" t="s">
        <v>46</v>
      </c>
      <c r="E8" s="1" t="s">
        <v>847</v>
      </c>
      <c r="F8" s="1" t="s">
        <v>815</v>
      </c>
      <c r="G8" s="1" t="s">
        <v>887</v>
      </c>
      <c r="H8" s="1" t="s">
        <v>816</v>
      </c>
      <c r="I8" s="2" t="s">
        <v>848</v>
      </c>
    </row>
    <row r="9" spans="1:9" ht="15" customHeight="1" x14ac:dyDescent="0.3">
      <c r="A9" s="1">
        <v>8</v>
      </c>
      <c r="B9" s="1" t="s">
        <v>852</v>
      </c>
      <c r="C9" s="1" t="s">
        <v>849</v>
      </c>
      <c r="D9" s="1" t="s">
        <v>25</v>
      </c>
      <c r="E9" s="1" t="s">
        <v>850</v>
      </c>
      <c r="F9" s="1" t="s">
        <v>817</v>
      </c>
      <c r="G9" s="1" t="s">
        <v>888</v>
      </c>
      <c r="H9" s="1" t="s">
        <v>818</v>
      </c>
      <c r="I9" s="2" t="s">
        <v>851</v>
      </c>
    </row>
    <row r="10" spans="1:9" ht="15" customHeight="1" x14ac:dyDescent="0.3">
      <c r="A10" s="1">
        <v>9</v>
      </c>
      <c r="B10" s="1" t="s">
        <v>856</v>
      </c>
      <c r="C10" s="1" t="s">
        <v>853</v>
      </c>
      <c r="D10" s="1" t="s">
        <v>46</v>
      </c>
      <c r="E10" s="1" t="s">
        <v>854</v>
      </c>
      <c r="F10" s="1" t="s">
        <v>819</v>
      </c>
      <c r="G10" s="1" t="s">
        <v>889</v>
      </c>
      <c r="H10" s="1" t="s">
        <v>820</v>
      </c>
      <c r="I10" s="2" t="s">
        <v>855</v>
      </c>
    </row>
    <row r="11" spans="1:9" ht="15" customHeight="1" x14ac:dyDescent="0.3">
      <c r="A11" s="1">
        <v>10</v>
      </c>
      <c r="B11" s="1" t="s">
        <v>860</v>
      </c>
      <c r="C11" s="1" t="s">
        <v>857</v>
      </c>
      <c r="D11" s="1" t="s">
        <v>25</v>
      </c>
      <c r="E11" s="1" t="s">
        <v>858</v>
      </c>
      <c r="F11" s="1" t="s">
        <v>821</v>
      </c>
      <c r="G11" s="1" t="s">
        <v>888</v>
      </c>
      <c r="H11" s="1" t="s">
        <v>822</v>
      </c>
      <c r="I11" s="2" t="s">
        <v>859</v>
      </c>
    </row>
    <row r="12" spans="1:9" ht="15" customHeight="1" x14ac:dyDescent="0.3">
      <c r="A12" s="1">
        <v>11</v>
      </c>
      <c r="B12" s="1" t="s">
        <v>866</v>
      </c>
      <c r="C12" s="1" t="s">
        <v>865</v>
      </c>
      <c r="D12" s="1" t="s">
        <v>46</v>
      </c>
      <c r="E12" s="1" t="s">
        <v>867</v>
      </c>
      <c r="F12" s="1" t="s">
        <v>823</v>
      </c>
      <c r="G12" s="1" t="s">
        <v>890</v>
      </c>
      <c r="H12" s="1" t="s">
        <v>824</v>
      </c>
      <c r="I12" s="2" t="s">
        <v>868</v>
      </c>
    </row>
    <row r="13" spans="1:9" ht="15" customHeight="1" x14ac:dyDescent="0.3">
      <c r="A13" s="1">
        <v>12</v>
      </c>
      <c r="B13" s="1" t="s">
        <v>863</v>
      </c>
      <c r="C13" s="1" t="s">
        <v>861</v>
      </c>
      <c r="D13" s="1" t="s">
        <v>46</v>
      </c>
      <c r="E13" s="1" t="s">
        <v>862</v>
      </c>
      <c r="F13" s="1" t="s">
        <v>825</v>
      </c>
      <c r="G13" s="1" t="s">
        <v>890</v>
      </c>
      <c r="H13" s="1" t="s">
        <v>826</v>
      </c>
      <c r="I13" s="2" t="s">
        <v>864</v>
      </c>
    </row>
    <row r="14" spans="1:9" ht="15" customHeight="1" x14ac:dyDescent="0.3">
      <c r="A14" s="1">
        <v>13</v>
      </c>
      <c r="B14" s="1" t="s">
        <v>871</v>
      </c>
      <c r="C14" s="1" t="s">
        <v>870</v>
      </c>
      <c r="D14" s="1" t="s">
        <v>46</v>
      </c>
      <c r="E14" s="1" t="s">
        <v>869</v>
      </c>
      <c r="F14" s="1" t="s">
        <v>827</v>
      </c>
      <c r="G14" s="1" t="s">
        <v>891</v>
      </c>
      <c r="H14" s="1" t="s">
        <v>828</v>
      </c>
      <c r="I14" s="2" t="s">
        <v>872</v>
      </c>
    </row>
    <row r="15" spans="1:9" ht="15" customHeight="1" x14ac:dyDescent="0.3">
      <c r="A15" s="1">
        <v>14</v>
      </c>
      <c r="B15" s="1" t="s">
        <v>875</v>
      </c>
      <c r="C15" s="1" t="s">
        <v>874</v>
      </c>
      <c r="D15" s="1" t="s">
        <v>46</v>
      </c>
      <c r="E15" s="1" t="s">
        <v>873</v>
      </c>
      <c r="F15" s="1" t="s">
        <v>881</v>
      </c>
      <c r="G15" s="1" t="s">
        <v>891</v>
      </c>
      <c r="H15" s="1" t="s">
        <v>882</v>
      </c>
      <c r="I15" s="2" t="s">
        <v>876</v>
      </c>
    </row>
    <row r="16" spans="1:9" ht="15" customHeight="1" x14ac:dyDescent="0.3">
      <c r="A16" s="1">
        <v>15</v>
      </c>
      <c r="B16" s="1" t="s">
        <v>879</v>
      </c>
      <c r="C16" s="1" t="s">
        <v>878</v>
      </c>
      <c r="D16" s="1" t="s">
        <v>46</v>
      </c>
      <c r="E16" s="1" t="s">
        <v>877</v>
      </c>
      <c r="F16" s="1" t="s">
        <v>883</v>
      </c>
      <c r="G16" s="1" t="s">
        <v>891</v>
      </c>
      <c r="H16" s="1" t="s">
        <v>884</v>
      </c>
      <c r="I16" s="2" t="s">
        <v>880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61A0-C462-45BA-9C2A-DB0E9A417211}">
  <dimension ref="A1:J16"/>
  <sheetViews>
    <sheetView workbookViewId="0"/>
  </sheetViews>
  <sheetFormatPr defaultRowHeight="15" customHeight="1" x14ac:dyDescent="0.3"/>
  <cols>
    <col min="1" max="1" width="10.88671875" bestFit="1" customWidth="1"/>
    <col min="2" max="2" width="17.6640625" bestFit="1" customWidth="1"/>
    <col min="3" max="3" width="10.6640625" bestFit="1" customWidth="1"/>
    <col min="4" max="4" width="11.5546875" bestFit="1" customWidth="1"/>
    <col min="5" max="5" width="14.44140625" bestFit="1" customWidth="1"/>
    <col min="6" max="6" width="8.33203125" bestFit="1" customWidth="1"/>
    <col min="7" max="7" width="15.77734375" bestFit="1" customWidth="1"/>
    <col min="8" max="8" width="17.21875" bestFit="1" customWidth="1"/>
    <col min="9" max="9" width="10.44140625" bestFit="1" customWidth="1"/>
    <col min="10" max="10" width="14.5546875" bestFit="1" customWidth="1"/>
  </cols>
  <sheetData>
    <row r="1" spans="1:10" ht="15" customHeight="1" x14ac:dyDescent="0.3">
      <c r="A1" s="3" t="s">
        <v>892</v>
      </c>
      <c r="B1" s="3" t="s">
        <v>893</v>
      </c>
      <c r="C1" s="3" t="s">
        <v>787</v>
      </c>
      <c r="D1" s="3" t="s">
        <v>65</v>
      </c>
      <c r="E1" s="3" t="s">
        <v>894</v>
      </c>
      <c r="F1" s="3" t="s">
        <v>895</v>
      </c>
      <c r="G1" s="3" t="s">
        <v>896</v>
      </c>
      <c r="H1" s="3" t="s">
        <v>897</v>
      </c>
      <c r="I1" s="3" t="s">
        <v>956</v>
      </c>
      <c r="J1" s="3" t="s">
        <v>0</v>
      </c>
    </row>
    <row r="2" spans="1:10" ht="15" customHeight="1" x14ac:dyDescent="0.3">
      <c r="A2" s="1">
        <v>1</v>
      </c>
      <c r="B2" s="4" t="str">
        <f>CONCATENATE("RSV", "12", "04", "22", "FW", "1102")</f>
        <v>RSV120422FW1102</v>
      </c>
      <c r="C2" s="1" t="s">
        <v>798</v>
      </c>
      <c r="D2" s="1" t="s">
        <v>898</v>
      </c>
      <c r="E2" s="1" t="s">
        <v>913</v>
      </c>
      <c r="F2" s="1" t="s">
        <v>926</v>
      </c>
      <c r="G2" s="1" t="s">
        <v>938</v>
      </c>
      <c r="H2" s="1" t="s">
        <v>940</v>
      </c>
      <c r="I2" s="1">
        <f>E2*2</f>
        <v>3600000</v>
      </c>
      <c r="J2" s="1" t="s">
        <v>14</v>
      </c>
    </row>
    <row r="3" spans="1:10" ht="15" customHeight="1" x14ac:dyDescent="0.3">
      <c r="A3" s="1">
        <v>2</v>
      </c>
      <c r="B3" s="4" t="str">
        <f>CONCATENATE("RSV", "14", "04", "22", "BG", "0911")</f>
        <v>RSV140422BG0911</v>
      </c>
      <c r="C3" s="1" t="s">
        <v>806</v>
      </c>
      <c r="D3" s="1" t="s">
        <v>899</v>
      </c>
      <c r="E3" s="1" t="s">
        <v>117</v>
      </c>
      <c r="F3" s="1" t="s">
        <v>928</v>
      </c>
      <c r="G3" s="1" t="s">
        <v>943</v>
      </c>
      <c r="H3" s="1" t="s">
        <v>944</v>
      </c>
      <c r="I3" s="1">
        <f t="shared" ref="I3:I16" si="0">E3*2</f>
        <v>2600000</v>
      </c>
      <c r="J3" s="1" t="s">
        <v>15</v>
      </c>
    </row>
    <row r="4" spans="1:10" ht="15" customHeight="1" x14ac:dyDescent="0.3">
      <c r="A4" s="1">
        <v>3</v>
      </c>
      <c r="B4" s="4" t="str">
        <f>CONCATENATE("RSV", "17", "04", "22", "JM", "0418")</f>
        <v>RSV170422JM0418</v>
      </c>
      <c r="C4" s="1" t="s">
        <v>830</v>
      </c>
      <c r="D4" s="1" t="s">
        <v>909</v>
      </c>
      <c r="E4" s="1" t="s">
        <v>914</v>
      </c>
      <c r="F4" s="1" t="s">
        <v>934</v>
      </c>
      <c r="G4" s="1" t="s">
        <v>952</v>
      </c>
      <c r="H4" s="1" t="s">
        <v>953</v>
      </c>
      <c r="I4" s="1">
        <f t="shared" si="0"/>
        <v>1100000</v>
      </c>
      <c r="J4" s="1" t="s">
        <v>14</v>
      </c>
    </row>
    <row r="5" spans="1:10" ht="15" customHeight="1" x14ac:dyDescent="0.3">
      <c r="A5" s="1">
        <v>4</v>
      </c>
      <c r="B5" s="4" t="str">
        <f>CONCATENATE("RSV", "18", "04", "22", "JB", "1005")</f>
        <v>RSV180422JB1005</v>
      </c>
      <c r="C5" s="1" t="s">
        <v>835</v>
      </c>
      <c r="D5" s="1" t="s">
        <v>900</v>
      </c>
      <c r="E5" s="1" t="s">
        <v>916</v>
      </c>
      <c r="F5" s="1" t="s">
        <v>927</v>
      </c>
      <c r="G5" s="1" t="s">
        <v>942</v>
      </c>
      <c r="H5" s="1" t="s">
        <v>939</v>
      </c>
      <c r="I5" s="1">
        <f t="shared" si="0"/>
        <v>2900000</v>
      </c>
      <c r="J5" s="1" t="s">
        <v>14</v>
      </c>
    </row>
    <row r="6" spans="1:10" ht="15" customHeight="1" x14ac:dyDescent="0.3">
      <c r="A6" s="1">
        <v>5</v>
      </c>
      <c r="B6" s="4" t="str">
        <f>CONCATENATE("RSV", "18", "04", "22", "JH", "0603")</f>
        <v>RSV180422JH0603</v>
      </c>
      <c r="C6" s="1" t="s">
        <v>838</v>
      </c>
      <c r="D6" s="1" t="s">
        <v>912</v>
      </c>
      <c r="E6" s="1" t="s">
        <v>917</v>
      </c>
      <c r="F6" s="1" t="s">
        <v>933</v>
      </c>
      <c r="G6" s="1" t="s">
        <v>938</v>
      </c>
      <c r="H6" s="1" t="s">
        <v>943</v>
      </c>
      <c r="I6" s="1">
        <f t="shared" si="0"/>
        <v>2260000</v>
      </c>
      <c r="J6" s="1" t="s">
        <v>16</v>
      </c>
    </row>
    <row r="7" spans="1:10" ht="15" customHeight="1" x14ac:dyDescent="0.3">
      <c r="A7" s="1">
        <v>6</v>
      </c>
      <c r="B7" s="4" t="str">
        <f>CONCATENATE("RSV", "22", "04", "22", "DN", "0212")</f>
        <v>RSV220422DN0212</v>
      </c>
      <c r="C7" s="1" t="s">
        <v>843</v>
      </c>
      <c r="D7" s="1" t="s">
        <v>908</v>
      </c>
      <c r="E7" s="1" t="s">
        <v>922</v>
      </c>
      <c r="F7" s="1" t="s">
        <v>937</v>
      </c>
      <c r="G7" s="1" t="s">
        <v>940</v>
      </c>
      <c r="H7" s="1" t="s">
        <v>943</v>
      </c>
      <c r="I7" s="1">
        <f t="shared" si="0"/>
        <v>930000</v>
      </c>
      <c r="J7" s="1" t="s">
        <v>14</v>
      </c>
    </row>
    <row r="8" spans="1:10" ht="15" customHeight="1" x14ac:dyDescent="0.3">
      <c r="A8" s="1">
        <v>7</v>
      </c>
      <c r="B8" s="4" t="str">
        <f>CONCATENATE("RSV", "23", "04", "22", "DN", "0119")</f>
        <v>RSV230422DN0119</v>
      </c>
      <c r="C8" s="1" t="s">
        <v>846</v>
      </c>
      <c r="D8" s="1" t="s">
        <v>910</v>
      </c>
      <c r="E8" s="1" t="s">
        <v>923</v>
      </c>
      <c r="F8" s="1" t="s">
        <v>936</v>
      </c>
      <c r="G8" s="1" t="s">
        <v>939</v>
      </c>
      <c r="H8" s="1"/>
      <c r="I8" s="1">
        <f t="shared" si="0"/>
        <v>890000</v>
      </c>
      <c r="J8" s="1" t="s">
        <v>15</v>
      </c>
    </row>
    <row r="9" spans="1:10" ht="15" customHeight="1" x14ac:dyDescent="0.3">
      <c r="A9" s="1">
        <v>8</v>
      </c>
      <c r="B9" s="4" t="str">
        <f>CONCATENATE("RSV", "25", "04", "22", "CK", "0812")</f>
        <v>RSV250422CK0812</v>
      </c>
      <c r="C9" s="1" t="s">
        <v>852</v>
      </c>
      <c r="D9" s="1" t="s">
        <v>901</v>
      </c>
      <c r="E9" s="1" t="s">
        <v>924</v>
      </c>
      <c r="F9" s="1" t="s">
        <v>929</v>
      </c>
      <c r="G9" s="1" t="s">
        <v>945</v>
      </c>
      <c r="H9" s="1" t="s">
        <v>946</v>
      </c>
      <c r="I9" s="1">
        <f t="shared" si="0"/>
        <v>1900000</v>
      </c>
      <c r="J9" s="1" t="s">
        <v>16</v>
      </c>
    </row>
    <row r="10" spans="1:10" ht="15" customHeight="1" x14ac:dyDescent="0.3">
      <c r="A10" s="1">
        <v>9</v>
      </c>
      <c r="B10" s="4" t="str">
        <f>CONCATENATE("RSV", "27", "04", "22", "YJ", "0605")</f>
        <v>RSV270422YJ0605</v>
      </c>
      <c r="C10" s="1" t="s">
        <v>856</v>
      </c>
      <c r="D10" s="1" t="s">
        <v>902</v>
      </c>
      <c r="E10" s="1" t="s">
        <v>918</v>
      </c>
      <c r="F10" s="1" t="s">
        <v>932</v>
      </c>
      <c r="G10" s="1" t="s">
        <v>950</v>
      </c>
      <c r="H10" s="1" t="s">
        <v>951</v>
      </c>
      <c r="I10" s="1">
        <f t="shared" si="0"/>
        <v>2300000</v>
      </c>
      <c r="J10" s="1" t="s">
        <v>14</v>
      </c>
    </row>
    <row r="11" spans="1:10" ht="15" customHeight="1" x14ac:dyDescent="0.3">
      <c r="A11" s="1">
        <v>10</v>
      </c>
      <c r="B11" s="4" t="str">
        <f>CONCATENATE("RSV", "01", "05", "22", "LC", "0711")</f>
        <v>RSV010522LC0711</v>
      </c>
      <c r="C11" s="1" t="s">
        <v>860</v>
      </c>
      <c r="D11" s="1" t="s">
        <v>903</v>
      </c>
      <c r="E11" s="1" t="s">
        <v>920</v>
      </c>
      <c r="F11" s="1" t="s">
        <v>930</v>
      </c>
      <c r="G11" s="1" t="s">
        <v>948</v>
      </c>
      <c r="H11" s="1" t="s">
        <v>949</v>
      </c>
      <c r="I11" s="1">
        <f t="shared" si="0"/>
        <v>1650000</v>
      </c>
      <c r="J11" s="1" t="s">
        <v>16</v>
      </c>
    </row>
    <row r="12" spans="1:10" ht="15" customHeight="1" x14ac:dyDescent="0.3">
      <c r="A12" s="1">
        <v>11</v>
      </c>
      <c r="B12" s="4" t="str">
        <f>CONCATENATE("RSV", "04", "05", "22", "MM", "0716")</f>
        <v>RSV040522MM0716</v>
      </c>
      <c r="C12" s="1" t="s">
        <v>866</v>
      </c>
      <c r="D12" s="1" t="s">
        <v>904</v>
      </c>
      <c r="E12" s="1" t="s">
        <v>921</v>
      </c>
      <c r="F12" s="1" t="s">
        <v>931</v>
      </c>
      <c r="G12" s="1" t="s">
        <v>947</v>
      </c>
      <c r="H12" s="1"/>
      <c r="I12" s="1">
        <f t="shared" si="0"/>
        <v>1610000</v>
      </c>
      <c r="J12" s="1" t="s">
        <v>16</v>
      </c>
    </row>
    <row r="13" spans="1:10" ht="15" customHeight="1" x14ac:dyDescent="0.3">
      <c r="A13" s="1">
        <v>12</v>
      </c>
      <c r="B13" s="4" t="str">
        <f>CONCATENATE("RSV", "07", "05", "22", "SY", "0406")</f>
        <v>RSV070522SY0406</v>
      </c>
      <c r="C13" s="1" t="s">
        <v>863</v>
      </c>
      <c r="D13" s="1" t="s">
        <v>911</v>
      </c>
      <c r="E13" s="1" t="s">
        <v>915</v>
      </c>
      <c r="F13" s="1" t="s">
        <v>935</v>
      </c>
      <c r="G13" s="1"/>
      <c r="H13" s="1"/>
      <c r="I13" s="1"/>
      <c r="J13" s="1" t="s">
        <v>15</v>
      </c>
    </row>
    <row r="14" spans="1:10" ht="15" customHeight="1" x14ac:dyDescent="0.3">
      <c r="A14" s="1">
        <v>13</v>
      </c>
      <c r="B14" s="4" t="str">
        <f>CONCATENATE("RSV", "16", "05", "22", "LJ", "1210")</f>
        <v>RSV160522LJ1210</v>
      </c>
      <c r="C14" s="1" t="s">
        <v>871</v>
      </c>
      <c r="D14" s="1" t="s">
        <v>907</v>
      </c>
      <c r="E14" s="1" t="s">
        <v>919</v>
      </c>
      <c r="F14" s="1" t="s">
        <v>925</v>
      </c>
      <c r="G14" s="1" t="s">
        <v>941</v>
      </c>
      <c r="H14" s="1"/>
      <c r="I14" s="1">
        <f t="shared" si="0"/>
        <v>9100000</v>
      </c>
      <c r="J14" s="1" t="s">
        <v>15</v>
      </c>
    </row>
    <row r="15" spans="1:10" ht="15" customHeight="1" x14ac:dyDescent="0.3">
      <c r="A15" s="1">
        <v>14</v>
      </c>
      <c r="B15" s="4" t="str">
        <f>CONCATENATE("RSV", "16", "05", "22", "KM", "1211")</f>
        <v>RSV160522KM1211</v>
      </c>
      <c r="C15" s="1" t="s">
        <v>875</v>
      </c>
      <c r="D15" s="1" t="s">
        <v>906</v>
      </c>
      <c r="E15" s="1" t="s">
        <v>919</v>
      </c>
      <c r="F15" s="1" t="s">
        <v>925</v>
      </c>
      <c r="G15" s="1" t="s">
        <v>941</v>
      </c>
      <c r="H15" s="1"/>
      <c r="I15" s="1">
        <f t="shared" si="0"/>
        <v>9100000</v>
      </c>
      <c r="J15" s="1" t="s">
        <v>16</v>
      </c>
    </row>
    <row r="16" spans="1:10" ht="15" customHeight="1" x14ac:dyDescent="0.3">
      <c r="A16" s="1">
        <v>15</v>
      </c>
      <c r="B16" s="4" t="str">
        <f>CONCATENATE("RSV", "16", "05", "22", "LH", "1212")</f>
        <v>RSV160522LH1212</v>
      </c>
      <c r="C16" s="1" t="s">
        <v>879</v>
      </c>
      <c r="D16" s="1" t="s">
        <v>905</v>
      </c>
      <c r="E16" s="1" t="s">
        <v>919</v>
      </c>
      <c r="F16" s="1" t="s">
        <v>925</v>
      </c>
      <c r="G16" s="1" t="s">
        <v>941</v>
      </c>
      <c r="H16" s="1"/>
      <c r="I16" s="1">
        <f t="shared" si="0"/>
        <v>9100000</v>
      </c>
      <c r="J16" s="1" t="s">
        <v>15</v>
      </c>
    </row>
  </sheetData>
  <sortState xmlns:xlrd2="http://schemas.microsoft.com/office/spreadsheetml/2017/richdata2" ref="A2:D16">
    <sortCondition ref="A2:A16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A62B-F7FA-48F1-AD45-4ACAD4FD5AF0}">
  <dimension ref="A1:F213"/>
  <sheetViews>
    <sheetView workbookViewId="0"/>
  </sheetViews>
  <sheetFormatPr defaultRowHeight="15" customHeight="1" x14ac:dyDescent="0.3"/>
  <cols>
    <col min="2" max="2" width="11.5546875" bestFit="1" customWidth="1"/>
    <col min="3" max="3" width="13.109375" bestFit="1" customWidth="1"/>
    <col min="4" max="5" width="12.33203125" bestFit="1" customWidth="1"/>
    <col min="6" max="6" width="13.88671875" bestFit="1" customWidth="1"/>
  </cols>
  <sheetData>
    <row r="1" spans="1:6" ht="15" customHeight="1" x14ac:dyDescent="0.3">
      <c r="A1" s="3" t="s">
        <v>64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</row>
    <row r="2" spans="1:6" ht="15" customHeight="1" x14ac:dyDescent="0.3">
      <c r="A2" s="1" t="s">
        <v>71</v>
      </c>
      <c r="B2" s="4" t="str">
        <f>CONCATENATE("SUK", C2)</f>
        <v>SUK101</v>
      </c>
      <c r="C2" s="1" t="s">
        <v>70</v>
      </c>
      <c r="D2" s="1" t="s">
        <v>71</v>
      </c>
      <c r="E2" s="1" t="s">
        <v>71</v>
      </c>
      <c r="F2" s="1" t="s">
        <v>71</v>
      </c>
    </row>
    <row r="3" spans="1:6" ht="15" customHeight="1" x14ac:dyDescent="0.3">
      <c r="A3" s="1" t="s">
        <v>123</v>
      </c>
      <c r="B3" s="4" t="str">
        <f t="shared" ref="B3:B9" si="0">CONCATENATE("SUK", C3)</f>
        <v>SUK102</v>
      </c>
      <c r="C3" s="1" t="s">
        <v>72</v>
      </c>
      <c r="D3" s="1" t="s">
        <v>71</v>
      </c>
      <c r="E3" s="1" t="s">
        <v>71</v>
      </c>
      <c r="F3" s="1" t="s">
        <v>71</v>
      </c>
    </row>
    <row r="4" spans="1:6" ht="15" customHeight="1" x14ac:dyDescent="0.3">
      <c r="A4" s="1" t="s">
        <v>124</v>
      </c>
      <c r="B4" s="4" t="str">
        <f t="shared" si="0"/>
        <v>SUK103</v>
      </c>
      <c r="C4" s="1" t="s">
        <v>73</v>
      </c>
      <c r="D4" s="1" t="s">
        <v>71</v>
      </c>
      <c r="E4" s="1" t="s">
        <v>71</v>
      </c>
      <c r="F4" s="1" t="s">
        <v>71</v>
      </c>
    </row>
    <row r="5" spans="1:6" ht="15" customHeight="1" x14ac:dyDescent="0.3">
      <c r="A5" s="1" t="s">
        <v>125</v>
      </c>
      <c r="B5" s="4" t="str">
        <f t="shared" si="0"/>
        <v>SUK104</v>
      </c>
      <c r="C5" s="1" t="s">
        <v>74</v>
      </c>
      <c r="D5" s="1" t="s">
        <v>71</v>
      </c>
      <c r="E5" s="1" t="s">
        <v>71</v>
      </c>
      <c r="F5" s="1" t="s">
        <v>71</v>
      </c>
    </row>
    <row r="6" spans="1:6" ht="15" customHeight="1" x14ac:dyDescent="0.3">
      <c r="A6" s="1" t="s">
        <v>126</v>
      </c>
      <c r="B6" s="4" t="str">
        <f t="shared" si="0"/>
        <v>SUK105</v>
      </c>
      <c r="C6" s="1" t="s">
        <v>75</v>
      </c>
      <c r="D6" s="1" t="s">
        <v>71</v>
      </c>
      <c r="E6" s="1" t="s">
        <v>71</v>
      </c>
      <c r="F6" s="1" t="s">
        <v>71</v>
      </c>
    </row>
    <row r="7" spans="1:6" ht="15" customHeight="1" x14ac:dyDescent="0.3">
      <c r="A7" s="1" t="s">
        <v>127</v>
      </c>
      <c r="B7" s="4" t="str">
        <f t="shared" si="0"/>
        <v>SUK106</v>
      </c>
      <c r="C7" s="1" t="s">
        <v>76</v>
      </c>
      <c r="D7" s="1" t="s">
        <v>71</v>
      </c>
      <c r="E7" s="1" t="s">
        <v>71</v>
      </c>
      <c r="F7" s="1" t="s">
        <v>71</v>
      </c>
    </row>
    <row r="8" spans="1:6" ht="15" customHeight="1" x14ac:dyDescent="0.3">
      <c r="A8" s="1" t="s">
        <v>128</v>
      </c>
      <c r="B8" s="4" t="str">
        <f t="shared" si="0"/>
        <v>SUK107</v>
      </c>
      <c r="C8" s="1" t="s">
        <v>77</v>
      </c>
      <c r="D8" s="1" t="s">
        <v>71</v>
      </c>
      <c r="E8" s="1" t="s">
        <v>71</v>
      </c>
      <c r="F8" s="1" t="s">
        <v>71</v>
      </c>
    </row>
    <row r="9" spans="1:6" ht="15" customHeight="1" x14ac:dyDescent="0.3">
      <c r="A9" s="1" t="s">
        <v>129</v>
      </c>
      <c r="B9" s="4" t="str">
        <f t="shared" si="0"/>
        <v>SUK108</v>
      </c>
      <c r="C9" s="1" t="s">
        <v>78</v>
      </c>
      <c r="D9" s="1" t="s">
        <v>71</v>
      </c>
      <c r="E9" s="1" t="s">
        <v>71</v>
      </c>
      <c r="F9" s="1" t="s">
        <v>71</v>
      </c>
    </row>
    <row r="10" spans="1:6" ht="15" customHeight="1" x14ac:dyDescent="0.3">
      <c r="A10" s="1" t="s">
        <v>130</v>
      </c>
      <c r="B10" s="4" t="str">
        <f>CONCATENATE("SUT", C10)</f>
        <v>SUT109</v>
      </c>
      <c r="C10" s="1" t="s">
        <v>79</v>
      </c>
      <c r="D10" s="1" t="s">
        <v>71</v>
      </c>
      <c r="E10" s="1" t="s">
        <v>71</v>
      </c>
      <c r="F10" s="1" t="s">
        <v>123</v>
      </c>
    </row>
    <row r="11" spans="1:6" ht="15" customHeight="1" x14ac:dyDescent="0.3">
      <c r="A11" s="1" t="s">
        <v>133</v>
      </c>
      <c r="B11" s="4" t="str">
        <f t="shared" ref="B11:B15" si="1">CONCATENATE("SUT", C11)</f>
        <v>SUT110</v>
      </c>
      <c r="C11" s="1" t="s">
        <v>80</v>
      </c>
      <c r="D11" s="1" t="s">
        <v>71</v>
      </c>
      <c r="E11" s="1" t="s">
        <v>71</v>
      </c>
      <c r="F11" s="1" t="s">
        <v>123</v>
      </c>
    </row>
    <row r="12" spans="1:6" ht="15" customHeight="1" x14ac:dyDescent="0.3">
      <c r="A12" s="1" t="s">
        <v>134</v>
      </c>
      <c r="B12" s="4" t="str">
        <f t="shared" si="1"/>
        <v>SUT111</v>
      </c>
      <c r="C12" s="1" t="s">
        <v>81</v>
      </c>
      <c r="D12" s="1" t="s">
        <v>71</v>
      </c>
      <c r="E12" s="1" t="s">
        <v>71</v>
      </c>
      <c r="F12" s="1" t="s">
        <v>123</v>
      </c>
    </row>
    <row r="13" spans="1:6" ht="15" customHeight="1" x14ac:dyDescent="0.3">
      <c r="A13" s="1" t="s">
        <v>135</v>
      </c>
      <c r="B13" s="4" t="str">
        <f t="shared" si="1"/>
        <v>SUT112</v>
      </c>
      <c r="C13" s="1" t="s">
        <v>82</v>
      </c>
      <c r="D13" s="1" t="s">
        <v>71</v>
      </c>
      <c r="E13" s="1" t="s">
        <v>71</v>
      </c>
      <c r="F13" s="1" t="s">
        <v>123</v>
      </c>
    </row>
    <row r="14" spans="1:6" ht="15" customHeight="1" x14ac:dyDescent="0.3">
      <c r="A14" s="1" t="s">
        <v>136</v>
      </c>
      <c r="B14" s="4" t="str">
        <f t="shared" si="1"/>
        <v>SUT113</v>
      </c>
      <c r="C14" s="1" t="s">
        <v>83</v>
      </c>
      <c r="D14" s="1" t="s">
        <v>71</v>
      </c>
      <c r="E14" s="1" t="s">
        <v>71</v>
      </c>
      <c r="F14" s="1" t="s">
        <v>123</v>
      </c>
    </row>
    <row r="15" spans="1:6" ht="15" customHeight="1" x14ac:dyDescent="0.3">
      <c r="A15" s="1" t="s">
        <v>137</v>
      </c>
      <c r="B15" s="4" t="str">
        <f t="shared" si="1"/>
        <v>SUT114</v>
      </c>
      <c r="C15" s="1" t="s">
        <v>84</v>
      </c>
      <c r="D15" s="1" t="s">
        <v>71</v>
      </c>
      <c r="E15" s="1" t="s">
        <v>71</v>
      </c>
      <c r="F15" s="1" t="s">
        <v>123</v>
      </c>
    </row>
    <row r="16" spans="1:6" ht="15" customHeight="1" x14ac:dyDescent="0.3">
      <c r="A16" s="1" t="s">
        <v>138</v>
      </c>
      <c r="B16" s="4" t="str">
        <f t="shared" ref="B16:B21" si="2">CONCATENATE("SUK", C16)</f>
        <v>SUK115</v>
      </c>
      <c r="C16" s="1" t="s">
        <v>85</v>
      </c>
      <c r="D16" s="1" t="s">
        <v>71</v>
      </c>
      <c r="E16" s="1" t="s">
        <v>71</v>
      </c>
      <c r="F16" s="1" t="s">
        <v>71</v>
      </c>
    </row>
    <row r="17" spans="1:6" ht="15" customHeight="1" x14ac:dyDescent="0.3">
      <c r="A17" s="1" t="s">
        <v>139</v>
      </c>
      <c r="B17" s="4" t="str">
        <f t="shared" si="2"/>
        <v>SUK116</v>
      </c>
      <c r="C17" s="1" t="s">
        <v>86</v>
      </c>
      <c r="D17" s="1" t="s">
        <v>71</v>
      </c>
      <c r="E17" s="1" t="s">
        <v>71</v>
      </c>
      <c r="F17" s="1" t="s">
        <v>71</v>
      </c>
    </row>
    <row r="18" spans="1:6" ht="15" customHeight="1" x14ac:dyDescent="0.3">
      <c r="A18" s="1" t="s">
        <v>140</v>
      </c>
      <c r="B18" s="4" t="str">
        <f t="shared" si="2"/>
        <v>SUK117</v>
      </c>
      <c r="C18" s="1" t="s">
        <v>87</v>
      </c>
      <c r="D18" s="1" t="s">
        <v>71</v>
      </c>
      <c r="E18" s="1" t="s">
        <v>71</v>
      </c>
      <c r="F18" s="1" t="s">
        <v>71</v>
      </c>
    </row>
    <row r="19" spans="1:6" ht="15" customHeight="1" x14ac:dyDescent="0.3">
      <c r="A19" s="1" t="s">
        <v>141</v>
      </c>
      <c r="B19" s="4" t="str">
        <f t="shared" si="2"/>
        <v>SUK118</v>
      </c>
      <c r="C19" s="1" t="s">
        <v>88</v>
      </c>
      <c r="D19" s="1" t="s">
        <v>71</v>
      </c>
      <c r="E19" s="1" t="s">
        <v>71</v>
      </c>
      <c r="F19" s="1" t="s">
        <v>71</v>
      </c>
    </row>
    <row r="20" spans="1:6" ht="15" customHeight="1" x14ac:dyDescent="0.3">
      <c r="A20" s="1" t="s">
        <v>142</v>
      </c>
      <c r="B20" s="4" t="str">
        <f t="shared" si="2"/>
        <v>SUK119</v>
      </c>
      <c r="C20" s="1" t="s">
        <v>89</v>
      </c>
      <c r="D20" s="1" t="s">
        <v>71</v>
      </c>
      <c r="E20" s="1" t="s">
        <v>71</v>
      </c>
      <c r="F20" s="1" t="s">
        <v>71</v>
      </c>
    </row>
    <row r="21" spans="1:6" ht="15" customHeight="1" x14ac:dyDescent="0.3">
      <c r="A21" s="1" t="s">
        <v>143</v>
      </c>
      <c r="B21" s="4" t="str">
        <f t="shared" si="2"/>
        <v>SUK120</v>
      </c>
      <c r="C21" s="1" t="s">
        <v>90</v>
      </c>
      <c r="D21" s="1" t="s">
        <v>71</v>
      </c>
      <c r="E21" s="1" t="s">
        <v>71</v>
      </c>
      <c r="F21" s="1" t="s">
        <v>71</v>
      </c>
    </row>
    <row r="22" spans="1:6" ht="15" customHeight="1" x14ac:dyDescent="0.3">
      <c r="A22" s="1" t="s">
        <v>144</v>
      </c>
      <c r="B22" s="4" t="str">
        <f t="shared" ref="B22:B25" si="3">CONCATENATE("SUT", C22)</f>
        <v>SUT121</v>
      </c>
      <c r="C22" s="1" t="s">
        <v>91</v>
      </c>
      <c r="D22" s="1" t="s">
        <v>71</v>
      </c>
      <c r="E22" s="1" t="s">
        <v>71</v>
      </c>
      <c r="F22" s="1" t="s">
        <v>123</v>
      </c>
    </row>
    <row r="23" spans="1:6" ht="15" customHeight="1" x14ac:dyDescent="0.3">
      <c r="A23" s="1" t="s">
        <v>145</v>
      </c>
      <c r="B23" s="4" t="str">
        <f t="shared" si="3"/>
        <v>SUT122</v>
      </c>
      <c r="C23" s="1" t="s">
        <v>92</v>
      </c>
      <c r="D23" s="1" t="s">
        <v>71</v>
      </c>
      <c r="E23" s="1" t="s">
        <v>71</v>
      </c>
      <c r="F23" s="1" t="s">
        <v>123</v>
      </c>
    </row>
    <row r="24" spans="1:6" ht="15" customHeight="1" x14ac:dyDescent="0.3">
      <c r="A24" s="1" t="s">
        <v>146</v>
      </c>
      <c r="B24" s="4" t="str">
        <f t="shared" si="3"/>
        <v>SUT123</v>
      </c>
      <c r="C24" s="1" t="s">
        <v>93</v>
      </c>
      <c r="D24" s="1" t="s">
        <v>71</v>
      </c>
      <c r="E24" s="1" t="s">
        <v>71</v>
      </c>
      <c r="F24" s="1" t="s">
        <v>123</v>
      </c>
    </row>
    <row r="25" spans="1:6" ht="15" customHeight="1" x14ac:dyDescent="0.3">
      <c r="A25" s="1" t="s">
        <v>147</v>
      </c>
      <c r="B25" s="4" t="str">
        <f t="shared" si="3"/>
        <v>SUT124</v>
      </c>
      <c r="C25" s="1" t="s">
        <v>132</v>
      </c>
      <c r="D25" s="1" t="s">
        <v>71</v>
      </c>
      <c r="E25" s="1" t="s">
        <v>71</v>
      </c>
      <c r="F25" s="1" t="s">
        <v>123</v>
      </c>
    </row>
    <row r="26" spans="1:6" ht="15" customHeight="1" x14ac:dyDescent="0.3">
      <c r="A26" s="1" t="s">
        <v>148</v>
      </c>
      <c r="B26" s="4" t="str">
        <f>CONCATENATE("SUK", C26)</f>
        <v>SUK201</v>
      </c>
      <c r="C26" s="1" t="s">
        <v>149</v>
      </c>
      <c r="D26" s="1" t="s">
        <v>123</v>
      </c>
      <c r="E26" s="1" t="s">
        <v>71</v>
      </c>
      <c r="F26" s="1" t="s">
        <v>71</v>
      </c>
    </row>
    <row r="27" spans="1:6" ht="15" customHeight="1" x14ac:dyDescent="0.3">
      <c r="A27" s="1" t="s">
        <v>150</v>
      </c>
      <c r="B27" s="4" t="str">
        <f t="shared" ref="B27:B33" si="4">CONCATENATE("SUK", C27)</f>
        <v>SUK202</v>
      </c>
      <c r="C27" s="1" t="s">
        <v>173</v>
      </c>
      <c r="D27" s="1" t="s">
        <v>123</v>
      </c>
      <c r="E27" s="1" t="s">
        <v>71</v>
      </c>
      <c r="F27" s="1" t="s">
        <v>71</v>
      </c>
    </row>
    <row r="28" spans="1:6" ht="15" customHeight="1" x14ac:dyDescent="0.3">
      <c r="A28" s="1" t="s">
        <v>151</v>
      </c>
      <c r="B28" s="4" t="str">
        <f t="shared" si="4"/>
        <v>SUK203</v>
      </c>
      <c r="C28" s="1" t="s">
        <v>174</v>
      </c>
      <c r="D28" s="1" t="s">
        <v>123</v>
      </c>
      <c r="E28" s="1" t="s">
        <v>71</v>
      </c>
      <c r="F28" s="1" t="s">
        <v>71</v>
      </c>
    </row>
    <row r="29" spans="1:6" ht="15" customHeight="1" x14ac:dyDescent="0.3">
      <c r="A29" s="1" t="s">
        <v>152</v>
      </c>
      <c r="B29" s="4" t="str">
        <f t="shared" si="4"/>
        <v>SUK204</v>
      </c>
      <c r="C29" s="1" t="s">
        <v>175</v>
      </c>
      <c r="D29" s="1" t="s">
        <v>123</v>
      </c>
      <c r="E29" s="1" t="s">
        <v>71</v>
      </c>
      <c r="F29" s="1" t="s">
        <v>71</v>
      </c>
    </row>
    <row r="30" spans="1:6" ht="15" customHeight="1" x14ac:dyDescent="0.3">
      <c r="A30" s="1" t="s">
        <v>153</v>
      </c>
      <c r="B30" s="4" t="str">
        <f t="shared" si="4"/>
        <v>SUK205</v>
      </c>
      <c r="C30" s="1" t="s">
        <v>176</v>
      </c>
      <c r="D30" s="1" t="s">
        <v>123</v>
      </c>
      <c r="E30" s="1" t="s">
        <v>71</v>
      </c>
      <c r="F30" s="1" t="s">
        <v>71</v>
      </c>
    </row>
    <row r="31" spans="1:6" ht="15" customHeight="1" x14ac:dyDescent="0.3">
      <c r="A31" s="1" t="s">
        <v>154</v>
      </c>
      <c r="B31" s="4" t="str">
        <f t="shared" si="4"/>
        <v>SUK206</v>
      </c>
      <c r="C31" s="1" t="s">
        <v>177</v>
      </c>
      <c r="D31" s="1" t="s">
        <v>123</v>
      </c>
      <c r="E31" s="1" t="s">
        <v>71</v>
      </c>
      <c r="F31" s="1" t="s">
        <v>71</v>
      </c>
    </row>
    <row r="32" spans="1:6" ht="15" customHeight="1" x14ac:dyDescent="0.3">
      <c r="A32" s="1" t="s">
        <v>155</v>
      </c>
      <c r="B32" s="4" t="str">
        <f t="shared" si="4"/>
        <v>SUK207</v>
      </c>
      <c r="C32" s="1" t="s">
        <v>178</v>
      </c>
      <c r="D32" s="1" t="s">
        <v>123</v>
      </c>
      <c r="E32" s="1" t="s">
        <v>71</v>
      </c>
      <c r="F32" s="1" t="s">
        <v>71</v>
      </c>
    </row>
    <row r="33" spans="1:6" ht="15" customHeight="1" x14ac:dyDescent="0.3">
      <c r="A33" s="1" t="s">
        <v>156</v>
      </c>
      <c r="B33" s="4" t="str">
        <f t="shared" si="4"/>
        <v>SUK208</v>
      </c>
      <c r="C33" s="1" t="s">
        <v>179</v>
      </c>
      <c r="D33" s="1" t="s">
        <v>123</v>
      </c>
      <c r="E33" s="1" t="s">
        <v>71</v>
      </c>
      <c r="F33" s="1" t="s">
        <v>71</v>
      </c>
    </row>
    <row r="34" spans="1:6" ht="15" customHeight="1" x14ac:dyDescent="0.3">
      <c r="A34" s="1" t="s">
        <v>157</v>
      </c>
      <c r="B34" s="4" t="str">
        <f>CONCATENATE("SUT", C34)</f>
        <v>SUT209</v>
      </c>
      <c r="C34" s="1" t="s">
        <v>180</v>
      </c>
      <c r="D34" s="1" t="s">
        <v>123</v>
      </c>
      <c r="E34" s="1" t="s">
        <v>71</v>
      </c>
      <c r="F34" s="1" t="s">
        <v>123</v>
      </c>
    </row>
    <row r="35" spans="1:6" ht="15" customHeight="1" x14ac:dyDescent="0.3">
      <c r="A35" s="1" t="s">
        <v>158</v>
      </c>
      <c r="B35" s="4" t="str">
        <f t="shared" ref="B35:B39" si="5">CONCATENATE("SUT", C35)</f>
        <v>SUT210</v>
      </c>
      <c r="C35" s="1" t="s">
        <v>181</v>
      </c>
      <c r="D35" s="1" t="s">
        <v>123</v>
      </c>
      <c r="E35" s="1" t="s">
        <v>71</v>
      </c>
      <c r="F35" s="1" t="s">
        <v>123</v>
      </c>
    </row>
    <row r="36" spans="1:6" ht="15" customHeight="1" x14ac:dyDescent="0.3">
      <c r="A36" s="1" t="s">
        <v>159</v>
      </c>
      <c r="B36" s="4" t="str">
        <f t="shared" si="5"/>
        <v>SUT211</v>
      </c>
      <c r="C36" s="1" t="s">
        <v>182</v>
      </c>
      <c r="D36" s="1" t="s">
        <v>123</v>
      </c>
      <c r="E36" s="1" t="s">
        <v>71</v>
      </c>
      <c r="F36" s="1" t="s">
        <v>123</v>
      </c>
    </row>
    <row r="37" spans="1:6" ht="15" customHeight="1" x14ac:dyDescent="0.3">
      <c r="A37" s="1" t="s">
        <v>160</v>
      </c>
      <c r="B37" s="4" t="str">
        <f t="shared" si="5"/>
        <v>SUT212</v>
      </c>
      <c r="C37" s="1" t="s">
        <v>183</v>
      </c>
      <c r="D37" s="1" t="s">
        <v>123</v>
      </c>
      <c r="E37" s="1" t="s">
        <v>71</v>
      </c>
      <c r="F37" s="1" t="s">
        <v>123</v>
      </c>
    </row>
    <row r="38" spans="1:6" ht="15" customHeight="1" x14ac:dyDescent="0.3">
      <c r="A38" s="1" t="s">
        <v>161</v>
      </c>
      <c r="B38" s="4" t="str">
        <f t="shared" si="5"/>
        <v>SUT213</v>
      </c>
      <c r="C38" s="1" t="s">
        <v>184</v>
      </c>
      <c r="D38" s="1" t="s">
        <v>123</v>
      </c>
      <c r="E38" s="1" t="s">
        <v>71</v>
      </c>
      <c r="F38" s="1" t="s">
        <v>123</v>
      </c>
    </row>
    <row r="39" spans="1:6" ht="15" customHeight="1" x14ac:dyDescent="0.3">
      <c r="A39" s="1" t="s">
        <v>162</v>
      </c>
      <c r="B39" s="4" t="str">
        <f t="shared" si="5"/>
        <v>SUT214</v>
      </c>
      <c r="C39" s="1" t="s">
        <v>131</v>
      </c>
      <c r="D39" s="1" t="s">
        <v>123</v>
      </c>
      <c r="E39" s="1" t="s">
        <v>71</v>
      </c>
      <c r="F39" s="1" t="s">
        <v>123</v>
      </c>
    </row>
    <row r="40" spans="1:6" ht="15" customHeight="1" x14ac:dyDescent="0.3">
      <c r="A40" s="1" t="s">
        <v>163</v>
      </c>
      <c r="B40" s="4" t="str">
        <f t="shared" ref="B40:B45" si="6">CONCATENATE("SUK", C40)</f>
        <v>SUK215</v>
      </c>
      <c r="C40" s="1" t="s">
        <v>185</v>
      </c>
      <c r="D40" s="1" t="s">
        <v>123</v>
      </c>
      <c r="E40" s="1" t="s">
        <v>71</v>
      </c>
      <c r="F40" s="1" t="s">
        <v>71</v>
      </c>
    </row>
    <row r="41" spans="1:6" ht="15" customHeight="1" x14ac:dyDescent="0.3">
      <c r="A41" s="1" t="s">
        <v>164</v>
      </c>
      <c r="B41" s="4" t="str">
        <f t="shared" si="6"/>
        <v>SUK216</v>
      </c>
      <c r="C41" s="1" t="s">
        <v>186</v>
      </c>
      <c r="D41" s="1" t="s">
        <v>123</v>
      </c>
      <c r="E41" s="1" t="s">
        <v>71</v>
      </c>
      <c r="F41" s="1" t="s">
        <v>71</v>
      </c>
    </row>
    <row r="42" spans="1:6" ht="15" customHeight="1" x14ac:dyDescent="0.3">
      <c r="A42" s="1" t="s">
        <v>165</v>
      </c>
      <c r="B42" s="4" t="str">
        <f t="shared" si="6"/>
        <v>SUK217</v>
      </c>
      <c r="C42" s="1" t="s">
        <v>187</v>
      </c>
      <c r="D42" s="1" t="s">
        <v>123</v>
      </c>
      <c r="E42" s="1" t="s">
        <v>71</v>
      </c>
      <c r="F42" s="1" t="s">
        <v>71</v>
      </c>
    </row>
    <row r="43" spans="1:6" ht="15" customHeight="1" x14ac:dyDescent="0.3">
      <c r="A43" s="1" t="s">
        <v>166</v>
      </c>
      <c r="B43" s="4" t="str">
        <f t="shared" si="6"/>
        <v>SUK218</v>
      </c>
      <c r="C43" s="1" t="s">
        <v>188</v>
      </c>
      <c r="D43" s="1" t="s">
        <v>123</v>
      </c>
      <c r="E43" s="1" t="s">
        <v>71</v>
      </c>
      <c r="F43" s="1" t="s">
        <v>71</v>
      </c>
    </row>
    <row r="44" spans="1:6" ht="15" customHeight="1" x14ac:dyDescent="0.3">
      <c r="A44" s="1" t="s">
        <v>167</v>
      </c>
      <c r="B44" s="4" t="str">
        <f t="shared" si="6"/>
        <v>SUK219</v>
      </c>
      <c r="C44" s="1" t="s">
        <v>189</v>
      </c>
      <c r="D44" s="1" t="s">
        <v>123</v>
      </c>
      <c r="E44" s="1" t="s">
        <v>71</v>
      </c>
      <c r="F44" s="1" t="s">
        <v>71</v>
      </c>
    </row>
    <row r="45" spans="1:6" ht="15" customHeight="1" x14ac:dyDescent="0.3">
      <c r="A45" s="1" t="s">
        <v>168</v>
      </c>
      <c r="B45" s="4" t="str">
        <f t="shared" si="6"/>
        <v>SUK220</v>
      </c>
      <c r="C45" s="1" t="s">
        <v>190</v>
      </c>
      <c r="D45" s="1" t="s">
        <v>123</v>
      </c>
      <c r="E45" s="1" t="s">
        <v>71</v>
      </c>
      <c r="F45" s="1" t="s">
        <v>71</v>
      </c>
    </row>
    <row r="46" spans="1:6" ht="15" customHeight="1" x14ac:dyDescent="0.3">
      <c r="A46" s="1" t="s">
        <v>169</v>
      </c>
      <c r="B46" s="4" t="str">
        <f t="shared" ref="B46:B49" si="7">CONCATENATE("SUT", C46)</f>
        <v>SUT221</v>
      </c>
      <c r="C46" s="1" t="s">
        <v>191</v>
      </c>
      <c r="D46" s="1" t="s">
        <v>123</v>
      </c>
      <c r="E46" s="1" t="s">
        <v>71</v>
      </c>
      <c r="F46" s="1" t="s">
        <v>123</v>
      </c>
    </row>
    <row r="47" spans="1:6" ht="15" customHeight="1" x14ac:dyDescent="0.3">
      <c r="A47" s="1" t="s">
        <v>170</v>
      </c>
      <c r="B47" s="4" t="str">
        <f t="shared" si="7"/>
        <v>SUT222</v>
      </c>
      <c r="C47" s="1" t="s">
        <v>192</v>
      </c>
      <c r="D47" s="1" t="s">
        <v>123</v>
      </c>
      <c r="E47" s="1" t="s">
        <v>71</v>
      </c>
      <c r="F47" s="1" t="s">
        <v>123</v>
      </c>
    </row>
    <row r="48" spans="1:6" ht="15" customHeight="1" x14ac:dyDescent="0.3">
      <c r="A48" s="1" t="s">
        <v>171</v>
      </c>
      <c r="B48" s="4" t="str">
        <f t="shared" si="7"/>
        <v>SUT223</v>
      </c>
      <c r="C48" s="1" t="s">
        <v>193</v>
      </c>
      <c r="D48" s="1" t="s">
        <v>123</v>
      </c>
      <c r="E48" s="1" t="s">
        <v>71</v>
      </c>
      <c r="F48" s="1" t="s">
        <v>123</v>
      </c>
    </row>
    <row r="49" spans="1:6" ht="15" customHeight="1" x14ac:dyDescent="0.3">
      <c r="A49" s="1" t="s">
        <v>172</v>
      </c>
      <c r="B49" s="4" t="str">
        <f t="shared" si="7"/>
        <v>SUT224</v>
      </c>
      <c r="C49" s="1" t="s">
        <v>194</v>
      </c>
      <c r="D49" s="1" t="s">
        <v>123</v>
      </c>
      <c r="E49" s="1" t="s">
        <v>71</v>
      </c>
      <c r="F49" s="1" t="s">
        <v>123</v>
      </c>
    </row>
    <row r="50" spans="1:6" ht="15" customHeight="1" x14ac:dyDescent="0.3">
      <c r="A50" s="1" t="s">
        <v>196</v>
      </c>
      <c r="B50" s="4" t="str">
        <f>CONCATENATE("DEK", C50)</f>
        <v>DEK301</v>
      </c>
      <c r="C50" s="1" t="s">
        <v>195</v>
      </c>
      <c r="D50" s="1" t="s">
        <v>124</v>
      </c>
      <c r="E50" s="1" t="s">
        <v>71</v>
      </c>
      <c r="F50" s="1" t="s">
        <v>124</v>
      </c>
    </row>
    <row r="51" spans="1:6" ht="15" customHeight="1" x14ac:dyDescent="0.3">
      <c r="A51" s="1" t="s">
        <v>197</v>
      </c>
      <c r="B51" s="4" t="str">
        <f t="shared" ref="B51:B57" si="8">CONCATENATE("DEK", C51)</f>
        <v>DEK302</v>
      </c>
      <c r="C51" s="1" t="s">
        <v>206</v>
      </c>
      <c r="D51" s="1" t="s">
        <v>124</v>
      </c>
      <c r="E51" s="1" t="s">
        <v>71</v>
      </c>
      <c r="F51" s="1" t="s">
        <v>124</v>
      </c>
    </row>
    <row r="52" spans="1:6" ht="15" customHeight="1" x14ac:dyDescent="0.3">
      <c r="A52" s="1" t="s">
        <v>198</v>
      </c>
      <c r="B52" s="4" t="str">
        <f t="shared" si="8"/>
        <v>DEK303</v>
      </c>
      <c r="C52" s="1" t="s">
        <v>207</v>
      </c>
      <c r="D52" s="1" t="s">
        <v>124</v>
      </c>
      <c r="E52" s="1" t="s">
        <v>71</v>
      </c>
      <c r="F52" s="1" t="s">
        <v>124</v>
      </c>
    </row>
    <row r="53" spans="1:6" ht="15" customHeight="1" x14ac:dyDescent="0.3">
      <c r="A53" s="1" t="s">
        <v>199</v>
      </c>
      <c r="B53" s="4" t="str">
        <f t="shared" si="8"/>
        <v>DEK304</v>
      </c>
      <c r="C53" s="1" t="s">
        <v>208</v>
      </c>
      <c r="D53" s="1" t="s">
        <v>124</v>
      </c>
      <c r="E53" s="1" t="s">
        <v>71</v>
      </c>
      <c r="F53" s="1" t="s">
        <v>124</v>
      </c>
    </row>
    <row r="54" spans="1:6" ht="15" customHeight="1" x14ac:dyDescent="0.3">
      <c r="A54" s="1" t="s">
        <v>200</v>
      </c>
      <c r="B54" s="4" t="str">
        <f t="shared" si="8"/>
        <v>DEK305</v>
      </c>
      <c r="C54" s="1" t="s">
        <v>209</v>
      </c>
      <c r="D54" s="1" t="s">
        <v>124</v>
      </c>
      <c r="E54" s="1" t="s">
        <v>71</v>
      </c>
      <c r="F54" s="1" t="s">
        <v>124</v>
      </c>
    </row>
    <row r="55" spans="1:6" ht="15" customHeight="1" x14ac:dyDescent="0.3">
      <c r="A55" s="1" t="s">
        <v>201</v>
      </c>
      <c r="B55" s="4" t="str">
        <f t="shared" si="8"/>
        <v>DEK306</v>
      </c>
      <c r="C55" s="1" t="s">
        <v>210</v>
      </c>
      <c r="D55" s="1" t="s">
        <v>124</v>
      </c>
      <c r="E55" s="1" t="s">
        <v>71</v>
      </c>
      <c r="F55" s="1" t="s">
        <v>124</v>
      </c>
    </row>
    <row r="56" spans="1:6" ht="15" customHeight="1" x14ac:dyDescent="0.3">
      <c r="A56" s="1" t="s">
        <v>202</v>
      </c>
      <c r="B56" s="4" t="str">
        <f t="shared" si="8"/>
        <v>DEK307</v>
      </c>
      <c r="C56" s="1" t="s">
        <v>211</v>
      </c>
      <c r="D56" s="1" t="s">
        <v>124</v>
      </c>
      <c r="E56" s="1" t="s">
        <v>71</v>
      </c>
      <c r="F56" s="1" t="s">
        <v>124</v>
      </c>
    </row>
    <row r="57" spans="1:6" ht="15" customHeight="1" x14ac:dyDescent="0.3">
      <c r="A57" s="1" t="s">
        <v>203</v>
      </c>
      <c r="B57" s="4" t="str">
        <f t="shared" si="8"/>
        <v>DEK308</v>
      </c>
      <c r="C57" s="1" t="s">
        <v>212</v>
      </c>
      <c r="D57" s="1" t="s">
        <v>124</v>
      </c>
      <c r="E57" s="1" t="s">
        <v>71</v>
      </c>
      <c r="F57" s="1" t="s">
        <v>124</v>
      </c>
    </row>
    <row r="58" spans="1:6" ht="15" customHeight="1" x14ac:dyDescent="0.3">
      <c r="A58" s="1" t="s">
        <v>204</v>
      </c>
      <c r="B58" s="4" t="str">
        <f>CONCATENATE("DET", C58)</f>
        <v>DET309</v>
      </c>
      <c r="C58" s="1" t="s">
        <v>213</v>
      </c>
      <c r="D58" s="1" t="s">
        <v>124</v>
      </c>
      <c r="E58" s="1" t="s">
        <v>71</v>
      </c>
      <c r="F58" s="1" t="s">
        <v>125</v>
      </c>
    </row>
    <row r="59" spans="1:6" ht="15" customHeight="1" x14ac:dyDescent="0.3">
      <c r="A59" s="1" t="s">
        <v>205</v>
      </c>
      <c r="B59" s="4" t="str">
        <f t="shared" ref="B59:B67" si="9">CONCATENATE("DET", C59)</f>
        <v>DET310</v>
      </c>
      <c r="C59" s="1" t="s">
        <v>214</v>
      </c>
      <c r="D59" s="1" t="s">
        <v>124</v>
      </c>
      <c r="E59" s="1" t="s">
        <v>71</v>
      </c>
      <c r="F59" s="1" t="s">
        <v>125</v>
      </c>
    </row>
    <row r="60" spans="1:6" ht="15" customHeight="1" x14ac:dyDescent="0.3">
      <c r="A60" s="1" t="s">
        <v>221</v>
      </c>
      <c r="B60" s="4" t="str">
        <f t="shared" si="9"/>
        <v>DET311</v>
      </c>
      <c r="C60" s="1" t="s">
        <v>215</v>
      </c>
      <c r="D60" s="1" t="s">
        <v>124</v>
      </c>
      <c r="E60" s="1" t="s">
        <v>71</v>
      </c>
      <c r="F60" s="1" t="s">
        <v>125</v>
      </c>
    </row>
    <row r="61" spans="1:6" ht="15" customHeight="1" x14ac:dyDescent="0.3">
      <c r="A61" s="1" t="s">
        <v>223</v>
      </c>
      <c r="B61" s="4" t="str">
        <f t="shared" si="9"/>
        <v>DET312</v>
      </c>
      <c r="C61" s="1" t="s">
        <v>216</v>
      </c>
      <c r="D61" s="1" t="s">
        <v>124</v>
      </c>
      <c r="E61" s="1" t="s">
        <v>71</v>
      </c>
      <c r="F61" s="1" t="s">
        <v>125</v>
      </c>
    </row>
    <row r="62" spans="1:6" ht="15" customHeight="1" x14ac:dyDescent="0.3">
      <c r="A62" s="1" t="s">
        <v>224</v>
      </c>
      <c r="B62" s="4" t="str">
        <f t="shared" si="9"/>
        <v>DET313</v>
      </c>
      <c r="C62" s="1" t="s">
        <v>217</v>
      </c>
      <c r="D62" s="1" t="s">
        <v>124</v>
      </c>
      <c r="E62" s="1" t="s">
        <v>71</v>
      </c>
      <c r="F62" s="1" t="s">
        <v>125</v>
      </c>
    </row>
    <row r="63" spans="1:6" ht="15" customHeight="1" x14ac:dyDescent="0.3">
      <c r="A63" s="1" t="s">
        <v>225</v>
      </c>
      <c r="B63" s="4" t="str">
        <f t="shared" si="9"/>
        <v>DET314</v>
      </c>
      <c r="C63" s="1" t="s">
        <v>218</v>
      </c>
      <c r="D63" s="1" t="s">
        <v>124</v>
      </c>
      <c r="E63" s="1" t="s">
        <v>71</v>
      </c>
      <c r="F63" s="1" t="s">
        <v>125</v>
      </c>
    </row>
    <row r="64" spans="1:6" ht="15" customHeight="1" x14ac:dyDescent="0.3">
      <c r="A64" s="1" t="s">
        <v>226</v>
      </c>
      <c r="B64" s="4" t="str">
        <f t="shared" si="9"/>
        <v>DET315</v>
      </c>
      <c r="C64" s="1" t="s">
        <v>219</v>
      </c>
      <c r="D64" s="1" t="s">
        <v>124</v>
      </c>
      <c r="E64" s="1" t="s">
        <v>71</v>
      </c>
      <c r="F64" s="1" t="s">
        <v>125</v>
      </c>
    </row>
    <row r="65" spans="1:6" ht="15" customHeight="1" x14ac:dyDescent="0.3">
      <c r="A65" s="1" t="s">
        <v>227</v>
      </c>
      <c r="B65" s="4" t="str">
        <f t="shared" si="9"/>
        <v>DET316</v>
      </c>
      <c r="C65" s="1" t="s">
        <v>220</v>
      </c>
      <c r="D65" s="1" t="s">
        <v>124</v>
      </c>
      <c r="E65" s="1" t="s">
        <v>71</v>
      </c>
      <c r="F65" s="1" t="s">
        <v>125</v>
      </c>
    </row>
    <row r="66" spans="1:6" ht="15" customHeight="1" x14ac:dyDescent="0.3">
      <c r="A66" s="1" t="s">
        <v>228</v>
      </c>
      <c r="B66" s="4" t="str">
        <f t="shared" si="9"/>
        <v>DET317</v>
      </c>
      <c r="C66" s="1" t="s">
        <v>261</v>
      </c>
      <c r="D66" s="1" t="s">
        <v>124</v>
      </c>
      <c r="E66" s="1" t="s">
        <v>71</v>
      </c>
      <c r="F66" s="1" t="s">
        <v>125</v>
      </c>
    </row>
    <row r="67" spans="1:6" ht="15" customHeight="1" x14ac:dyDescent="0.3">
      <c r="A67" s="1" t="s">
        <v>229</v>
      </c>
      <c r="B67" s="4" t="str">
        <f t="shared" si="9"/>
        <v>DET318</v>
      </c>
      <c r="C67" s="1" t="s">
        <v>262</v>
      </c>
      <c r="D67" s="1" t="s">
        <v>124</v>
      </c>
      <c r="E67" s="1" t="s">
        <v>71</v>
      </c>
      <c r="F67" s="1" t="s">
        <v>125</v>
      </c>
    </row>
    <row r="68" spans="1:6" ht="15" customHeight="1" x14ac:dyDescent="0.3">
      <c r="A68" s="1" t="s">
        <v>230</v>
      </c>
      <c r="B68" s="4" t="str">
        <f t="shared" ref="B68:B69" si="10">CONCATENATE("DEK", C68)</f>
        <v>DEK319</v>
      </c>
      <c r="C68" s="1" t="s">
        <v>263</v>
      </c>
      <c r="D68" s="1" t="s">
        <v>124</v>
      </c>
      <c r="E68" s="1" t="s">
        <v>71</v>
      </c>
      <c r="F68" s="1" t="s">
        <v>124</v>
      </c>
    </row>
    <row r="69" spans="1:6" ht="15" customHeight="1" x14ac:dyDescent="0.3">
      <c r="A69" s="1" t="s">
        <v>231</v>
      </c>
      <c r="B69" s="4" t="str">
        <f t="shared" si="10"/>
        <v>DEK320</v>
      </c>
      <c r="C69" s="1" t="s">
        <v>264</v>
      </c>
      <c r="D69" s="1" t="s">
        <v>124</v>
      </c>
      <c r="E69" s="1" t="s">
        <v>71</v>
      </c>
      <c r="F69" s="1" t="s">
        <v>124</v>
      </c>
    </row>
    <row r="70" spans="1:6" ht="15" customHeight="1" x14ac:dyDescent="0.3">
      <c r="A70" s="1" t="s">
        <v>232</v>
      </c>
      <c r="B70" s="4" t="str">
        <f>CONCATENATE("DEK", C70)</f>
        <v>DEK401</v>
      </c>
      <c r="C70" s="1" t="s">
        <v>222</v>
      </c>
      <c r="D70" s="1" t="s">
        <v>125</v>
      </c>
      <c r="E70" s="1" t="s">
        <v>71</v>
      </c>
      <c r="F70" s="1" t="s">
        <v>124</v>
      </c>
    </row>
    <row r="71" spans="1:6" ht="15" customHeight="1" x14ac:dyDescent="0.3">
      <c r="A71" s="1" t="s">
        <v>233</v>
      </c>
      <c r="B71" s="4" t="str">
        <f t="shared" ref="B71:B77" si="11">CONCATENATE("DEK", C71)</f>
        <v>DEK402</v>
      </c>
      <c r="C71" s="1" t="s">
        <v>245</v>
      </c>
      <c r="D71" s="1" t="s">
        <v>125</v>
      </c>
      <c r="E71" s="1" t="s">
        <v>71</v>
      </c>
      <c r="F71" s="1" t="s">
        <v>124</v>
      </c>
    </row>
    <row r="72" spans="1:6" ht="15" customHeight="1" x14ac:dyDescent="0.3">
      <c r="A72" s="1" t="s">
        <v>234</v>
      </c>
      <c r="B72" s="4" t="str">
        <f t="shared" si="11"/>
        <v>DEK403</v>
      </c>
      <c r="C72" s="1" t="s">
        <v>246</v>
      </c>
      <c r="D72" s="1" t="s">
        <v>125</v>
      </c>
      <c r="E72" s="1" t="s">
        <v>71</v>
      </c>
      <c r="F72" s="1" t="s">
        <v>124</v>
      </c>
    </row>
    <row r="73" spans="1:6" ht="15" customHeight="1" x14ac:dyDescent="0.3">
      <c r="A73" s="1" t="s">
        <v>235</v>
      </c>
      <c r="B73" s="4" t="str">
        <f t="shared" si="11"/>
        <v>DEK404</v>
      </c>
      <c r="C73" s="1" t="s">
        <v>247</v>
      </c>
      <c r="D73" s="1" t="s">
        <v>125</v>
      </c>
      <c r="E73" s="1" t="s">
        <v>71</v>
      </c>
      <c r="F73" s="1" t="s">
        <v>124</v>
      </c>
    </row>
    <row r="74" spans="1:6" ht="15" customHeight="1" x14ac:dyDescent="0.3">
      <c r="A74" s="1" t="s">
        <v>236</v>
      </c>
      <c r="B74" s="4" t="str">
        <f t="shared" si="11"/>
        <v>DEK405</v>
      </c>
      <c r="C74" s="1" t="s">
        <v>248</v>
      </c>
      <c r="D74" s="1" t="s">
        <v>125</v>
      </c>
      <c r="E74" s="1" t="s">
        <v>71</v>
      </c>
      <c r="F74" s="1" t="s">
        <v>124</v>
      </c>
    </row>
    <row r="75" spans="1:6" ht="15" customHeight="1" x14ac:dyDescent="0.3">
      <c r="A75" s="1" t="s">
        <v>237</v>
      </c>
      <c r="B75" s="4" t="str">
        <f t="shared" si="11"/>
        <v>DEK406</v>
      </c>
      <c r="C75" s="1" t="s">
        <v>249</v>
      </c>
      <c r="D75" s="1" t="s">
        <v>125</v>
      </c>
      <c r="E75" s="1" t="s">
        <v>71</v>
      </c>
      <c r="F75" s="1" t="s">
        <v>124</v>
      </c>
    </row>
    <row r="76" spans="1:6" ht="15" customHeight="1" x14ac:dyDescent="0.3">
      <c r="A76" s="1" t="s">
        <v>238</v>
      </c>
      <c r="B76" s="4" t="str">
        <f t="shared" si="11"/>
        <v>DEK407</v>
      </c>
      <c r="C76" s="1" t="s">
        <v>250</v>
      </c>
      <c r="D76" s="1" t="s">
        <v>125</v>
      </c>
      <c r="E76" s="1" t="s">
        <v>71</v>
      </c>
      <c r="F76" s="1" t="s">
        <v>124</v>
      </c>
    </row>
    <row r="77" spans="1:6" ht="15" customHeight="1" x14ac:dyDescent="0.3">
      <c r="A77" s="1" t="s">
        <v>239</v>
      </c>
      <c r="B77" s="4" t="str">
        <f t="shared" si="11"/>
        <v>DEK408</v>
      </c>
      <c r="C77" s="1" t="s">
        <v>251</v>
      </c>
      <c r="D77" s="1" t="s">
        <v>125</v>
      </c>
      <c r="E77" s="1" t="s">
        <v>71</v>
      </c>
      <c r="F77" s="1" t="s">
        <v>124</v>
      </c>
    </row>
    <row r="78" spans="1:6" ht="15" customHeight="1" x14ac:dyDescent="0.3">
      <c r="A78" s="1" t="s">
        <v>240</v>
      </c>
      <c r="B78" s="4" t="str">
        <f>CONCATENATE("DET", C78)</f>
        <v>DET409</v>
      </c>
      <c r="C78" s="1" t="s">
        <v>252</v>
      </c>
      <c r="D78" s="1" t="s">
        <v>125</v>
      </c>
      <c r="E78" s="1" t="s">
        <v>71</v>
      </c>
      <c r="F78" s="1" t="s">
        <v>125</v>
      </c>
    </row>
    <row r="79" spans="1:6" ht="15" customHeight="1" x14ac:dyDescent="0.3">
      <c r="A79" s="1" t="s">
        <v>241</v>
      </c>
      <c r="B79" s="4" t="str">
        <f t="shared" ref="B79:B87" si="12">CONCATENATE("DET", C79)</f>
        <v>DET410</v>
      </c>
      <c r="C79" s="1" t="s">
        <v>253</v>
      </c>
      <c r="D79" s="1" t="s">
        <v>125</v>
      </c>
      <c r="E79" s="1" t="s">
        <v>71</v>
      </c>
      <c r="F79" s="1" t="s">
        <v>125</v>
      </c>
    </row>
    <row r="80" spans="1:6" ht="15" customHeight="1" x14ac:dyDescent="0.3">
      <c r="A80" s="1" t="s">
        <v>242</v>
      </c>
      <c r="B80" s="4" t="str">
        <f t="shared" si="12"/>
        <v>DET411</v>
      </c>
      <c r="C80" s="1" t="s">
        <v>254</v>
      </c>
      <c r="D80" s="1" t="s">
        <v>125</v>
      </c>
      <c r="E80" s="1" t="s">
        <v>71</v>
      </c>
      <c r="F80" s="1" t="s">
        <v>125</v>
      </c>
    </row>
    <row r="81" spans="1:6" ht="15" customHeight="1" x14ac:dyDescent="0.3">
      <c r="A81" s="1" t="s">
        <v>243</v>
      </c>
      <c r="B81" s="4" t="str">
        <f t="shared" si="12"/>
        <v>DET412</v>
      </c>
      <c r="C81" s="1" t="s">
        <v>255</v>
      </c>
      <c r="D81" s="1" t="s">
        <v>125</v>
      </c>
      <c r="E81" s="1" t="s">
        <v>71</v>
      </c>
      <c r="F81" s="1" t="s">
        <v>125</v>
      </c>
    </row>
    <row r="82" spans="1:6" ht="15" customHeight="1" x14ac:dyDescent="0.3">
      <c r="A82" s="1" t="s">
        <v>244</v>
      </c>
      <c r="B82" s="4" t="str">
        <f t="shared" si="12"/>
        <v>DET413</v>
      </c>
      <c r="C82" s="1" t="s">
        <v>256</v>
      </c>
      <c r="D82" s="1" t="s">
        <v>125</v>
      </c>
      <c r="E82" s="1" t="s">
        <v>71</v>
      </c>
      <c r="F82" s="1" t="s">
        <v>125</v>
      </c>
    </row>
    <row r="83" spans="1:6" ht="15" customHeight="1" x14ac:dyDescent="0.3">
      <c r="A83" s="1" t="s">
        <v>260</v>
      </c>
      <c r="B83" s="4" t="str">
        <f t="shared" si="12"/>
        <v>DET414</v>
      </c>
      <c r="C83" s="1" t="s">
        <v>257</v>
      </c>
      <c r="D83" s="1" t="s">
        <v>125</v>
      </c>
      <c r="E83" s="1" t="s">
        <v>71</v>
      </c>
      <c r="F83" s="1" t="s">
        <v>125</v>
      </c>
    </row>
    <row r="84" spans="1:6" ht="15" customHeight="1" x14ac:dyDescent="0.3">
      <c r="A84" s="1" t="s">
        <v>269</v>
      </c>
      <c r="B84" s="4" t="str">
        <f t="shared" si="12"/>
        <v>DET415</v>
      </c>
      <c r="C84" s="1" t="s">
        <v>258</v>
      </c>
      <c r="D84" s="1" t="s">
        <v>125</v>
      </c>
      <c r="E84" s="1" t="s">
        <v>71</v>
      </c>
      <c r="F84" s="1" t="s">
        <v>125</v>
      </c>
    </row>
    <row r="85" spans="1:6" ht="15" customHeight="1" x14ac:dyDescent="0.3">
      <c r="A85" s="1" t="s">
        <v>270</v>
      </c>
      <c r="B85" s="4" t="str">
        <f t="shared" si="12"/>
        <v>DET416</v>
      </c>
      <c r="C85" s="1" t="s">
        <v>259</v>
      </c>
      <c r="D85" s="1" t="s">
        <v>125</v>
      </c>
      <c r="E85" s="1" t="s">
        <v>71</v>
      </c>
      <c r="F85" s="1" t="s">
        <v>125</v>
      </c>
    </row>
    <row r="86" spans="1:6" ht="15" customHeight="1" x14ac:dyDescent="0.3">
      <c r="A86" s="1" t="s">
        <v>271</v>
      </c>
      <c r="B86" s="4" t="str">
        <f t="shared" si="12"/>
        <v>DET417</v>
      </c>
      <c r="C86" s="1" t="s">
        <v>265</v>
      </c>
      <c r="D86" s="1" t="s">
        <v>125</v>
      </c>
      <c r="E86" s="1" t="s">
        <v>71</v>
      </c>
      <c r="F86" s="1" t="s">
        <v>125</v>
      </c>
    </row>
    <row r="87" spans="1:6" ht="15" customHeight="1" x14ac:dyDescent="0.3">
      <c r="A87" s="1" t="s">
        <v>272</v>
      </c>
      <c r="B87" s="4" t="str">
        <f t="shared" si="12"/>
        <v>DET418</v>
      </c>
      <c r="C87" s="1" t="s">
        <v>266</v>
      </c>
      <c r="D87" s="1" t="s">
        <v>125</v>
      </c>
      <c r="E87" s="1" t="s">
        <v>71</v>
      </c>
      <c r="F87" s="1" t="s">
        <v>125</v>
      </c>
    </row>
    <row r="88" spans="1:6" ht="15" customHeight="1" x14ac:dyDescent="0.3">
      <c r="A88" s="1" t="s">
        <v>273</v>
      </c>
      <c r="B88" s="4" t="str">
        <f t="shared" ref="B88:B89" si="13">CONCATENATE("DEK", C88)</f>
        <v>DEK419</v>
      </c>
      <c r="C88" s="1" t="s">
        <v>267</v>
      </c>
      <c r="D88" s="1" t="s">
        <v>125</v>
      </c>
      <c r="E88" s="1" t="s">
        <v>71</v>
      </c>
      <c r="F88" s="1" t="s">
        <v>124</v>
      </c>
    </row>
    <row r="89" spans="1:6" ht="15" customHeight="1" x14ac:dyDescent="0.3">
      <c r="A89" s="1" t="s">
        <v>274</v>
      </c>
      <c r="B89" s="4" t="str">
        <f t="shared" si="13"/>
        <v>DEK420</v>
      </c>
      <c r="C89" s="1" t="s">
        <v>268</v>
      </c>
      <c r="D89" s="1" t="s">
        <v>125</v>
      </c>
      <c r="E89" s="1" t="s">
        <v>71</v>
      </c>
      <c r="F89" s="1" t="s">
        <v>124</v>
      </c>
    </row>
    <row r="90" spans="1:6" ht="15" customHeight="1" x14ac:dyDescent="0.3">
      <c r="A90" s="1" t="s">
        <v>293</v>
      </c>
      <c r="B90" s="4" t="str">
        <f>CONCATENATE("PRK", C90)</f>
        <v>PRK501</v>
      </c>
      <c r="C90" s="1" t="s">
        <v>275</v>
      </c>
      <c r="D90" s="1" t="s">
        <v>126</v>
      </c>
      <c r="E90" s="1" t="s">
        <v>71</v>
      </c>
      <c r="F90" s="1" t="s">
        <v>126</v>
      </c>
    </row>
    <row r="91" spans="1:6" ht="15" customHeight="1" x14ac:dyDescent="0.3">
      <c r="A91" s="1" t="s">
        <v>294</v>
      </c>
      <c r="B91" s="4" t="str">
        <f t="shared" ref="B91:B93" si="14">CONCATENATE("PRK", C91)</f>
        <v>PRK502</v>
      </c>
      <c r="C91" s="1" t="s">
        <v>276</v>
      </c>
      <c r="D91" s="1" t="s">
        <v>126</v>
      </c>
      <c r="E91" s="1" t="s">
        <v>71</v>
      </c>
      <c r="F91" s="1" t="s">
        <v>126</v>
      </c>
    </row>
    <row r="92" spans="1:6" ht="15" customHeight="1" x14ac:dyDescent="0.3">
      <c r="A92" s="1" t="s">
        <v>295</v>
      </c>
      <c r="B92" s="4" t="str">
        <f t="shared" si="14"/>
        <v>PRK503</v>
      </c>
      <c r="C92" s="1" t="s">
        <v>277</v>
      </c>
      <c r="D92" s="1" t="s">
        <v>126</v>
      </c>
      <c r="E92" s="1" t="s">
        <v>71</v>
      </c>
      <c r="F92" s="1" t="s">
        <v>126</v>
      </c>
    </row>
    <row r="93" spans="1:6" ht="15" customHeight="1" x14ac:dyDescent="0.3">
      <c r="A93" s="1" t="s">
        <v>296</v>
      </c>
      <c r="B93" s="4" t="str">
        <f t="shared" si="14"/>
        <v>PRK504</v>
      </c>
      <c r="C93" s="1" t="s">
        <v>278</v>
      </c>
      <c r="D93" s="1" t="s">
        <v>126</v>
      </c>
      <c r="E93" s="1" t="s">
        <v>71</v>
      </c>
      <c r="F93" s="1" t="s">
        <v>126</v>
      </c>
    </row>
    <row r="94" spans="1:6" ht="15" customHeight="1" x14ac:dyDescent="0.3">
      <c r="A94" s="1" t="s">
        <v>297</v>
      </c>
      <c r="B94" s="4" t="str">
        <f>CONCATENATE("PRT", C94)</f>
        <v>PRT505</v>
      </c>
      <c r="C94" s="1" t="s">
        <v>279</v>
      </c>
      <c r="D94" s="1" t="s">
        <v>126</v>
      </c>
      <c r="E94" s="1" t="s">
        <v>71</v>
      </c>
      <c r="F94" s="1" t="s">
        <v>127</v>
      </c>
    </row>
    <row r="95" spans="1:6" ht="15" customHeight="1" x14ac:dyDescent="0.3">
      <c r="A95" s="1" t="s">
        <v>298</v>
      </c>
      <c r="B95" s="4" t="str">
        <f t="shared" ref="B95:B99" si="15">CONCATENATE("PRT", C95)</f>
        <v>PRT506</v>
      </c>
      <c r="C95" s="1" t="s">
        <v>280</v>
      </c>
      <c r="D95" s="1" t="s">
        <v>126</v>
      </c>
      <c r="E95" s="1" t="s">
        <v>71</v>
      </c>
      <c r="F95" s="1" t="s">
        <v>127</v>
      </c>
    </row>
    <row r="96" spans="1:6" ht="15" customHeight="1" x14ac:dyDescent="0.3">
      <c r="A96" s="1" t="s">
        <v>299</v>
      </c>
      <c r="B96" s="4" t="str">
        <f t="shared" si="15"/>
        <v>PRT507</v>
      </c>
      <c r="C96" s="1" t="s">
        <v>281</v>
      </c>
      <c r="D96" s="1" t="s">
        <v>126</v>
      </c>
      <c r="E96" s="1" t="s">
        <v>71</v>
      </c>
      <c r="F96" s="1" t="s">
        <v>127</v>
      </c>
    </row>
    <row r="97" spans="1:6" ht="15" customHeight="1" x14ac:dyDescent="0.3">
      <c r="A97" s="1" t="s">
        <v>300</v>
      </c>
      <c r="B97" s="4" t="str">
        <f t="shared" si="15"/>
        <v>PRT508</v>
      </c>
      <c r="C97" s="1" t="s">
        <v>282</v>
      </c>
      <c r="D97" s="1" t="s">
        <v>126</v>
      </c>
      <c r="E97" s="1" t="s">
        <v>71</v>
      </c>
      <c r="F97" s="1" t="s">
        <v>127</v>
      </c>
    </row>
    <row r="98" spans="1:6" ht="15" customHeight="1" x14ac:dyDescent="0.3">
      <c r="A98" s="1" t="s">
        <v>301</v>
      </c>
      <c r="B98" s="4" t="str">
        <f t="shared" si="15"/>
        <v>PRT509</v>
      </c>
      <c r="C98" s="1" t="s">
        <v>283</v>
      </c>
      <c r="D98" s="1" t="s">
        <v>126</v>
      </c>
      <c r="E98" s="1" t="s">
        <v>71</v>
      </c>
      <c r="F98" s="1" t="s">
        <v>127</v>
      </c>
    </row>
    <row r="99" spans="1:6" ht="15" customHeight="1" x14ac:dyDescent="0.3">
      <c r="A99" s="1" t="s">
        <v>302</v>
      </c>
      <c r="B99" s="4" t="str">
        <f t="shared" si="15"/>
        <v>PRT510</v>
      </c>
      <c r="C99" s="1" t="s">
        <v>284</v>
      </c>
      <c r="D99" s="1" t="s">
        <v>126</v>
      </c>
      <c r="E99" s="1" t="s">
        <v>71</v>
      </c>
      <c r="F99" s="1" t="s">
        <v>127</v>
      </c>
    </row>
    <row r="100" spans="1:6" ht="15" customHeight="1" x14ac:dyDescent="0.3">
      <c r="A100" s="1" t="s">
        <v>303</v>
      </c>
      <c r="B100" s="4" t="str">
        <f t="shared" ref="B100:B103" si="16">CONCATENATE("PRK", C100)</f>
        <v>PRK511</v>
      </c>
      <c r="C100" s="1" t="s">
        <v>285</v>
      </c>
      <c r="D100" s="1" t="s">
        <v>126</v>
      </c>
      <c r="E100" s="1" t="s">
        <v>71</v>
      </c>
      <c r="F100" s="1" t="s">
        <v>126</v>
      </c>
    </row>
    <row r="101" spans="1:6" ht="15" customHeight="1" x14ac:dyDescent="0.3">
      <c r="A101" s="1" t="s">
        <v>304</v>
      </c>
      <c r="B101" s="4" t="str">
        <f t="shared" si="16"/>
        <v>PRK512</v>
      </c>
      <c r="C101" s="1" t="s">
        <v>286</v>
      </c>
      <c r="D101" s="1" t="s">
        <v>126</v>
      </c>
      <c r="E101" s="1" t="s">
        <v>71</v>
      </c>
      <c r="F101" s="1" t="s">
        <v>126</v>
      </c>
    </row>
    <row r="102" spans="1:6" ht="15" customHeight="1" x14ac:dyDescent="0.3">
      <c r="A102" s="1" t="s">
        <v>70</v>
      </c>
      <c r="B102" s="4" t="str">
        <f t="shared" si="16"/>
        <v>PRK513</v>
      </c>
      <c r="C102" s="1" t="s">
        <v>287</v>
      </c>
      <c r="D102" s="1" t="s">
        <v>126</v>
      </c>
      <c r="E102" s="1" t="s">
        <v>71</v>
      </c>
      <c r="F102" s="1" t="s">
        <v>126</v>
      </c>
    </row>
    <row r="103" spans="1:6" ht="15" customHeight="1" x14ac:dyDescent="0.3">
      <c r="A103" s="1" t="s">
        <v>72</v>
      </c>
      <c r="B103" s="4" t="str">
        <f t="shared" si="16"/>
        <v>PRK514</v>
      </c>
      <c r="C103" s="1" t="s">
        <v>288</v>
      </c>
      <c r="D103" s="1" t="s">
        <v>126</v>
      </c>
      <c r="E103" s="1" t="s">
        <v>71</v>
      </c>
      <c r="F103" s="1" t="s">
        <v>126</v>
      </c>
    </row>
    <row r="104" spans="1:6" ht="15" customHeight="1" x14ac:dyDescent="0.3">
      <c r="A104" s="1" t="s">
        <v>73</v>
      </c>
      <c r="B104" s="4" t="str">
        <f t="shared" ref="B104:B107" si="17">CONCATENATE("PRT", C104)</f>
        <v>PRT515</v>
      </c>
      <c r="C104" s="1" t="s">
        <v>289</v>
      </c>
      <c r="D104" s="1" t="s">
        <v>126</v>
      </c>
      <c r="E104" s="1" t="s">
        <v>71</v>
      </c>
      <c r="F104" s="1" t="s">
        <v>127</v>
      </c>
    </row>
    <row r="105" spans="1:6" ht="15" customHeight="1" x14ac:dyDescent="0.3">
      <c r="A105" s="1" t="s">
        <v>74</v>
      </c>
      <c r="B105" s="4" t="str">
        <f t="shared" si="17"/>
        <v>PRT516</v>
      </c>
      <c r="C105" s="1" t="s">
        <v>290</v>
      </c>
      <c r="D105" s="1" t="s">
        <v>126</v>
      </c>
      <c r="E105" s="1" t="s">
        <v>71</v>
      </c>
      <c r="F105" s="1" t="s">
        <v>127</v>
      </c>
    </row>
    <row r="106" spans="1:6" ht="15" customHeight="1" x14ac:dyDescent="0.3">
      <c r="A106" s="1" t="s">
        <v>75</v>
      </c>
      <c r="B106" s="4" t="str">
        <f t="shared" si="17"/>
        <v>PRT517</v>
      </c>
      <c r="C106" s="1" t="s">
        <v>291</v>
      </c>
      <c r="D106" s="1" t="s">
        <v>126</v>
      </c>
      <c r="E106" s="1" t="s">
        <v>71</v>
      </c>
      <c r="F106" s="1" t="s">
        <v>127</v>
      </c>
    </row>
    <row r="107" spans="1:6" ht="15" customHeight="1" x14ac:dyDescent="0.3">
      <c r="A107" s="1" t="s">
        <v>76</v>
      </c>
      <c r="B107" s="4" t="str">
        <f t="shared" si="17"/>
        <v>PRT518</v>
      </c>
      <c r="C107" s="1" t="s">
        <v>292</v>
      </c>
      <c r="D107" s="1" t="s">
        <v>126</v>
      </c>
      <c r="E107" s="1" t="s">
        <v>71</v>
      </c>
      <c r="F107" s="1" t="s">
        <v>127</v>
      </c>
    </row>
    <row r="108" spans="1:6" ht="15" customHeight="1" x14ac:dyDescent="0.3">
      <c r="A108" s="1" t="s">
        <v>77</v>
      </c>
      <c r="B108" s="4" t="str">
        <f>CONCATENATE("PRK", C108)</f>
        <v>PRK601</v>
      </c>
      <c r="C108" s="1" t="s">
        <v>305</v>
      </c>
      <c r="D108" s="1" t="s">
        <v>127</v>
      </c>
      <c r="E108" s="1" t="s">
        <v>71</v>
      </c>
      <c r="F108" s="1" t="s">
        <v>126</v>
      </c>
    </row>
    <row r="109" spans="1:6" ht="15" customHeight="1" x14ac:dyDescent="0.3">
      <c r="A109" s="1" t="s">
        <v>78</v>
      </c>
      <c r="B109" s="4" t="str">
        <f t="shared" ref="B109:B111" si="18">CONCATENATE("PRK", C109)</f>
        <v>PRK602</v>
      </c>
      <c r="C109" s="1" t="s">
        <v>306</v>
      </c>
      <c r="D109" s="1" t="s">
        <v>127</v>
      </c>
      <c r="E109" s="1" t="s">
        <v>71</v>
      </c>
      <c r="F109" s="1" t="s">
        <v>126</v>
      </c>
    </row>
    <row r="110" spans="1:6" ht="15" customHeight="1" x14ac:dyDescent="0.3">
      <c r="A110" s="1" t="s">
        <v>79</v>
      </c>
      <c r="B110" s="4" t="str">
        <f t="shared" si="18"/>
        <v>PRK603</v>
      </c>
      <c r="C110" s="1" t="s">
        <v>307</v>
      </c>
      <c r="D110" s="1" t="s">
        <v>127</v>
      </c>
      <c r="E110" s="1" t="s">
        <v>71</v>
      </c>
      <c r="F110" s="1" t="s">
        <v>126</v>
      </c>
    </row>
    <row r="111" spans="1:6" ht="15" customHeight="1" x14ac:dyDescent="0.3">
      <c r="A111" s="1" t="s">
        <v>80</v>
      </c>
      <c r="B111" s="4" t="str">
        <f t="shared" si="18"/>
        <v>PRK604</v>
      </c>
      <c r="C111" s="1" t="s">
        <v>308</v>
      </c>
      <c r="D111" s="1" t="s">
        <v>127</v>
      </c>
      <c r="E111" s="1" t="s">
        <v>71</v>
      </c>
      <c r="F111" s="1" t="s">
        <v>126</v>
      </c>
    </row>
    <row r="112" spans="1:6" ht="15" customHeight="1" x14ac:dyDescent="0.3">
      <c r="A112" s="1" t="s">
        <v>81</v>
      </c>
      <c r="B112" s="4" t="str">
        <f>CONCATENATE("PRT", C112)</f>
        <v>PRT605</v>
      </c>
      <c r="C112" s="1" t="s">
        <v>309</v>
      </c>
      <c r="D112" s="1" t="s">
        <v>127</v>
      </c>
      <c r="E112" s="1" t="s">
        <v>71</v>
      </c>
      <c r="F112" s="1" t="s">
        <v>127</v>
      </c>
    </row>
    <row r="113" spans="1:6" ht="15" customHeight="1" x14ac:dyDescent="0.3">
      <c r="A113" s="1" t="s">
        <v>82</v>
      </c>
      <c r="B113" s="4" t="str">
        <f t="shared" ref="B113:B117" si="19">CONCATENATE("PRT", C113)</f>
        <v>PRT606</v>
      </c>
      <c r="C113" s="1" t="s">
        <v>310</v>
      </c>
      <c r="D113" s="1" t="s">
        <v>127</v>
      </c>
      <c r="E113" s="1" t="s">
        <v>71</v>
      </c>
      <c r="F113" s="1" t="s">
        <v>127</v>
      </c>
    </row>
    <row r="114" spans="1:6" ht="15" customHeight="1" x14ac:dyDescent="0.3">
      <c r="A114" s="1" t="s">
        <v>83</v>
      </c>
      <c r="B114" s="4" t="str">
        <f t="shared" si="19"/>
        <v>PRT607</v>
      </c>
      <c r="C114" s="1" t="s">
        <v>311</v>
      </c>
      <c r="D114" s="1" t="s">
        <v>127</v>
      </c>
      <c r="E114" s="1" t="s">
        <v>71</v>
      </c>
      <c r="F114" s="1" t="s">
        <v>127</v>
      </c>
    </row>
    <row r="115" spans="1:6" ht="15" customHeight="1" x14ac:dyDescent="0.3">
      <c r="A115" s="1" t="s">
        <v>84</v>
      </c>
      <c r="B115" s="4" t="str">
        <f t="shared" si="19"/>
        <v>PRT608</v>
      </c>
      <c r="C115" s="1" t="s">
        <v>312</v>
      </c>
      <c r="D115" s="1" t="s">
        <v>127</v>
      </c>
      <c r="E115" s="1" t="s">
        <v>71</v>
      </c>
      <c r="F115" s="1" t="s">
        <v>127</v>
      </c>
    </row>
    <row r="116" spans="1:6" ht="15" customHeight="1" x14ac:dyDescent="0.3">
      <c r="A116" s="1" t="s">
        <v>85</v>
      </c>
      <c r="B116" s="4" t="str">
        <f t="shared" si="19"/>
        <v>PRT609</v>
      </c>
      <c r="C116" s="1" t="s">
        <v>313</v>
      </c>
      <c r="D116" s="1" t="s">
        <v>127</v>
      </c>
      <c r="E116" s="1" t="s">
        <v>71</v>
      </c>
      <c r="F116" s="1" t="s">
        <v>127</v>
      </c>
    </row>
    <row r="117" spans="1:6" ht="15" customHeight="1" x14ac:dyDescent="0.3">
      <c r="A117" s="1" t="s">
        <v>86</v>
      </c>
      <c r="B117" s="4" t="str">
        <f t="shared" si="19"/>
        <v>PRT610</v>
      </c>
      <c r="C117" s="1" t="s">
        <v>314</v>
      </c>
      <c r="D117" s="1" t="s">
        <v>127</v>
      </c>
      <c r="E117" s="1" t="s">
        <v>71</v>
      </c>
      <c r="F117" s="1" t="s">
        <v>127</v>
      </c>
    </row>
    <row r="118" spans="1:6" ht="15" customHeight="1" x14ac:dyDescent="0.3">
      <c r="A118" s="1" t="s">
        <v>87</v>
      </c>
      <c r="B118" s="4" t="str">
        <f t="shared" ref="B118:B121" si="20">CONCATENATE("PRK", C118)</f>
        <v>PRK611</v>
      </c>
      <c r="C118" s="1" t="s">
        <v>315</v>
      </c>
      <c r="D118" s="1" t="s">
        <v>127</v>
      </c>
      <c r="E118" s="1" t="s">
        <v>71</v>
      </c>
      <c r="F118" s="1" t="s">
        <v>126</v>
      </c>
    </row>
    <row r="119" spans="1:6" ht="15" customHeight="1" x14ac:dyDescent="0.3">
      <c r="A119" s="1" t="s">
        <v>88</v>
      </c>
      <c r="B119" s="4" t="str">
        <f t="shared" si="20"/>
        <v>PRK612</v>
      </c>
      <c r="C119" s="1" t="s">
        <v>316</v>
      </c>
      <c r="D119" s="1" t="s">
        <v>127</v>
      </c>
      <c r="E119" s="1" t="s">
        <v>71</v>
      </c>
      <c r="F119" s="1" t="s">
        <v>126</v>
      </c>
    </row>
    <row r="120" spans="1:6" ht="15" customHeight="1" x14ac:dyDescent="0.3">
      <c r="A120" s="1" t="s">
        <v>89</v>
      </c>
      <c r="B120" s="4" t="str">
        <f t="shared" si="20"/>
        <v>PRK613</v>
      </c>
      <c r="C120" s="1" t="s">
        <v>317</v>
      </c>
      <c r="D120" s="1" t="s">
        <v>127</v>
      </c>
      <c r="E120" s="1" t="s">
        <v>71</v>
      </c>
      <c r="F120" s="1" t="s">
        <v>126</v>
      </c>
    </row>
    <row r="121" spans="1:6" ht="15" customHeight="1" x14ac:dyDescent="0.3">
      <c r="A121" s="1" t="s">
        <v>90</v>
      </c>
      <c r="B121" s="4" t="str">
        <f t="shared" si="20"/>
        <v>PRK614</v>
      </c>
      <c r="C121" s="1" t="s">
        <v>318</v>
      </c>
      <c r="D121" s="1" t="s">
        <v>127</v>
      </c>
      <c r="E121" s="1" t="s">
        <v>71</v>
      </c>
      <c r="F121" s="1" t="s">
        <v>126</v>
      </c>
    </row>
    <row r="122" spans="1:6" ht="15" customHeight="1" x14ac:dyDescent="0.3">
      <c r="A122" s="1" t="s">
        <v>91</v>
      </c>
      <c r="B122" s="4" t="str">
        <f t="shared" ref="B122:B125" si="21">CONCATENATE("PRT", C122)</f>
        <v>PRT615</v>
      </c>
      <c r="C122" s="1" t="s">
        <v>319</v>
      </c>
      <c r="D122" s="1" t="s">
        <v>127</v>
      </c>
      <c r="E122" s="1" t="s">
        <v>71</v>
      </c>
      <c r="F122" s="1" t="s">
        <v>127</v>
      </c>
    </row>
    <row r="123" spans="1:6" ht="15" customHeight="1" x14ac:dyDescent="0.3">
      <c r="A123" s="1" t="s">
        <v>92</v>
      </c>
      <c r="B123" s="4" t="str">
        <f t="shared" si="21"/>
        <v>PRT616</v>
      </c>
      <c r="C123" s="1" t="s">
        <v>320</v>
      </c>
      <c r="D123" s="1" t="s">
        <v>127</v>
      </c>
      <c r="E123" s="1" t="s">
        <v>71</v>
      </c>
      <c r="F123" s="1" t="s">
        <v>127</v>
      </c>
    </row>
    <row r="124" spans="1:6" ht="15" customHeight="1" x14ac:dyDescent="0.3">
      <c r="A124" s="1" t="s">
        <v>93</v>
      </c>
      <c r="B124" s="4" t="str">
        <f t="shared" si="21"/>
        <v>PRT617</v>
      </c>
      <c r="C124" s="1" t="s">
        <v>321</v>
      </c>
      <c r="D124" s="1" t="s">
        <v>127</v>
      </c>
      <c r="E124" s="1" t="s">
        <v>71</v>
      </c>
      <c r="F124" s="1" t="s">
        <v>127</v>
      </c>
    </row>
    <row r="125" spans="1:6" ht="15" customHeight="1" x14ac:dyDescent="0.3">
      <c r="A125" s="1" t="s">
        <v>132</v>
      </c>
      <c r="B125" s="4" t="str">
        <f t="shared" si="21"/>
        <v>PRT618</v>
      </c>
      <c r="C125" s="1" t="s">
        <v>322</v>
      </c>
      <c r="D125" s="1" t="s">
        <v>127</v>
      </c>
      <c r="E125" s="1" t="s">
        <v>71</v>
      </c>
      <c r="F125" s="1" t="s">
        <v>127</v>
      </c>
    </row>
    <row r="126" spans="1:6" ht="15" customHeight="1" x14ac:dyDescent="0.3">
      <c r="A126" s="1" t="s">
        <v>341</v>
      </c>
      <c r="B126" s="4" t="str">
        <f>CONCATENATE("CLK", C126)</f>
        <v>CLK701</v>
      </c>
      <c r="C126" s="1" t="s">
        <v>323</v>
      </c>
      <c r="D126" s="1" t="s">
        <v>128</v>
      </c>
      <c r="E126" s="1" t="s">
        <v>71</v>
      </c>
      <c r="F126" s="1" t="s">
        <v>128</v>
      </c>
    </row>
    <row r="127" spans="1:6" ht="15" customHeight="1" x14ac:dyDescent="0.3">
      <c r="A127" s="1" t="s">
        <v>342</v>
      </c>
      <c r="B127" s="4" t="str">
        <f t="shared" ref="B127:B133" si="22">CONCATENATE("CLK", C127)</f>
        <v>CLK702</v>
      </c>
      <c r="C127" s="1" t="s">
        <v>324</v>
      </c>
      <c r="D127" s="1" t="s">
        <v>128</v>
      </c>
      <c r="E127" s="1" t="s">
        <v>71</v>
      </c>
      <c r="F127" s="1" t="s">
        <v>128</v>
      </c>
    </row>
    <row r="128" spans="1:6" ht="15" customHeight="1" x14ac:dyDescent="0.3">
      <c r="A128" s="1" t="s">
        <v>343</v>
      </c>
      <c r="B128" s="4" t="str">
        <f t="shared" si="22"/>
        <v>CLK703</v>
      </c>
      <c r="C128" s="1" t="s">
        <v>325</v>
      </c>
      <c r="D128" s="1" t="s">
        <v>128</v>
      </c>
      <c r="E128" s="1" t="s">
        <v>71</v>
      </c>
      <c r="F128" s="1" t="s">
        <v>128</v>
      </c>
    </row>
    <row r="129" spans="1:6" ht="15" customHeight="1" x14ac:dyDescent="0.3">
      <c r="A129" s="1" t="s">
        <v>344</v>
      </c>
      <c r="B129" s="4" t="str">
        <f t="shared" si="22"/>
        <v>CLK704</v>
      </c>
      <c r="C129" s="1" t="s">
        <v>326</v>
      </c>
      <c r="D129" s="1" t="s">
        <v>128</v>
      </c>
      <c r="E129" s="1" t="s">
        <v>71</v>
      </c>
      <c r="F129" s="1" t="s">
        <v>128</v>
      </c>
    </row>
    <row r="130" spans="1:6" ht="15" customHeight="1" x14ac:dyDescent="0.3">
      <c r="A130" s="1" t="s">
        <v>345</v>
      </c>
      <c r="B130" s="4" t="str">
        <f t="shared" si="22"/>
        <v>CLK705</v>
      </c>
      <c r="C130" s="1" t="s">
        <v>327</v>
      </c>
      <c r="D130" s="1" t="s">
        <v>128</v>
      </c>
      <c r="E130" s="1" t="s">
        <v>71</v>
      </c>
      <c r="F130" s="1" t="s">
        <v>128</v>
      </c>
    </row>
    <row r="131" spans="1:6" ht="15" customHeight="1" x14ac:dyDescent="0.3">
      <c r="A131" s="1" t="s">
        <v>346</v>
      </c>
      <c r="B131" s="4" t="str">
        <f t="shared" si="22"/>
        <v>CLK706</v>
      </c>
      <c r="C131" s="1" t="s">
        <v>328</v>
      </c>
      <c r="D131" s="1" t="s">
        <v>128</v>
      </c>
      <c r="E131" s="1" t="s">
        <v>71</v>
      </c>
      <c r="F131" s="1" t="s">
        <v>128</v>
      </c>
    </row>
    <row r="132" spans="1:6" ht="15" customHeight="1" x14ac:dyDescent="0.3">
      <c r="A132" s="1" t="s">
        <v>347</v>
      </c>
      <c r="B132" s="4" t="str">
        <f t="shared" si="22"/>
        <v>CLK707</v>
      </c>
      <c r="C132" s="1" t="s">
        <v>329</v>
      </c>
      <c r="D132" s="1" t="s">
        <v>128</v>
      </c>
      <c r="E132" s="1" t="s">
        <v>71</v>
      </c>
      <c r="F132" s="1" t="s">
        <v>128</v>
      </c>
    </row>
    <row r="133" spans="1:6" ht="15" customHeight="1" x14ac:dyDescent="0.3">
      <c r="A133" s="1" t="s">
        <v>348</v>
      </c>
      <c r="B133" s="4" t="str">
        <f t="shared" si="22"/>
        <v>CLK708</v>
      </c>
      <c r="C133" s="1" t="s">
        <v>330</v>
      </c>
      <c r="D133" s="1" t="s">
        <v>128</v>
      </c>
      <c r="E133" s="1" t="s">
        <v>71</v>
      </c>
      <c r="F133" s="1" t="s">
        <v>128</v>
      </c>
    </row>
    <row r="134" spans="1:6" ht="15" customHeight="1" x14ac:dyDescent="0.3">
      <c r="A134" s="1" t="s">
        <v>349</v>
      </c>
      <c r="B134" s="4" t="str">
        <f>CONCATENATE("CLT", C134)</f>
        <v>CLT709</v>
      </c>
      <c r="C134" s="1" t="s">
        <v>331</v>
      </c>
      <c r="D134" s="1" t="s">
        <v>128</v>
      </c>
      <c r="E134" s="1" t="s">
        <v>71</v>
      </c>
      <c r="F134" s="1" t="s">
        <v>129</v>
      </c>
    </row>
    <row r="135" spans="1:6" ht="15" customHeight="1" x14ac:dyDescent="0.3">
      <c r="A135" s="1" t="s">
        <v>350</v>
      </c>
      <c r="B135" s="4" t="str">
        <f t="shared" ref="B135:B139" si="23">CONCATENATE("CLT", C135)</f>
        <v>CLT710</v>
      </c>
      <c r="C135" s="1" t="s">
        <v>332</v>
      </c>
      <c r="D135" s="1" t="s">
        <v>128</v>
      </c>
      <c r="E135" s="1" t="s">
        <v>71</v>
      </c>
      <c r="F135" s="1" t="s">
        <v>129</v>
      </c>
    </row>
    <row r="136" spans="1:6" ht="15" customHeight="1" x14ac:dyDescent="0.3">
      <c r="A136" s="1" t="s">
        <v>351</v>
      </c>
      <c r="B136" s="4" t="str">
        <f t="shared" si="23"/>
        <v>CLT711</v>
      </c>
      <c r="C136" s="1" t="s">
        <v>333</v>
      </c>
      <c r="D136" s="1" t="s">
        <v>128</v>
      </c>
      <c r="E136" s="1" t="s">
        <v>71</v>
      </c>
      <c r="F136" s="1" t="s">
        <v>129</v>
      </c>
    </row>
    <row r="137" spans="1:6" ht="15" customHeight="1" x14ac:dyDescent="0.3">
      <c r="A137" s="1" t="s">
        <v>352</v>
      </c>
      <c r="B137" s="4" t="str">
        <f t="shared" si="23"/>
        <v>CLT712</v>
      </c>
      <c r="C137" s="1" t="s">
        <v>334</v>
      </c>
      <c r="D137" s="1" t="s">
        <v>128</v>
      </c>
      <c r="E137" s="1" t="s">
        <v>71</v>
      </c>
      <c r="F137" s="1" t="s">
        <v>129</v>
      </c>
    </row>
    <row r="138" spans="1:6" ht="15" customHeight="1" x14ac:dyDescent="0.3">
      <c r="A138" s="1" t="s">
        <v>353</v>
      </c>
      <c r="B138" s="4" t="str">
        <f t="shared" si="23"/>
        <v>CLT713</v>
      </c>
      <c r="C138" s="1" t="s">
        <v>335</v>
      </c>
      <c r="D138" s="1" t="s">
        <v>128</v>
      </c>
      <c r="E138" s="1" t="s">
        <v>71</v>
      </c>
      <c r="F138" s="1" t="s">
        <v>129</v>
      </c>
    </row>
    <row r="139" spans="1:6" ht="15" customHeight="1" x14ac:dyDescent="0.3">
      <c r="A139" s="1" t="s">
        <v>354</v>
      </c>
      <c r="B139" s="4" t="str">
        <f t="shared" si="23"/>
        <v>CLT714</v>
      </c>
      <c r="C139" s="1" t="s">
        <v>336</v>
      </c>
      <c r="D139" s="1" t="s">
        <v>128</v>
      </c>
      <c r="E139" s="1" t="s">
        <v>71</v>
      </c>
      <c r="F139" s="1" t="s">
        <v>129</v>
      </c>
    </row>
    <row r="140" spans="1:6" ht="15" customHeight="1" x14ac:dyDescent="0.3">
      <c r="A140" s="1" t="s">
        <v>355</v>
      </c>
      <c r="B140" s="4" t="str">
        <f t="shared" ref="B140:B141" si="24">CONCATENATE("CLK", C140)</f>
        <v>CLK715</v>
      </c>
      <c r="C140" s="1" t="s">
        <v>337</v>
      </c>
      <c r="D140" s="1" t="s">
        <v>128</v>
      </c>
      <c r="E140" s="1" t="s">
        <v>71</v>
      </c>
      <c r="F140" s="1" t="s">
        <v>128</v>
      </c>
    </row>
    <row r="141" spans="1:6" ht="15" customHeight="1" x14ac:dyDescent="0.3">
      <c r="A141" s="1" t="s">
        <v>356</v>
      </c>
      <c r="B141" s="4" t="str">
        <f t="shared" si="24"/>
        <v>CLK716</v>
      </c>
      <c r="C141" s="1" t="s">
        <v>338</v>
      </c>
      <c r="D141" s="1" t="s">
        <v>128</v>
      </c>
      <c r="E141" s="1" t="s">
        <v>71</v>
      </c>
      <c r="F141" s="1" t="s">
        <v>128</v>
      </c>
    </row>
    <row r="142" spans="1:6" ht="15" customHeight="1" x14ac:dyDescent="0.3">
      <c r="A142" s="1" t="s">
        <v>357</v>
      </c>
      <c r="B142" s="4" t="str">
        <f t="shared" ref="B142:B143" si="25">CONCATENATE("CLT", C142)</f>
        <v>CLT717</v>
      </c>
      <c r="C142" s="1" t="s">
        <v>339</v>
      </c>
      <c r="D142" s="1" t="s">
        <v>128</v>
      </c>
      <c r="E142" s="1" t="s">
        <v>71</v>
      </c>
      <c r="F142" s="1" t="s">
        <v>129</v>
      </c>
    </row>
    <row r="143" spans="1:6" ht="15" customHeight="1" x14ac:dyDescent="0.3">
      <c r="A143" s="1" t="s">
        <v>358</v>
      </c>
      <c r="B143" s="4" t="str">
        <f t="shared" si="25"/>
        <v>CLT718</v>
      </c>
      <c r="C143" s="1" t="s">
        <v>340</v>
      </c>
      <c r="D143" s="1" t="s">
        <v>128</v>
      </c>
      <c r="E143" s="1" t="s">
        <v>71</v>
      </c>
      <c r="F143" s="1" t="s">
        <v>129</v>
      </c>
    </row>
    <row r="144" spans="1:6" ht="15" customHeight="1" x14ac:dyDescent="0.3">
      <c r="A144" s="1" t="s">
        <v>359</v>
      </c>
      <c r="B144" s="4" t="str">
        <f>CONCATENATE("JUS", C144)</f>
        <v>JUS801</v>
      </c>
      <c r="C144" s="1" t="s">
        <v>360</v>
      </c>
      <c r="D144" s="1" t="s">
        <v>129</v>
      </c>
      <c r="E144" s="1" t="s">
        <v>71</v>
      </c>
      <c r="F144" s="1" t="s">
        <v>130</v>
      </c>
    </row>
    <row r="145" spans="1:6" ht="15" customHeight="1" x14ac:dyDescent="0.3">
      <c r="A145" s="1" t="s">
        <v>361</v>
      </c>
      <c r="B145" s="4" t="str">
        <f t="shared" ref="B145:B157" si="26">CONCATENATE("JUS", C145)</f>
        <v>JUS802</v>
      </c>
      <c r="C145" s="1" t="s">
        <v>372</v>
      </c>
      <c r="D145" s="1" t="s">
        <v>129</v>
      </c>
      <c r="E145" s="1" t="s">
        <v>71</v>
      </c>
      <c r="F145" s="1" t="s">
        <v>130</v>
      </c>
    </row>
    <row r="146" spans="1:6" ht="15" customHeight="1" x14ac:dyDescent="0.3">
      <c r="A146" s="1" t="s">
        <v>362</v>
      </c>
      <c r="B146" s="4" t="str">
        <f t="shared" si="26"/>
        <v>JUS803</v>
      </c>
      <c r="C146" s="1" t="s">
        <v>373</v>
      </c>
      <c r="D146" s="1" t="s">
        <v>129</v>
      </c>
      <c r="E146" s="1" t="s">
        <v>71</v>
      </c>
      <c r="F146" s="1" t="s">
        <v>130</v>
      </c>
    </row>
    <row r="147" spans="1:6" ht="15" customHeight="1" x14ac:dyDescent="0.3">
      <c r="A147" s="1" t="s">
        <v>363</v>
      </c>
      <c r="B147" s="4" t="str">
        <f t="shared" si="26"/>
        <v>JUS804</v>
      </c>
      <c r="C147" s="1" t="s">
        <v>374</v>
      </c>
      <c r="D147" s="1" t="s">
        <v>129</v>
      </c>
      <c r="E147" s="1" t="s">
        <v>71</v>
      </c>
      <c r="F147" s="1" t="s">
        <v>130</v>
      </c>
    </row>
    <row r="148" spans="1:6" ht="15" customHeight="1" x14ac:dyDescent="0.3">
      <c r="A148" s="1" t="s">
        <v>364</v>
      </c>
      <c r="B148" s="4" t="str">
        <f t="shared" si="26"/>
        <v>JUS805</v>
      </c>
      <c r="C148" s="1" t="s">
        <v>375</v>
      </c>
      <c r="D148" s="1" t="s">
        <v>129</v>
      </c>
      <c r="E148" s="1" t="s">
        <v>71</v>
      </c>
      <c r="F148" s="1" t="s">
        <v>130</v>
      </c>
    </row>
    <row r="149" spans="1:6" ht="15" customHeight="1" x14ac:dyDescent="0.3">
      <c r="A149" s="1" t="s">
        <v>365</v>
      </c>
      <c r="B149" s="4" t="str">
        <f t="shared" si="26"/>
        <v>JUS806</v>
      </c>
      <c r="C149" s="1" t="s">
        <v>376</v>
      </c>
      <c r="D149" s="1" t="s">
        <v>129</v>
      </c>
      <c r="E149" s="1" t="s">
        <v>71</v>
      </c>
      <c r="F149" s="1" t="s">
        <v>130</v>
      </c>
    </row>
    <row r="150" spans="1:6" ht="15" customHeight="1" x14ac:dyDescent="0.3">
      <c r="A150" s="1" t="s">
        <v>366</v>
      </c>
      <c r="B150" s="4" t="str">
        <f t="shared" si="26"/>
        <v>JUS807</v>
      </c>
      <c r="C150" s="1" t="s">
        <v>377</v>
      </c>
      <c r="D150" s="1" t="s">
        <v>129</v>
      </c>
      <c r="E150" s="1" t="s">
        <v>71</v>
      </c>
      <c r="F150" s="1" t="s">
        <v>130</v>
      </c>
    </row>
    <row r="151" spans="1:6" ht="15" customHeight="1" x14ac:dyDescent="0.3">
      <c r="A151" s="1" t="s">
        <v>367</v>
      </c>
      <c r="B151" s="4" t="str">
        <f t="shared" si="26"/>
        <v>JUS808</v>
      </c>
      <c r="C151" s="1" t="s">
        <v>378</v>
      </c>
      <c r="D151" s="1" t="s">
        <v>129</v>
      </c>
      <c r="E151" s="1" t="s">
        <v>71</v>
      </c>
      <c r="F151" s="1" t="s">
        <v>130</v>
      </c>
    </row>
    <row r="152" spans="1:6" ht="15" customHeight="1" x14ac:dyDescent="0.3">
      <c r="A152" s="1" t="s">
        <v>368</v>
      </c>
      <c r="B152" s="4" t="str">
        <f t="shared" si="26"/>
        <v>JUS809</v>
      </c>
      <c r="C152" s="1" t="s">
        <v>379</v>
      </c>
      <c r="D152" s="1" t="s">
        <v>129</v>
      </c>
      <c r="E152" s="1" t="s">
        <v>71</v>
      </c>
      <c r="F152" s="1" t="s">
        <v>130</v>
      </c>
    </row>
    <row r="153" spans="1:6" ht="15" customHeight="1" x14ac:dyDescent="0.3">
      <c r="A153" s="1" t="s">
        <v>369</v>
      </c>
      <c r="B153" s="4" t="str">
        <f t="shared" si="26"/>
        <v>JUS810</v>
      </c>
      <c r="C153" s="1" t="s">
        <v>380</v>
      </c>
      <c r="D153" s="1" t="s">
        <v>129</v>
      </c>
      <c r="E153" s="1" t="s">
        <v>71</v>
      </c>
      <c r="F153" s="1" t="s">
        <v>130</v>
      </c>
    </row>
    <row r="154" spans="1:6" ht="15" customHeight="1" x14ac:dyDescent="0.3">
      <c r="A154" s="1" t="s">
        <v>370</v>
      </c>
      <c r="B154" s="4" t="str">
        <f t="shared" si="26"/>
        <v>JUS811</v>
      </c>
      <c r="C154" s="1" t="s">
        <v>381</v>
      </c>
      <c r="D154" s="1" t="s">
        <v>129</v>
      </c>
      <c r="E154" s="1" t="s">
        <v>71</v>
      </c>
      <c r="F154" s="1" t="s">
        <v>130</v>
      </c>
    </row>
    <row r="155" spans="1:6" ht="15" customHeight="1" x14ac:dyDescent="0.3">
      <c r="A155" s="1" t="s">
        <v>371</v>
      </c>
      <c r="B155" s="4" t="str">
        <f t="shared" si="26"/>
        <v>JUS812</v>
      </c>
      <c r="C155" s="1" t="s">
        <v>382</v>
      </c>
      <c r="D155" s="1" t="s">
        <v>129</v>
      </c>
      <c r="E155" s="1" t="s">
        <v>71</v>
      </c>
      <c r="F155" s="1" t="s">
        <v>130</v>
      </c>
    </row>
    <row r="156" spans="1:6" ht="15" customHeight="1" x14ac:dyDescent="0.3">
      <c r="A156" s="1" t="s">
        <v>383</v>
      </c>
      <c r="B156" s="4" t="str">
        <f t="shared" si="26"/>
        <v>JUS813</v>
      </c>
      <c r="C156" s="1" t="s">
        <v>384</v>
      </c>
      <c r="D156" s="1" t="s">
        <v>129</v>
      </c>
      <c r="E156" s="1" t="s">
        <v>71</v>
      </c>
      <c r="F156" s="1" t="s">
        <v>130</v>
      </c>
    </row>
    <row r="157" spans="1:6" ht="15" customHeight="1" x14ac:dyDescent="0.3">
      <c r="A157" s="1" t="s">
        <v>385</v>
      </c>
      <c r="B157" s="4" t="str">
        <f t="shared" si="26"/>
        <v>JUS814</v>
      </c>
      <c r="C157" s="1" t="s">
        <v>386</v>
      </c>
      <c r="D157" s="1" t="s">
        <v>129</v>
      </c>
      <c r="E157" s="1" t="s">
        <v>71</v>
      </c>
      <c r="F157" s="1" t="s">
        <v>130</v>
      </c>
    </row>
    <row r="158" spans="1:6" ht="15" customHeight="1" x14ac:dyDescent="0.3">
      <c r="A158" s="1" t="s">
        <v>387</v>
      </c>
      <c r="B158" s="4" t="str">
        <f>CONCATENATE("DES", C158)</f>
        <v>DES901</v>
      </c>
      <c r="C158" s="1" t="s">
        <v>388</v>
      </c>
      <c r="D158" s="1" t="s">
        <v>130</v>
      </c>
      <c r="E158" s="1" t="s">
        <v>71</v>
      </c>
      <c r="F158" s="1" t="s">
        <v>133</v>
      </c>
    </row>
    <row r="159" spans="1:6" ht="15" customHeight="1" x14ac:dyDescent="0.3">
      <c r="A159" s="1" t="s">
        <v>389</v>
      </c>
      <c r="B159" s="4" t="str">
        <f t="shared" ref="B159:B171" si="27">CONCATENATE("DES", C159)</f>
        <v>DES902</v>
      </c>
      <c r="C159" s="1" t="s">
        <v>403</v>
      </c>
      <c r="D159" s="1" t="s">
        <v>130</v>
      </c>
      <c r="E159" s="1" t="s">
        <v>71</v>
      </c>
      <c r="F159" s="1" t="s">
        <v>133</v>
      </c>
    </row>
    <row r="160" spans="1:6" ht="15" customHeight="1" x14ac:dyDescent="0.3">
      <c r="A160" s="1" t="s">
        <v>390</v>
      </c>
      <c r="B160" s="4" t="str">
        <f t="shared" si="27"/>
        <v>DES903</v>
      </c>
      <c r="C160" s="1" t="s">
        <v>404</v>
      </c>
      <c r="D160" s="1" t="s">
        <v>130</v>
      </c>
      <c r="E160" s="1" t="s">
        <v>71</v>
      </c>
      <c r="F160" s="1" t="s">
        <v>133</v>
      </c>
    </row>
    <row r="161" spans="1:6" ht="15" customHeight="1" x14ac:dyDescent="0.3">
      <c r="A161" s="1" t="s">
        <v>391</v>
      </c>
      <c r="B161" s="4" t="str">
        <f t="shared" si="27"/>
        <v>DES904</v>
      </c>
      <c r="C161" s="1" t="s">
        <v>405</v>
      </c>
      <c r="D161" s="1" t="s">
        <v>130</v>
      </c>
      <c r="E161" s="1" t="s">
        <v>71</v>
      </c>
      <c r="F161" s="1" t="s">
        <v>133</v>
      </c>
    </row>
    <row r="162" spans="1:6" ht="15" customHeight="1" x14ac:dyDescent="0.3">
      <c r="A162" s="1" t="s">
        <v>392</v>
      </c>
      <c r="B162" s="4" t="str">
        <f t="shared" si="27"/>
        <v>DES905</v>
      </c>
      <c r="C162" s="1" t="s">
        <v>406</v>
      </c>
      <c r="D162" s="1" t="s">
        <v>130</v>
      </c>
      <c r="E162" s="1" t="s">
        <v>71</v>
      </c>
      <c r="F162" s="1" t="s">
        <v>133</v>
      </c>
    </row>
    <row r="163" spans="1:6" ht="15" customHeight="1" x14ac:dyDescent="0.3">
      <c r="A163" s="1" t="s">
        <v>393</v>
      </c>
      <c r="B163" s="4" t="str">
        <f t="shared" si="27"/>
        <v>DES906</v>
      </c>
      <c r="C163" s="1" t="s">
        <v>407</v>
      </c>
      <c r="D163" s="1" t="s">
        <v>130</v>
      </c>
      <c r="E163" s="1" t="s">
        <v>71</v>
      </c>
      <c r="F163" s="1" t="s">
        <v>133</v>
      </c>
    </row>
    <row r="164" spans="1:6" ht="15" customHeight="1" x14ac:dyDescent="0.3">
      <c r="A164" s="1" t="s">
        <v>394</v>
      </c>
      <c r="B164" s="4" t="str">
        <f t="shared" si="27"/>
        <v>DES907</v>
      </c>
      <c r="C164" s="1" t="s">
        <v>408</v>
      </c>
      <c r="D164" s="1" t="s">
        <v>130</v>
      </c>
      <c r="E164" s="1" t="s">
        <v>71</v>
      </c>
      <c r="F164" s="1" t="s">
        <v>133</v>
      </c>
    </row>
    <row r="165" spans="1:6" ht="15" customHeight="1" x14ac:dyDescent="0.3">
      <c r="A165" s="1" t="s">
        <v>395</v>
      </c>
      <c r="B165" s="4" t="str">
        <f t="shared" si="27"/>
        <v>DES908</v>
      </c>
      <c r="C165" s="1" t="s">
        <v>409</v>
      </c>
      <c r="D165" s="1" t="s">
        <v>130</v>
      </c>
      <c r="E165" s="1" t="s">
        <v>71</v>
      </c>
      <c r="F165" s="1" t="s">
        <v>133</v>
      </c>
    </row>
    <row r="166" spans="1:6" ht="15" customHeight="1" x14ac:dyDescent="0.3">
      <c r="A166" s="1" t="s">
        <v>396</v>
      </c>
      <c r="B166" s="4" t="str">
        <f t="shared" si="27"/>
        <v>DES909</v>
      </c>
      <c r="C166" s="1" t="s">
        <v>410</v>
      </c>
      <c r="D166" s="1" t="s">
        <v>130</v>
      </c>
      <c r="E166" s="1" t="s">
        <v>71</v>
      </c>
      <c r="F166" s="1" t="s">
        <v>133</v>
      </c>
    </row>
    <row r="167" spans="1:6" ht="15" customHeight="1" x14ac:dyDescent="0.3">
      <c r="A167" s="1" t="s">
        <v>397</v>
      </c>
      <c r="B167" s="4" t="str">
        <f t="shared" si="27"/>
        <v>DES910</v>
      </c>
      <c r="C167" s="1" t="s">
        <v>411</v>
      </c>
      <c r="D167" s="1" t="s">
        <v>130</v>
      </c>
      <c r="E167" s="1" t="s">
        <v>71</v>
      </c>
      <c r="F167" s="1" t="s">
        <v>133</v>
      </c>
    </row>
    <row r="168" spans="1:6" ht="15" customHeight="1" x14ac:dyDescent="0.3">
      <c r="A168" s="1" t="s">
        <v>398</v>
      </c>
      <c r="B168" s="4" t="str">
        <f t="shared" si="27"/>
        <v>DES911</v>
      </c>
      <c r="C168" s="1" t="s">
        <v>412</v>
      </c>
      <c r="D168" s="1" t="s">
        <v>130</v>
      </c>
      <c r="E168" s="1" t="s">
        <v>71</v>
      </c>
      <c r="F168" s="1" t="s">
        <v>133</v>
      </c>
    </row>
    <row r="169" spans="1:6" ht="15" customHeight="1" x14ac:dyDescent="0.3">
      <c r="A169" s="1" t="s">
        <v>399</v>
      </c>
      <c r="B169" s="4" t="str">
        <f t="shared" si="27"/>
        <v>DES912</v>
      </c>
      <c r="C169" s="1" t="s">
        <v>413</v>
      </c>
      <c r="D169" s="1" t="s">
        <v>130</v>
      </c>
      <c r="E169" s="1" t="s">
        <v>71</v>
      </c>
      <c r="F169" s="1" t="s">
        <v>133</v>
      </c>
    </row>
    <row r="170" spans="1:6" ht="15" customHeight="1" x14ac:dyDescent="0.3">
      <c r="A170" s="1" t="s">
        <v>400</v>
      </c>
      <c r="B170" s="4" t="str">
        <f t="shared" si="27"/>
        <v>DES913</v>
      </c>
      <c r="C170" s="1" t="s">
        <v>414</v>
      </c>
      <c r="D170" s="1" t="s">
        <v>130</v>
      </c>
      <c r="E170" s="1" t="s">
        <v>71</v>
      </c>
      <c r="F170" s="1" t="s">
        <v>133</v>
      </c>
    </row>
    <row r="171" spans="1:6" ht="15" customHeight="1" x14ac:dyDescent="0.3">
      <c r="A171" s="1" t="s">
        <v>401</v>
      </c>
      <c r="B171" s="4" t="str">
        <f t="shared" si="27"/>
        <v>DES914</v>
      </c>
      <c r="C171" s="1" t="s">
        <v>415</v>
      </c>
      <c r="D171" s="1" t="s">
        <v>130</v>
      </c>
      <c r="E171" s="1" t="s">
        <v>71</v>
      </c>
      <c r="F171" s="1" t="s">
        <v>133</v>
      </c>
    </row>
    <row r="172" spans="1:6" ht="15" customHeight="1" x14ac:dyDescent="0.3">
      <c r="A172" s="1" t="s">
        <v>402</v>
      </c>
      <c r="B172" s="4" t="str">
        <f>CONCATENATE("EXS", C172)</f>
        <v>EXS1001</v>
      </c>
      <c r="C172" s="1" t="s">
        <v>416</v>
      </c>
      <c r="D172" s="1" t="s">
        <v>133</v>
      </c>
      <c r="E172" s="1" t="s">
        <v>71</v>
      </c>
      <c r="F172" s="1" t="s">
        <v>134</v>
      </c>
    </row>
    <row r="173" spans="1:6" ht="15" customHeight="1" x14ac:dyDescent="0.3">
      <c r="A173" s="1" t="s">
        <v>417</v>
      </c>
      <c r="B173" s="4" t="str">
        <f t="shared" ref="B173:B185" si="28">CONCATENATE("EXS", C173)</f>
        <v>EXS1002</v>
      </c>
      <c r="C173" s="1" t="s">
        <v>433</v>
      </c>
      <c r="D173" s="1" t="s">
        <v>133</v>
      </c>
      <c r="E173" s="1" t="s">
        <v>71</v>
      </c>
      <c r="F173" s="1" t="s">
        <v>134</v>
      </c>
    </row>
    <row r="174" spans="1:6" ht="15" customHeight="1" x14ac:dyDescent="0.3">
      <c r="A174" s="1" t="s">
        <v>418</v>
      </c>
      <c r="B174" s="4" t="str">
        <f t="shared" si="28"/>
        <v>EXS1003</v>
      </c>
      <c r="C174" s="1" t="s">
        <v>434</v>
      </c>
      <c r="D174" s="1" t="s">
        <v>133</v>
      </c>
      <c r="E174" s="1" t="s">
        <v>71</v>
      </c>
      <c r="F174" s="1" t="s">
        <v>134</v>
      </c>
    </row>
    <row r="175" spans="1:6" ht="15" customHeight="1" x14ac:dyDescent="0.3">
      <c r="A175" s="1" t="s">
        <v>419</v>
      </c>
      <c r="B175" s="4" t="str">
        <f t="shared" si="28"/>
        <v>EXS1004</v>
      </c>
      <c r="C175" s="1" t="s">
        <v>435</v>
      </c>
      <c r="D175" s="1" t="s">
        <v>133</v>
      </c>
      <c r="E175" s="1" t="s">
        <v>71</v>
      </c>
      <c r="F175" s="1" t="s">
        <v>134</v>
      </c>
    </row>
    <row r="176" spans="1:6" ht="15" customHeight="1" x14ac:dyDescent="0.3">
      <c r="A176" s="1" t="s">
        <v>420</v>
      </c>
      <c r="B176" s="4" t="str">
        <f t="shared" si="28"/>
        <v>EXS1005</v>
      </c>
      <c r="C176" s="1" t="s">
        <v>436</v>
      </c>
      <c r="D176" s="1" t="s">
        <v>133</v>
      </c>
      <c r="E176" s="1" t="s">
        <v>71</v>
      </c>
      <c r="F176" s="1" t="s">
        <v>134</v>
      </c>
    </row>
    <row r="177" spans="1:6" ht="15" customHeight="1" x14ac:dyDescent="0.3">
      <c r="A177" s="1" t="s">
        <v>421</v>
      </c>
      <c r="B177" s="4" t="str">
        <f t="shared" si="28"/>
        <v>EXS1006</v>
      </c>
      <c r="C177" s="1" t="s">
        <v>437</v>
      </c>
      <c r="D177" s="1" t="s">
        <v>133</v>
      </c>
      <c r="E177" s="1" t="s">
        <v>71</v>
      </c>
      <c r="F177" s="1" t="s">
        <v>134</v>
      </c>
    </row>
    <row r="178" spans="1:6" ht="15" customHeight="1" x14ac:dyDescent="0.3">
      <c r="A178" s="1" t="s">
        <v>422</v>
      </c>
      <c r="B178" s="4" t="str">
        <f t="shared" si="28"/>
        <v>EXS1007</v>
      </c>
      <c r="C178" s="1" t="s">
        <v>438</v>
      </c>
      <c r="D178" s="1" t="s">
        <v>133</v>
      </c>
      <c r="E178" s="1" t="s">
        <v>71</v>
      </c>
      <c r="F178" s="1" t="s">
        <v>134</v>
      </c>
    </row>
    <row r="179" spans="1:6" ht="15" customHeight="1" x14ac:dyDescent="0.3">
      <c r="A179" s="1" t="s">
        <v>423</v>
      </c>
      <c r="B179" s="4" t="str">
        <f t="shared" si="28"/>
        <v>EXS1008</v>
      </c>
      <c r="C179" s="1" t="s">
        <v>439</v>
      </c>
      <c r="D179" s="1" t="s">
        <v>133</v>
      </c>
      <c r="E179" s="1" t="s">
        <v>71</v>
      </c>
      <c r="F179" s="1" t="s">
        <v>134</v>
      </c>
    </row>
    <row r="180" spans="1:6" ht="15" customHeight="1" x14ac:dyDescent="0.3">
      <c r="A180" s="1" t="s">
        <v>424</v>
      </c>
      <c r="B180" s="4" t="str">
        <f t="shared" si="28"/>
        <v>EXS1009</v>
      </c>
      <c r="C180" s="1" t="s">
        <v>440</v>
      </c>
      <c r="D180" s="1" t="s">
        <v>133</v>
      </c>
      <c r="E180" s="1" t="s">
        <v>71</v>
      </c>
      <c r="F180" s="1" t="s">
        <v>134</v>
      </c>
    </row>
    <row r="181" spans="1:6" ht="15" customHeight="1" x14ac:dyDescent="0.3">
      <c r="A181" s="1" t="s">
        <v>425</v>
      </c>
      <c r="B181" s="4" t="str">
        <f t="shared" si="28"/>
        <v>EXS1010</v>
      </c>
      <c r="C181" s="1" t="s">
        <v>441</v>
      </c>
      <c r="D181" s="1" t="s">
        <v>133</v>
      </c>
      <c r="E181" s="1" t="s">
        <v>71</v>
      </c>
      <c r="F181" s="1" t="s">
        <v>134</v>
      </c>
    </row>
    <row r="182" spans="1:6" ht="15" customHeight="1" x14ac:dyDescent="0.3">
      <c r="A182" s="1" t="s">
        <v>426</v>
      </c>
      <c r="B182" s="4" t="str">
        <f t="shared" si="28"/>
        <v>EXS1011</v>
      </c>
      <c r="C182" s="1" t="s">
        <v>442</v>
      </c>
      <c r="D182" s="1" t="s">
        <v>133</v>
      </c>
      <c r="E182" s="1" t="s">
        <v>71</v>
      </c>
      <c r="F182" s="1" t="s">
        <v>134</v>
      </c>
    </row>
    <row r="183" spans="1:6" ht="15" customHeight="1" x14ac:dyDescent="0.3">
      <c r="A183" s="1" t="s">
        <v>427</v>
      </c>
      <c r="B183" s="4" t="str">
        <f t="shared" si="28"/>
        <v>EXS1012</v>
      </c>
      <c r="C183" s="1" t="s">
        <v>443</v>
      </c>
      <c r="D183" s="1" t="s">
        <v>133</v>
      </c>
      <c r="E183" s="1" t="s">
        <v>71</v>
      </c>
      <c r="F183" s="1" t="s">
        <v>134</v>
      </c>
    </row>
    <row r="184" spans="1:6" ht="15" customHeight="1" x14ac:dyDescent="0.3">
      <c r="A184" s="1" t="s">
        <v>428</v>
      </c>
      <c r="B184" s="4" t="str">
        <f t="shared" si="28"/>
        <v>EXS1013</v>
      </c>
      <c r="C184" s="1" t="s">
        <v>444</v>
      </c>
      <c r="D184" s="1" t="s">
        <v>133</v>
      </c>
      <c r="E184" s="1" t="s">
        <v>71</v>
      </c>
      <c r="F184" s="1" t="s">
        <v>134</v>
      </c>
    </row>
    <row r="185" spans="1:6" ht="15" customHeight="1" x14ac:dyDescent="0.3">
      <c r="A185" s="1" t="s">
        <v>429</v>
      </c>
      <c r="B185" s="4" t="str">
        <f t="shared" si="28"/>
        <v>EXS1014</v>
      </c>
      <c r="C185" s="1" t="s">
        <v>445</v>
      </c>
      <c r="D185" s="1" t="s">
        <v>133</v>
      </c>
      <c r="E185" s="1" t="s">
        <v>71</v>
      </c>
      <c r="F185" s="1" t="s">
        <v>134</v>
      </c>
    </row>
    <row r="186" spans="1:6" ht="15" customHeight="1" x14ac:dyDescent="0.3">
      <c r="A186" s="1" t="s">
        <v>430</v>
      </c>
      <c r="B186" s="4" t="str">
        <f>CONCATENATE("ROS", C186)</f>
        <v>ROS1101</v>
      </c>
      <c r="C186" s="1" t="s">
        <v>446</v>
      </c>
      <c r="D186" s="1" t="s">
        <v>134</v>
      </c>
      <c r="E186" s="1" t="s">
        <v>71</v>
      </c>
      <c r="F186" s="1" t="s">
        <v>135</v>
      </c>
    </row>
    <row r="187" spans="1:6" ht="15" customHeight="1" x14ac:dyDescent="0.3">
      <c r="A187" s="1" t="s">
        <v>431</v>
      </c>
      <c r="B187" s="4" t="str">
        <f t="shared" ref="B187:B199" si="29">CONCATENATE("ROS", C187)</f>
        <v>ROS1102</v>
      </c>
      <c r="C187" s="1" t="s">
        <v>458</v>
      </c>
      <c r="D187" s="1" t="s">
        <v>134</v>
      </c>
      <c r="E187" s="1" t="s">
        <v>71</v>
      </c>
      <c r="F187" s="1" t="s">
        <v>135</v>
      </c>
    </row>
    <row r="188" spans="1:6" ht="15" customHeight="1" x14ac:dyDescent="0.3">
      <c r="A188" s="1" t="s">
        <v>432</v>
      </c>
      <c r="B188" s="4" t="str">
        <f t="shared" si="29"/>
        <v>ROS1103</v>
      </c>
      <c r="C188" s="1" t="s">
        <v>459</v>
      </c>
      <c r="D188" s="1" t="s">
        <v>134</v>
      </c>
      <c r="E188" s="1" t="s">
        <v>71</v>
      </c>
      <c r="F188" s="1" t="s">
        <v>135</v>
      </c>
    </row>
    <row r="189" spans="1:6" ht="15" customHeight="1" x14ac:dyDescent="0.3">
      <c r="A189" s="1" t="s">
        <v>447</v>
      </c>
      <c r="B189" s="4" t="str">
        <f t="shared" si="29"/>
        <v>ROS1104</v>
      </c>
      <c r="C189" s="1" t="s">
        <v>460</v>
      </c>
      <c r="D189" s="1" t="s">
        <v>134</v>
      </c>
      <c r="E189" s="1" t="s">
        <v>71</v>
      </c>
      <c r="F189" s="1" t="s">
        <v>135</v>
      </c>
    </row>
    <row r="190" spans="1:6" ht="15" customHeight="1" x14ac:dyDescent="0.3">
      <c r="A190" s="1" t="s">
        <v>448</v>
      </c>
      <c r="B190" s="4" t="str">
        <f t="shared" si="29"/>
        <v>ROS1105</v>
      </c>
      <c r="C190" s="1" t="s">
        <v>461</v>
      </c>
      <c r="D190" s="1" t="s">
        <v>134</v>
      </c>
      <c r="E190" s="1" t="s">
        <v>71</v>
      </c>
      <c r="F190" s="1" t="s">
        <v>135</v>
      </c>
    </row>
    <row r="191" spans="1:6" ht="15" customHeight="1" x14ac:dyDescent="0.3">
      <c r="A191" s="1" t="s">
        <v>449</v>
      </c>
      <c r="B191" s="4" t="str">
        <f t="shared" si="29"/>
        <v>ROS1106</v>
      </c>
      <c r="C191" s="1" t="s">
        <v>462</v>
      </c>
      <c r="D191" s="1" t="s">
        <v>134</v>
      </c>
      <c r="E191" s="1" t="s">
        <v>71</v>
      </c>
      <c r="F191" s="1" t="s">
        <v>135</v>
      </c>
    </row>
    <row r="192" spans="1:6" ht="15" customHeight="1" x14ac:dyDescent="0.3">
      <c r="A192" s="1" t="s">
        <v>450</v>
      </c>
      <c r="B192" s="4" t="str">
        <f t="shared" si="29"/>
        <v>ROS1107</v>
      </c>
      <c r="C192" s="1" t="s">
        <v>463</v>
      </c>
      <c r="D192" s="1" t="s">
        <v>134</v>
      </c>
      <c r="E192" s="1" t="s">
        <v>71</v>
      </c>
      <c r="F192" s="1" t="s">
        <v>135</v>
      </c>
    </row>
    <row r="193" spans="1:6" ht="15" customHeight="1" x14ac:dyDescent="0.3">
      <c r="A193" s="1" t="s">
        <v>451</v>
      </c>
      <c r="B193" s="4" t="str">
        <f t="shared" si="29"/>
        <v>ROS1108</v>
      </c>
      <c r="C193" s="1" t="s">
        <v>464</v>
      </c>
      <c r="D193" s="1" t="s">
        <v>134</v>
      </c>
      <c r="E193" s="1" t="s">
        <v>71</v>
      </c>
      <c r="F193" s="1" t="s">
        <v>135</v>
      </c>
    </row>
    <row r="194" spans="1:6" ht="15" customHeight="1" x14ac:dyDescent="0.3">
      <c r="A194" s="1" t="s">
        <v>452</v>
      </c>
      <c r="B194" s="4" t="str">
        <f t="shared" si="29"/>
        <v>ROS1109</v>
      </c>
      <c r="C194" s="1" t="s">
        <v>465</v>
      </c>
      <c r="D194" s="1" t="s">
        <v>134</v>
      </c>
      <c r="E194" s="1" t="s">
        <v>71</v>
      </c>
      <c r="F194" s="1" t="s">
        <v>135</v>
      </c>
    </row>
    <row r="195" spans="1:6" ht="15" customHeight="1" x14ac:dyDescent="0.3">
      <c r="A195" s="1" t="s">
        <v>453</v>
      </c>
      <c r="B195" s="4" t="str">
        <f t="shared" si="29"/>
        <v>ROS1110</v>
      </c>
      <c r="C195" s="1" t="s">
        <v>466</v>
      </c>
      <c r="D195" s="1" t="s">
        <v>134</v>
      </c>
      <c r="E195" s="1" t="s">
        <v>71</v>
      </c>
      <c r="F195" s="1" t="s">
        <v>135</v>
      </c>
    </row>
    <row r="196" spans="1:6" ht="15" customHeight="1" x14ac:dyDescent="0.3">
      <c r="A196" s="1" t="s">
        <v>454</v>
      </c>
      <c r="B196" s="4" t="str">
        <f t="shared" si="29"/>
        <v>ROS1111</v>
      </c>
      <c r="C196" s="1" t="s">
        <v>467</v>
      </c>
      <c r="D196" s="1" t="s">
        <v>134</v>
      </c>
      <c r="E196" s="1" t="s">
        <v>71</v>
      </c>
      <c r="F196" s="1" t="s">
        <v>135</v>
      </c>
    </row>
    <row r="197" spans="1:6" ht="15" customHeight="1" x14ac:dyDescent="0.3">
      <c r="A197" s="1" t="s">
        <v>455</v>
      </c>
      <c r="B197" s="4" t="str">
        <f t="shared" si="29"/>
        <v>ROS1112</v>
      </c>
      <c r="C197" s="1" t="s">
        <v>468</v>
      </c>
      <c r="D197" s="1" t="s">
        <v>134</v>
      </c>
      <c r="E197" s="1" t="s">
        <v>71</v>
      </c>
      <c r="F197" s="1" t="s">
        <v>135</v>
      </c>
    </row>
    <row r="198" spans="1:6" ht="15" customHeight="1" x14ac:dyDescent="0.3">
      <c r="A198" s="1" t="s">
        <v>456</v>
      </c>
      <c r="B198" s="4" t="str">
        <f t="shared" si="29"/>
        <v>ROS1113</v>
      </c>
      <c r="C198" s="1" t="s">
        <v>469</v>
      </c>
      <c r="D198" s="1" t="s">
        <v>134</v>
      </c>
      <c r="E198" s="1" t="s">
        <v>71</v>
      </c>
      <c r="F198" s="1" t="s">
        <v>135</v>
      </c>
    </row>
    <row r="199" spans="1:6" ht="15" customHeight="1" x14ac:dyDescent="0.3">
      <c r="A199" s="1" t="s">
        <v>457</v>
      </c>
      <c r="B199" s="4" t="str">
        <f t="shared" si="29"/>
        <v>ROS1114</v>
      </c>
      <c r="C199" s="1" t="s">
        <v>470</v>
      </c>
      <c r="D199" s="1" t="s">
        <v>134</v>
      </c>
      <c r="E199" s="1" t="s">
        <v>71</v>
      </c>
      <c r="F199" s="1" t="s">
        <v>135</v>
      </c>
    </row>
    <row r="200" spans="1:6" ht="15" customHeight="1" x14ac:dyDescent="0.3">
      <c r="A200" s="1" t="s">
        <v>471</v>
      </c>
      <c r="B200" s="4" t="str">
        <f>CONCATENATE("PRS", C200)</f>
        <v>PRS1201</v>
      </c>
      <c r="C200" s="1" t="s">
        <v>472</v>
      </c>
      <c r="D200" s="1" t="s">
        <v>135</v>
      </c>
      <c r="E200" s="1" t="s">
        <v>71</v>
      </c>
      <c r="F200" s="1" t="s">
        <v>136</v>
      </c>
    </row>
    <row r="201" spans="1:6" ht="15" customHeight="1" x14ac:dyDescent="0.3">
      <c r="A201" s="1" t="s">
        <v>473</v>
      </c>
      <c r="B201" s="4" t="str">
        <f t="shared" ref="B201:B213" si="30">CONCATENATE("PRS", C201)</f>
        <v>PRS1202</v>
      </c>
      <c r="C201" s="1" t="s">
        <v>474</v>
      </c>
      <c r="D201" s="1" t="s">
        <v>135</v>
      </c>
      <c r="E201" s="1" t="s">
        <v>71</v>
      </c>
      <c r="F201" s="1" t="s">
        <v>136</v>
      </c>
    </row>
    <row r="202" spans="1:6" ht="15" customHeight="1" x14ac:dyDescent="0.3">
      <c r="A202" s="1" t="s">
        <v>149</v>
      </c>
      <c r="B202" s="4" t="str">
        <f t="shared" si="30"/>
        <v>PRS1203</v>
      </c>
      <c r="C202" s="1" t="s">
        <v>475</v>
      </c>
      <c r="D202" s="1" t="s">
        <v>135</v>
      </c>
      <c r="E202" s="1" t="s">
        <v>71</v>
      </c>
      <c r="F202" s="1" t="s">
        <v>136</v>
      </c>
    </row>
    <row r="203" spans="1:6" ht="15" customHeight="1" x14ac:dyDescent="0.3">
      <c r="A203" s="1" t="s">
        <v>173</v>
      </c>
      <c r="B203" s="4" t="str">
        <f t="shared" si="30"/>
        <v>PRS1204</v>
      </c>
      <c r="C203" s="1" t="s">
        <v>476</v>
      </c>
      <c r="D203" s="1" t="s">
        <v>135</v>
      </c>
      <c r="E203" s="1" t="s">
        <v>71</v>
      </c>
      <c r="F203" s="1" t="s">
        <v>136</v>
      </c>
    </row>
    <row r="204" spans="1:6" ht="15" customHeight="1" x14ac:dyDescent="0.3">
      <c r="A204" s="1" t="s">
        <v>174</v>
      </c>
      <c r="B204" s="4" t="str">
        <f t="shared" si="30"/>
        <v>PRS1205</v>
      </c>
      <c r="C204" s="1" t="s">
        <v>477</v>
      </c>
      <c r="D204" s="1" t="s">
        <v>135</v>
      </c>
      <c r="E204" s="1" t="s">
        <v>71</v>
      </c>
      <c r="F204" s="1" t="s">
        <v>136</v>
      </c>
    </row>
    <row r="205" spans="1:6" ht="15" customHeight="1" x14ac:dyDescent="0.3">
      <c r="A205" s="1" t="s">
        <v>175</v>
      </c>
      <c r="B205" s="4" t="str">
        <f t="shared" si="30"/>
        <v>PRS1206</v>
      </c>
      <c r="C205" s="1" t="s">
        <v>478</v>
      </c>
      <c r="D205" s="1" t="s">
        <v>135</v>
      </c>
      <c r="E205" s="1" t="s">
        <v>71</v>
      </c>
      <c r="F205" s="1" t="s">
        <v>136</v>
      </c>
    </row>
    <row r="206" spans="1:6" ht="15" customHeight="1" x14ac:dyDescent="0.3">
      <c r="A206" s="1" t="s">
        <v>176</v>
      </c>
      <c r="B206" s="4" t="str">
        <f t="shared" si="30"/>
        <v>PRS1207</v>
      </c>
      <c r="C206" s="1" t="s">
        <v>479</v>
      </c>
      <c r="D206" s="1" t="s">
        <v>135</v>
      </c>
      <c r="E206" s="1" t="s">
        <v>71</v>
      </c>
      <c r="F206" s="1" t="s">
        <v>136</v>
      </c>
    </row>
    <row r="207" spans="1:6" ht="15" customHeight="1" x14ac:dyDescent="0.3">
      <c r="A207" s="1" t="s">
        <v>177</v>
      </c>
      <c r="B207" s="4" t="str">
        <f t="shared" si="30"/>
        <v>PRS1208</v>
      </c>
      <c r="C207" s="1" t="s">
        <v>480</v>
      </c>
      <c r="D207" s="1" t="s">
        <v>135</v>
      </c>
      <c r="E207" s="1" t="s">
        <v>71</v>
      </c>
      <c r="F207" s="1" t="s">
        <v>136</v>
      </c>
    </row>
    <row r="208" spans="1:6" ht="15" customHeight="1" x14ac:dyDescent="0.3">
      <c r="A208" s="1" t="s">
        <v>178</v>
      </c>
      <c r="B208" s="4" t="str">
        <f t="shared" si="30"/>
        <v>PRS1209</v>
      </c>
      <c r="C208" s="1" t="s">
        <v>481</v>
      </c>
      <c r="D208" s="1" t="s">
        <v>135</v>
      </c>
      <c r="E208" s="1" t="s">
        <v>71</v>
      </c>
      <c r="F208" s="1" t="s">
        <v>136</v>
      </c>
    </row>
    <row r="209" spans="1:6" ht="15" customHeight="1" x14ac:dyDescent="0.3">
      <c r="A209" s="1" t="s">
        <v>179</v>
      </c>
      <c r="B209" s="4" t="str">
        <f t="shared" si="30"/>
        <v>PRS1210</v>
      </c>
      <c r="C209" s="1" t="s">
        <v>482</v>
      </c>
      <c r="D209" s="1" t="s">
        <v>135</v>
      </c>
      <c r="E209" s="1" t="s">
        <v>71</v>
      </c>
      <c r="F209" s="1" t="s">
        <v>136</v>
      </c>
    </row>
    <row r="210" spans="1:6" ht="15" customHeight="1" x14ac:dyDescent="0.3">
      <c r="A210" s="1" t="s">
        <v>180</v>
      </c>
      <c r="B210" s="4" t="str">
        <f t="shared" si="30"/>
        <v>PRS1211</v>
      </c>
      <c r="C210" s="1" t="s">
        <v>483</v>
      </c>
      <c r="D210" s="1" t="s">
        <v>135</v>
      </c>
      <c r="E210" s="1" t="s">
        <v>71</v>
      </c>
      <c r="F210" s="1" t="s">
        <v>136</v>
      </c>
    </row>
    <row r="211" spans="1:6" ht="15" customHeight="1" x14ac:dyDescent="0.3">
      <c r="A211" s="1" t="s">
        <v>181</v>
      </c>
      <c r="B211" s="4" t="str">
        <f t="shared" si="30"/>
        <v>PRS1212</v>
      </c>
      <c r="C211" s="1" t="s">
        <v>484</v>
      </c>
      <c r="D211" s="1" t="s">
        <v>135</v>
      </c>
      <c r="E211" s="1" t="s">
        <v>71</v>
      </c>
      <c r="F211" s="1" t="s">
        <v>136</v>
      </c>
    </row>
    <row r="212" spans="1:6" ht="15" customHeight="1" x14ac:dyDescent="0.3">
      <c r="A212" s="1" t="s">
        <v>182</v>
      </c>
      <c r="B212" s="4" t="str">
        <f t="shared" si="30"/>
        <v>PRS1213</v>
      </c>
      <c r="C212" s="1" t="s">
        <v>485</v>
      </c>
      <c r="D212" s="1" t="s">
        <v>135</v>
      </c>
      <c r="E212" s="1" t="s">
        <v>71</v>
      </c>
      <c r="F212" s="1" t="s">
        <v>136</v>
      </c>
    </row>
    <row r="213" spans="1:6" ht="15" customHeight="1" x14ac:dyDescent="0.3">
      <c r="A213" s="1" t="s">
        <v>183</v>
      </c>
      <c r="B213" s="4" t="str">
        <f t="shared" si="30"/>
        <v>PRS1214</v>
      </c>
      <c r="C213" s="1" t="s">
        <v>486</v>
      </c>
      <c r="D213" s="1" t="s">
        <v>135</v>
      </c>
      <c r="E213" s="1" t="s">
        <v>71</v>
      </c>
      <c r="F213" s="1" t="s">
        <v>136</v>
      </c>
    </row>
  </sheetData>
  <sortState xmlns:xlrd2="http://schemas.microsoft.com/office/spreadsheetml/2017/richdata2" ref="A2:F25">
    <sortCondition ref="F2:F25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06F9-7B95-44BD-BED9-EFDC0D5DB4B9}">
  <dimension ref="A1:C14"/>
  <sheetViews>
    <sheetView workbookViewId="0"/>
  </sheetViews>
  <sheetFormatPr defaultRowHeight="15" customHeight="1" x14ac:dyDescent="0.3"/>
  <cols>
    <col min="1" max="1" width="13.88671875" bestFit="1" customWidth="1"/>
    <col min="2" max="3" width="17.21875" bestFit="1" customWidth="1"/>
  </cols>
  <sheetData>
    <row r="1" spans="1:3" ht="15" customHeight="1" x14ac:dyDescent="0.3">
      <c r="A1" s="3" t="s">
        <v>69</v>
      </c>
      <c r="B1" s="3" t="s">
        <v>94</v>
      </c>
      <c r="C1" s="3" t="s">
        <v>95</v>
      </c>
    </row>
    <row r="2" spans="1:3" ht="15" customHeight="1" x14ac:dyDescent="0.3">
      <c r="A2" s="1">
        <v>1</v>
      </c>
      <c r="B2" s="1" t="s">
        <v>102</v>
      </c>
      <c r="C2" s="1" t="s">
        <v>100</v>
      </c>
    </row>
    <row r="3" spans="1:3" ht="15" customHeight="1" x14ac:dyDescent="0.3">
      <c r="A3" s="1">
        <v>2</v>
      </c>
      <c r="B3" s="1" t="s">
        <v>103</v>
      </c>
      <c r="C3" s="1" t="s">
        <v>121</v>
      </c>
    </row>
    <row r="4" spans="1:3" ht="15" customHeight="1" x14ac:dyDescent="0.3">
      <c r="A4" s="1">
        <v>3</v>
      </c>
      <c r="B4" s="1" t="s">
        <v>104</v>
      </c>
      <c r="C4" s="1" t="s">
        <v>120</v>
      </c>
    </row>
    <row r="5" spans="1:3" ht="15" customHeight="1" x14ac:dyDescent="0.3">
      <c r="A5" s="1">
        <v>4</v>
      </c>
      <c r="B5" s="1" t="s">
        <v>105</v>
      </c>
      <c r="C5" s="1" t="s">
        <v>98</v>
      </c>
    </row>
    <row r="6" spans="1:3" ht="15" customHeight="1" x14ac:dyDescent="0.3">
      <c r="A6" s="1">
        <v>5</v>
      </c>
      <c r="B6" s="1" t="s">
        <v>106</v>
      </c>
      <c r="C6" s="1" t="s">
        <v>118</v>
      </c>
    </row>
    <row r="7" spans="1:3" ht="15" customHeight="1" x14ac:dyDescent="0.3">
      <c r="A7" s="1">
        <v>6</v>
      </c>
      <c r="B7" s="1" t="s">
        <v>107</v>
      </c>
      <c r="C7" s="1" t="s">
        <v>117</v>
      </c>
    </row>
    <row r="8" spans="1:3" ht="15" customHeight="1" x14ac:dyDescent="0.3">
      <c r="A8" s="1">
        <v>7</v>
      </c>
      <c r="B8" s="1" t="s">
        <v>108</v>
      </c>
      <c r="C8" s="1" t="s">
        <v>119</v>
      </c>
    </row>
    <row r="9" spans="1:3" ht="15" customHeight="1" x14ac:dyDescent="0.3">
      <c r="A9" s="1">
        <v>8</v>
      </c>
      <c r="B9" s="1" t="s">
        <v>109</v>
      </c>
      <c r="C9" s="1" t="s">
        <v>116</v>
      </c>
    </row>
    <row r="10" spans="1:3" ht="15" customHeight="1" x14ac:dyDescent="0.3">
      <c r="A10" s="1">
        <v>9</v>
      </c>
      <c r="B10" s="1" t="s">
        <v>110</v>
      </c>
      <c r="C10" s="1" t="s">
        <v>99</v>
      </c>
    </row>
    <row r="11" spans="1:3" ht="15" customHeight="1" x14ac:dyDescent="0.3">
      <c r="A11" s="1">
        <v>10</v>
      </c>
      <c r="B11" s="1" t="s">
        <v>111</v>
      </c>
      <c r="C11" s="1" t="s">
        <v>115</v>
      </c>
    </row>
    <row r="12" spans="1:3" ht="15" customHeight="1" x14ac:dyDescent="0.3">
      <c r="A12" s="1">
        <v>11</v>
      </c>
      <c r="B12" s="1" t="s">
        <v>112</v>
      </c>
      <c r="C12" s="1" t="s">
        <v>114</v>
      </c>
    </row>
    <row r="13" spans="1:3" ht="15" customHeight="1" x14ac:dyDescent="0.3">
      <c r="A13" s="1">
        <v>12</v>
      </c>
      <c r="B13" s="1" t="s">
        <v>113</v>
      </c>
      <c r="C13" s="1" t="s">
        <v>101</v>
      </c>
    </row>
    <row r="14" spans="1:3" ht="15" customHeight="1" x14ac:dyDescent="0.3">
      <c r="A14" s="1">
        <v>13</v>
      </c>
      <c r="B14" s="1" t="s">
        <v>96</v>
      </c>
      <c r="C14" s="1" t="s">
        <v>97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E289-0E27-4BFF-95D7-B06D77E6D4DB}">
  <dimension ref="A1:F14"/>
  <sheetViews>
    <sheetView workbookViewId="0">
      <selection activeCell="B2" sqref="B2"/>
    </sheetView>
  </sheetViews>
  <sheetFormatPr defaultRowHeight="15" customHeight="1" x14ac:dyDescent="0.3"/>
  <cols>
    <col min="1" max="1" width="11.44140625" bestFit="1" customWidth="1"/>
    <col min="2" max="2" width="1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/>
      <c r="C2" s="1"/>
      <c r="D2" s="1"/>
      <c r="E2" s="1"/>
      <c r="F2" s="1"/>
    </row>
    <row r="3" spans="1:6" ht="15" customHeight="1" x14ac:dyDescent="0.3">
      <c r="A3" s="1">
        <v>2</v>
      </c>
      <c r="B3" s="1"/>
      <c r="C3" s="1"/>
      <c r="D3" s="1"/>
      <c r="E3" s="1"/>
      <c r="F3" s="1"/>
    </row>
    <row r="4" spans="1:6" ht="15" customHeight="1" x14ac:dyDescent="0.3">
      <c r="A4" s="1">
        <v>3</v>
      </c>
      <c r="B4" s="1"/>
      <c r="C4" s="1"/>
      <c r="D4" s="1"/>
      <c r="E4" s="1"/>
      <c r="F4" s="1"/>
    </row>
    <row r="5" spans="1:6" ht="15" customHeight="1" x14ac:dyDescent="0.3">
      <c r="A5" s="1">
        <v>4</v>
      </c>
      <c r="B5" s="1"/>
      <c r="C5" s="1"/>
      <c r="D5" s="1"/>
      <c r="E5" s="1"/>
      <c r="F5" s="1"/>
    </row>
    <row r="6" spans="1:6" ht="15" customHeight="1" x14ac:dyDescent="0.3">
      <c r="A6" s="1">
        <v>5</v>
      </c>
      <c r="B6" s="1"/>
      <c r="C6" s="1"/>
      <c r="D6" s="1"/>
      <c r="E6" s="1"/>
      <c r="F6" s="1"/>
    </row>
    <row r="7" spans="1:6" ht="15" customHeight="1" x14ac:dyDescent="0.3">
      <c r="A7" s="1">
        <v>6</v>
      </c>
      <c r="B7" s="1"/>
      <c r="C7" s="1"/>
      <c r="D7" s="1"/>
      <c r="E7" s="1"/>
      <c r="F7" s="1"/>
    </row>
    <row r="8" spans="1:6" ht="15" customHeight="1" x14ac:dyDescent="0.3">
      <c r="A8" s="1">
        <v>7</v>
      </c>
      <c r="B8" s="1"/>
      <c r="C8" s="1"/>
      <c r="D8" s="1"/>
      <c r="E8" s="1"/>
      <c r="F8" s="1"/>
    </row>
    <row r="9" spans="1:6" ht="15" customHeight="1" x14ac:dyDescent="0.3">
      <c r="A9" s="1">
        <v>8</v>
      </c>
      <c r="B9" s="1"/>
      <c r="C9" s="1"/>
      <c r="D9" s="1"/>
      <c r="E9" s="1"/>
      <c r="F9" s="1"/>
    </row>
    <row r="10" spans="1:6" ht="15" customHeight="1" x14ac:dyDescent="0.3">
      <c r="A10" s="1">
        <v>9</v>
      </c>
      <c r="B10" s="1"/>
      <c r="C10" s="1"/>
      <c r="D10" s="1"/>
      <c r="E10" s="1"/>
      <c r="F10" s="1"/>
    </row>
    <row r="11" spans="1:6" ht="15" customHeight="1" x14ac:dyDescent="0.3">
      <c r="A11" s="1">
        <v>10</v>
      </c>
      <c r="B11" s="1"/>
      <c r="C11" s="1"/>
      <c r="D11" s="1"/>
      <c r="E11" s="1"/>
      <c r="F11" s="1"/>
    </row>
    <row r="12" spans="1:6" ht="15" customHeight="1" x14ac:dyDescent="0.3">
      <c r="A12" s="1">
        <v>11</v>
      </c>
      <c r="B12" s="1"/>
      <c r="C12" s="1"/>
      <c r="D12" s="1"/>
      <c r="E12" s="1"/>
      <c r="F12" s="1"/>
    </row>
    <row r="13" spans="1:6" ht="15" customHeight="1" x14ac:dyDescent="0.3">
      <c r="A13" s="1">
        <v>12</v>
      </c>
      <c r="B13" s="1"/>
      <c r="C13" s="1"/>
      <c r="D13" s="1"/>
      <c r="E13" s="1"/>
      <c r="F13" s="1"/>
    </row>
    <row r="14" spans="1:6" ht="15" customHeight="1" x14ac:dyDescent="0.3">
      <c r="A14" s="1"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0508-DA61-4F53-A369-F27C249D383B}">
  <dimension ref="A1:F14"/>
  <sheetViews>
    <sheetView workbookViewId="0">
      <selection activeCell="B2" sqref="B2"/>
    </sheetView>
  </sheetViews>
  <sheetFormatPr defaultRowHeight="15" customHeight="1" x14ac:dyDescent="0.3"/>
  <cols>
    <col min="1" max="1" width="11.44140625" bestFit="1" customWidth="1"/>
    <col min="2" max="2" width="1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/>
      <c r="C2" s="1"/>
      <c r="D2" s="1"/>
      <c r="E2" s="1"/>
      <c r="F2" s="1"/>
    </row>
    <row r="3" spans="1:6" ht="15" customHeight="1" x14ac:dyDescent="0.3">
      <c r="A3" s="1">
        <v>2</v>
      </c>
      <c r="B3" s="1"/>
      <c r="C3" s="1"/>
      <c r="D3" s="1"/>
      <c r="E3" s="1"/>
      <c r="F3" s="1"/>
    </row>
    <row r="4" spans="1:6" ht="15" customHeight="1" x14ac:dyDescent="0.3">
      <c r="A4" s="1">
        <v>3</v>
      </c>
      <c r="B4" s="1"/>
      <c r="C4" s="1"/>
      <c r="D4" s="1"/>
      <c r="E4" s="1"/>
      <c r="F4" s="1"/>
    </row>
    <row r="5" spans="1:6" ht="15" customHeight="1" x14ac:dyDescent="0.3">
      <c r="A5" s="1">
        <v>4</v>
      </c>
      <c r="B5" s="1"/>
      <c r="C5" s="1"/>
      <c r="D5" s="1"/>
      <c r="E5" s="1"/>
      <c r="F5" s="1"/>
    </row>
    <row r="6" spans="1:6" ht="15" customHeight="1" x14ac:dyDescent="0.3">
      <c r="A6" s="1">
        <v>5</v>
      </c>
      <c r="B6" s="1"/>
      <c r="C6" s="1"/>
      <c r="D6" s="1"/>
      <c r="E6" s="1"/>
      <c r="F6" s="1"/>
    </row>
    <row r="7" spans="1:6" ht="15" customHeight="1" x14ac:dyDescent="0.3">
      <c r="A7" s="1">
        <v>6</v>
      </c>
      <c r="B7" s="1"/>
      <c r="C7" s="1"/>
      <c r="D7" s="1"/>
      <c r="E7" s="1"/>
      <c r="F7" s="1"/>
    </row>
    <row r="8" spans="1:6" ht="15" customHeight="1" x14ac:dyDescent="0.3">
      <c r="A8" s="1">
        <v>7</v>
      </c>
      <c r="B8" s="1"/>
      <c r="C8" s="1"/>
      <c r="D8" s="1"/>
      <c r="E8" s="1"/>
      <c r="F8" s="1"/>
    </row>
    <row r="9" spans="1:6" ht="15" customHeight="1" x14ac:dyDescent="0.3">
      <c r="A9" s="1">
        <v>8</v>
      </c>
      <c r="B9" s="1"/>
      <c r="C9" s="1"/>
      <c r="D9" s="1"/>
      <c r="E9" s="1"/>
      <c r="F9" s="1"/>
    </row>
    <row r="10" spans="1:6" ht="15" customHeight="1" x14ac:dyDescent="0.3">
      <c r="A10" s="1">
        <v>9</v>
      </c>
      <c r="B10" s="1"/>
      <c r="C10" s="1"/>
      <c r="D10" s="1"/>
      <c r="E10" s="1"/>
      <c r="F10" s="1"/>
    </row>
    <row r="11" spans="1:6" ht="15" customHeight="1" x14ac:dyDescent="0.3">
      <c r="A11" s="1">
        <v>10</v>
      </c>
      <c r="B11" s="1"/>
      <c r="C11" s="1"/>
      <c r="D11" s="1"/>
      <c r="E11" s="1"/>
      <c r="F11" s="1"/>
    </row>
    <row r="12" spans="1:6" ht="15" customHeight="1" x14ac:dyDescent="0.3">
      <c r="A12" s="1">
        <v>11</v>
      </c>
      <c r="B12" s="1"/>
      <c r="C12" s="1"/>
      <c r="D12" s="1"/>
      <c r="E12" s="1"/>
      <c r="F12" s="1"/>
    </row>
    <row r="13" spans="1:6" ht="15" customHeight="1" x14ac:dyDescent="0.3">
      <c r="A13" s="1">
        <v>12</v>
      </c>
      <c r="B13" s="1"/>
      <c r="C13" s="1"/>
      <c r="D13" s="1"/>
      <c r="E13" s="1"/>
      <c r="F13" s="1"/>
    </row>
    <row r="14" spans="1:6" ht="15" customHeight="1" x14ac:dyDescent="0.3">
      <c r="A14" s="1"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AFB0-FA35-43EE-9218-27F9FB3F4DBB}">
  <dimension ref="A1:F14"/>
  <sheetViews>
    <sheetView workbookViewId="0">
      <selection activeCell="B2" sqref="B2"/>
    </sheetView>
  </sheetViews>
  <sheetFormatPr defaultRowHeight="15" customHeight="1" x14ac:dyDescent="0.3"/>
  <cols>
    <col min="1" max="1" width="11.44140625" bestFit="1" customWidth="1"/>
    <col min="2" max="2" width="1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/>
      <c r="C2" s="1"/>
      <c r="D2" s="1"/>
      <c r="E2" s="1"/>
      <c r="F2" s="1"/>
    </row>
    <row r="3" spans="1:6" ht="15" customHeight="1" x14ac:dyDescent="0.3">
      <c r="A3" s="1">
        <v>2</v>
      </c>
      <c r="B3" s="1"/>
      <c r="C3" s="1"/>
      <c r="D3" s="1"/>
      <c r="E3" s="1"/>
      <c r="F3" s="1"/>
    </row>
    <row r="4" spans="1:6" ht="15" customHeight="1" x14ac:dyDescent="0.3">
      <c r="A4" s="1">
        <v>3</v>
      </c>
      <c r="B4" s="1"/>
      <c r="C4" s="1"/>
      <c r="D4" s="1"/>
      <c r="E4" s="1"/>
      <c r="F4" s="1"/>
    </row>
    <row r="5" spans="1:6" ht="15" customHeight="1" x14ac:dyDescent="0.3">
      <c r="A5" s="1">
        <v>4</v>
      </c>
      <c r="B5" s="1"/>
      <c r="C5" s="1"/>
      <c r="D5" s="1"/>
      <c r="E5" s="1"/>
      <c r="F5" s="1"/>
    </row>
    <row r="6" spans="1:6" ht="15" customHeight="1" x14ac:dyDescent="0.3">
      <c r="A6" s="1">
        <v>5</v>
      </c>
      <c r="B6" s="1"/>
      <c r="C6" s="1"/>
      <c r="D6" s="1"/>
      <c r="E6" s="1"/>
      <c r="F6" s="1"/>
    </row>
    <row r="7" spans="1:6" ht="15" customHeight="1" x14ac:dyDescent="0.3">
      <c r="A7" s="1">
        <v>6</v>
      </c>
      <c r="B7" s="1"/>
      <c r="C7" s="1"/>
      <c r="D7" s="1"/>
      <c r="E7" s="1"/>
      <c r="F7" s="1"/>
    </row>
    <row r="8" spans="1:6" ht="15" customHeight="1" x14ac:dyDescent="0.3">
      <c r="A8" s="1">
        <v>7</v>
      </c>
      <c r="B8" s="1"/>
      <c r="C8" s="1"/>
      <c r="D8" s="1"/>
      <c r="E8" s="1"/>
      <c r="F8" s="1"/>
    </row>
    <row r="9" spans="1:6" ht="15" customHeight="1" x14ac:dyDescent="0.3">
      <c r="A9" s="1">
        <v>8</v>
      </c>
      <c r="B9" s="1"/>
      <c r="C9" s="1"/>
      <c r="D9" s="1"/>
      <c r="E9" s="1"/>
      <c r="F9" s="1"/>
    </row>
    <row r="10" spans="1:6" ht="15" customHeight="1" x14ac:dyDescent="0.3">
      <c r="A10" s="1">
        <v>9</v>
      </c>
      <c r="B10" s="1"/>
      <c r="C10" s="1"/>
      <c r="D10" s="1"/>
      <c r="E10" s="1"/>
      <c r="F10" s="1"/>
    </row>
    <row r="11" spans="1:6" ht="15" customHeight="1" x14ac:dyDescent="0.3">
      <c r="A11" s="1">
        <v>10</v>
      </c>
      <c r="B11" s="1"/>
      <c r="C11" s="1"/>
      <c r="D11" s="1"/>
      <c r="E11" s="1"/>
      <c r="F11" s="1"/>
    </row>
    <row r="12" spans="1:6" ht="15" customHeight="1" x14ac:dyDescent="0.3">
      <c r="A12" s="1">
        <v>11</v>
      </c>
      <c r="B12" s="1"/>
      <c r="C12" s="1"/>
      <c r="D12" s="1"/>
      <c r="E12" s="1"/>
      <c r="F12" s="1"/>
    </row>
    <row r="13" spans="1:6" ht="15" customHeight="1" x14ac:dyDescent="0.3">
      <c r="A13" s="1">
        <v>12</v>
      </c>
      <c r="B13" s="1"/>
      <c r="C13" s="1"/>
      <c r="D13" s="1"/>
      <c r="E13" s="1"/>
      <c r="F13" s="1"/>
    </row>
    <row r="14" spans="1:6" ht="15" customHeight="1" x14ac:dyDescent="0.3">
      <c r="A14" s="1"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4E68-013A-41D5-9B2F-25734CDF84FE}">
  <dimension ref="A1:F14"/>
  <sheetViews>
    <sheetView workbookViewId="0">
      <selection activeCell="B2" sqref="B2"/>
    </sheetView>
  </sheetViews>
  <sheetFormatPr defaultRowHeight="15" customHeight="1" x14ac:dyDescent="0.3"/>
  <cols>
    <col min="1" max="1" width="11.44140625" bestFit="1" customWidth="1"/>
    <col min="2" max="2" width="1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/>
      <c r="C2" s="1"/>
      <c r="D2" s="1"/>
      <c r="E2" s="1"/>
      <c r="F2" s="1"/>
    </row>
    <row r="3" spans="1:6" ht="15" customHeight="1" x14ac:dyDescent="0.3">
      <c r="A3" s="1">
        <v>2</v>
      </c>
      <c r="B3" s="1"/>
      <c r="C3" s="1"/>
      <c r="D3" s="1"/>
      <c r="E3" s="1"/>
      <c r="F3" s="1"/>
    </row>
    <row r="4" spans="1:6" ht="15" customHeight="1" x14ac:dyDescent="0.3">
      <c r="A4" s="1">
        <v>3</v>
      </c>
      <c r="B4" s="1"/>
      <c r="C4" s="1"/>
      <c r="D4" s="1"/>
      <c r="E4" s="1"/>
      <c r="F4" s="1"/>
    </row>
    <row r="5" spans="1:6" ht="15" customHeight="1" x14ac:dyDescent="0.3">
      <c r="A5" s="1">
        <v>4</v>
      </c>
      <c r="B5" s="1"/>
      <c r="C5" s="1"/>
      <c r="D5" s="1"/>
      <c r="E5" s="1"/>
      <c r="F5" s="1"/>
    </row>
    <row r="6" spans="1:6" ht="15" customHeight="1" x14ac:dyDescent="0.3">
      <c r="A6" s="1">
        <v>5</v>
      </c>
      <c r="B6" s="1"/>
      <c r="C6" s="1"/>
      <c r="D6" s="1"/>
      <c r="E6" s="1"/>
      <c r="F6" s="1"/>
    </row>
    <row r="7" spans="1:6" ht="15" customHeight="1" x14ac:dyDescent="0.3">
      <c r="A7" s="1">
        <v>6</v>
      </c>
      <c r="B7" s="1"/>
      <c r="C7" s="1"/>
      <c r="D7" s="1"/>
      <c r="E7" s="1"/>
      <c r="F7" s="1"/>
    </row>
    <row r="8" spans="1:6" ht="15" customHeight="1" x14ac:dyDescent="0.3">
      <c r="A8" s="1">
        <v>7</v>
      </c>
      <c r="B8" s="1"/>
      <c r="C8" s="1"/>
      <c r="D8" s="1"/>
      <c r="E8" s="1"/>
      <c r="F8" s="1"/>
    </row>
    <row r="9" spans="1:6" ht="15" customHeight="1" x14ac:dyDescent="0.3">
      <c r="A9" s="1">
        <v>8</v>
      </c>
      <c r="B9" s="1"/>
      <c r="C9" s="1"/>
      <c r="D9" s="1"/>
      <c r="E9" s="1"/>
      <c r="F9" s="1"/>
    </row>
    <row r="10" spans="1:6" ht="15" customHeight="1" x14ac:dyDescent="0.3">
      <c r="A10" s="1">
        <v>9</v>
      </c>
      <c r="B10" s="1"/>
      <c r="C10" s="1"/>
      <c r="D10" s="1"/>
      <c r="E10" s="1"/>
      <c r="F10" s="1"/>
    </row>
    <row r="11" spans="1:6" ht="15" customHeight="1" x14ac:dyDescent="0.3">
      <c r="A11" s="1">
        <v>10</v>
      </c>
      <c r="B11" s="1"/>
      <c r="C11" s="1"/>
      <c r="D11" s="1"/>
      <c r="E11" s="1"/>
      <c r="F11" s="1"/>
    </row>
    <row r="12" spans="1:6" ht="15" customHeight="1" x14ac:dyDescent="0.3">
      <c r="A12" s="1">
        <v>11</v>
      </c>
      <c r="B12" s="1"/>
      <c r="C12" s="1"/>
      <c r="D12" s="1"/>
      <c r="E12" s="1"/>
      <c r="F12" s="1"/>
    </row>
    <row r="13" spans="1:6" ht="15" customHeight="1" x14ac:dyDescent="0.3">
      <c r="A13" s="1">
        <v>12</v>
      </c>
      <c r="B13" s="1"/>
      <c r="C13" s="1"/>
      <c r="D13" s="1"/>
      <c r="E13" s="1"/>
      <c r="F13" s="1"/>
    </row>
    <row r="14" spans="1:6" ht="15" customHeight="1" x14ac:dyDescent="0.3">
      <c r="A14" s="1">
        <v>13</v>
      </c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336B-F437-4987-8344-87756C58031E}">
  <dimension ref="A1:F213"/>
  <sheetViews>
    <sheetView zoomScaleNormal="100" workbookViewId="0"/>
  </sheetViews>
  <sheetFormatPr defaultRowHeight="15" customHeight="1" x14ac:dyDescent="0.3"/>
  <cols>
    <col min="1" max="1" width="11.44140625" bestFit="1" customWidth="1"/>
    <col min="2" max="2" width="69.88671875" bestFit="1" customWidth="1"/>
    <col min="3" max="3" width="14.77734375" bestFit="1" customWidth="1"/>
    <col min="4" max="4" width="13.5546875" bestFit="1" customWidth="1"/>
    <col min="5" max="5" width="15" bestFit="1" customWidth="1"/>
    <col min="6" max="6" width="16.44140625" bestFit="1" customWidth="1"/>
  </cols>
  <sheetData>
    <row r="1" spans="1:6" ht="15" customHeight="1" x14ac:dyDescent="0.3">
      <c r="A1" s="3" t="s">
        <v>487</v>
      </c>
      <c r="B1" s="3" t="s">
        <v>488</v>
      </c>
      <c r="C1" s="3" t="s">
        <v>489</v>
      </c>
      <c r="D1" s="3" t="s">
        <v>490</v>
      </c>
      <c r="E1" s="3" t="s">
        <v>491</v>
      </c>
      <c r="F1" s="3" t="s">
        <v>492</v>
      </c>
    </row>
    <row r="2" spans="1:6" ht="15" customHeight="1" x14ac:dyDescent="0.3">
      <c r="A2" s="1">
        <v>1</v>
      </c>
      <c r="B2" s="1" t="s">
        <v>517</v>
      </c>
      <c r="C2" s="1" t="s">
        <v>520</v>
      </c>
      <c r="D2" s="1"/>
      <c r="E2" s="1" t="s">
        <v>71</v>
      </c>
      <c r="F2" s="1" t="s">
        <v>71</v>
      </c>
    </row>
    <row r="3" spans="1:6" ht="15" customHeight="1" x14ac:dyDescent="0.3">
      <c r="A3" s="1">
        <v>2</v>
      </c>
      <c r="B3" s="1" t="s">
        <v>518</v>
      </c>
      <c r="C3" s="1" t="s">
        <v>523</v>
      </c>
      <c r="D3" s="1"/>
      <c r="E3" s="1" t="s">
        <v>71</v>
      </c>
      <c r="F3" s="1" t="s">
        <v>71</v>
      </c>
    </row>
    <row r="4" spans="1:6" ht="15" customHeight="1" x14ac:dyDescent="0.3">
      <c r="A4" s="1">
        <v>3</v>
      </c>
      <c r="B4" s="1" t="s">
        <v>519</v>
      </c>
      <c r="C4" s="1" t="s">
        <v>524</v>
      </c>
      <c r="D4" s="1"/>
      <c r="E4" s="1" t="s">
        <v>71</v>
      </c>
      <c r="F4" s="1" t="s">
        <v>71</v>
      </c>
    </row>
    <row r="5" spans="1:6" ht="15" customHeight="1" x14ac:dyDescent="0.3">
      <c r="A5" s="1">
        <v>4</v>
      </c>
      <c r="B5" s="1" t="s">
        <v>525</v>
      </c>
      <c r="C5" s="1" t="s">
        <v>524</v>
      </c>
      <c r="D5" s="1"/>
      <c r="E5" s="1" t="s">
        <v>71</v>
      </c>
      <c r="F5" s="1" t="s">
        <v>123</v>
      </c>
    </row>
    <row r="6" spans="1:6" ht="15" customHeight="1" x14ac:dyDescent="0.3">
      <c r="A6" s="1">
        <v>5</v>
      </c>
      <c r="B6" s="1" t="s">
        <v>526</v>
      </c>
      <c r="C6" s="1" t="s">
        <v>524</v>
      </c>
      <c r="D6" s="1"/>
      <c r="E6" s="1" t="s">
        <v>71</v>
      </c>
      <c r="F6" s="1" t="s">
        <v>123</v>
      </c>
    </row>
    <row r="7" spans="1:6" ht="15" customHeight="1" x14ac:dyDescent="0.3">
      <c r="A7" s="1">
        <v>6</v>
      </c>
      <c r="B7" s="1" t="s">
        <v>527</v>
      </c>
      <c r="C7" s="1" t="s">
        <v>528</v>
      </c>
      <c r="D7" s="1"/>
      <c r="E7" s="1" t="s">
        <v>71</v>
      </c>
      <c r="F7" s="1" t="s">
        <v>123</v>
      </c>
    </row>
    <row r="8" spans="1:6" ht="15" customHeight="1" x14ac:dyDescent="0.3">
      <c r="A8" s="1">
        <v>7</v>
      </c>
      <c r="B8" s="1" t="s">
        <v>529</v>
      </c>
      <c r="C8" s="1" t="s">
        <v>530</v>
      </c>
      <c r="D8" s="1"/>
      <c r="E8" s="1" t="s">
        <v>71</v>
      </c>
      <c r="F8" s="1" t="s">
        <v>123</v>
      </c>
    </row>
    <row r="9" spans="1:6" ht="15" customHeight="1" x14ac:dyDescent="0.3">
      <c r="A9" s="1">
        <v>8</v>
      </c>
      <c r="B9" s="1" t="s">
        <v>531</v>
      </c>
      <c r="C9" s="1" t="s">
        <v>530</v>
      </c>
      <c r="D9" s="1"/>
      <c r="E9" s="1" t="s">
        <v>71</v>
      </c>
      <c r="F9" s="1" t="s">
        <v>123</v>
      </c>
    </row>
    <row r="10" spans="1:6" ht="15" customHeight="1" x14ac:dyDescent="0.3">
      <c r="A10" s="1">
        <v>9</v>
      </c>
      <c r="B10" s="1" t="s">
        <v>532</v>
      </c>
      <c r="C10" s="1" t="s">
        <v>533</v>
      </c>
      <c r="D10" s="1"/>
      <c r="E10" s="1" t="s">
        <v>71</v>
      </c>
      <c r="F10" s="1" t="s">
        <v>123</v>
      </c>
    </row>
    <row r="11" spans="1:6" ht="15" customHeight="1" x14ac:dyDescent="0.3">
      <c r="A11" s="1">
        <v>10</v>
      </c>
      <c r="B11" s="1" t="s">
        <v>535</v>
      </c>
      <c r="C11" s="1" t="s">
        <v>536</v>
      </c>
      <c r="D11" s="1"/>
      <c r="E11" s="1" t="s">
        <v>71</v>
      </c>
      <c r="F11" s="1" t="s">
        <v>133</v>
      </c>
    </row>
    <row r="12" spans="1:6" ht="15" customHeight="1" x14ac:dyDescent="0.3">
      <c r="A12" s="1">
        <v>11</v>
      </c>
      <c r="B12" s="1" t="s">
        <v>537</v>
      </c>
      <c r="C12" s="1" t="s">
        <v>528</v>
      </c>
      <c r="D12" s="1"/>
      <c r="E12" s="1" t="s">
        <v>71</v>
      </c>
      <c r="F12" s="1" t="s">
        <v>133</v>
      </c>
    </row>
    <row r="13" spans="1:6" ht="15" customHeight="1" x14ac:dyDescent="0.3">
      <c r="A13" s="1">
        <v>12</v>
      </c>
      <c r="B13" s="1" t="s">
        <v>538</v>
      </c>
      <c r="C13" s="1" t="s">
        <v>539</v>
      </c>
      <c r="D13" s="1"/>
      <c r="E13" s="1" t="s">
        <v>71</v>
      </c>
      <c r="F13" s="1" t="s">
        <v>71</v>
      </c>
    </row>
    <row r="14" spans="1:6" ht="15" customHeight="1" x14ac:dyDescent="0.3">
      <c r="A14" s="1">
        <v>13</v>
      </c>
      <c r="B14" s="1" t="s">
        <v>540</v>
      </c>
      <c r="C14" s="1" t="s">
        <v>541</v>
      </c>
      <c r="D14" s="1"/>
      <c r="E14" s="1" t="s">
        <v>71</v>
      </c>
      <c r="F14" s="1" t="s">
        <v>71</v>
      </c>
    </row>
    <row r="15" spans="1:6" ht="15" customHeight="1" x14ac:dyDescent="0.3">
      <c r="A15" s="1">
        <v>14</v>
      </c>
      <c r="B15" s="1" t="s">
        <v>542</v>
      </c>
      <c r="C15" s="1" t="s">
        <v>543</v>
      </c>
      <c r="D15" s="1"/>
      <c r="E15" s="1" t="s">
        <v>71</v>
      </c>
      <c r="F15" s="1" t="s">
        <v>128</v>
      </c>
    </row>
    <row r="16" spans="1:6" ht="15" customHeight="1" x14ac:dyDescent="0.3">
      <c r="A16" s="1">
        <v>15</v>
      </c>
      <c r="B16" s="1" t="s">
        <v>544</v>
      </c>
      <c r="C16" s="1" t="s">
        <v>530</v>
      </c>
      <c r="D16" s="1"/>
      <c r="E16" s="1" t="s">
        <v>71</v>
      </c>
      <c r="F16" s="1" t="s">
        <v>127</v>
      </c>
    </row>
    <row r="17" spans="1:6" ht="15" customHeight="1" x14ac:dyDescent="0.3">
      <c r="A17" s="1">
        <v>16</v>
      </c>
      <c r="B17" s="1" t="s">
        <v>545</v>
      </c>
      <c r="C17" s="1" t="s">
        <v>530</v>
      </c>
      <c r="D17" s="1"/>
      <c r="E17" s="1" t="s">
        <v>71</v>
      </c>
      <c r="F17" s="1" t="s">
        <v>128</v>
      </c>
    </row>
    <row r="18" spans="1:6" ht="15" customHeight="1" x14ac:dyDescent="0.3">
      <c r="A18" s="1">
        <v>17</v>
      </c>
      <c r="B18" s="1" t="s">
        <v>546</v>
      </c>
      <c r="C18" s="1" t="s">
        <v>536</v>
      </c>
      <c r="D18" s="1"/>
      <c r="E18" s="1" t="s">
        <v>71</v>
      </c>
      <c r="F18" s="1" t="s">
        <v>133</v>
      </c>
    </row>
    <row r="19" spans="1:6" ht="15" customHeight="1" x14ac:dyDescent="0.3">
      <c r="A19" s="1">
        <v>18</v>
      </c>
      <c r="B19" s="1" t="s">
        <v>547</v>
      </c>
      <c r="C19" s="1" t="s">
        <v>534</v>
      </c>
      <c r="D19" s="1"/>
      <c r="E19" s="1" t="s">
        <v>71</v>
      </c>
      <c r="F19" s="1" t="s">
        <v>134</v>
      </c>
    </row>
    <row r="20" spans="1:6" ht="15" customHeight="1" x14ac:dyDescent="0.3">
      <c r="A20" s="1">
        <v>19</v>
      </c>
      <c r="B20" s="1" t="s">
        <v>548</v>
      </c>
      <c r="C20" s="1" t="s">
        <v>530</v>
      </c>
      <c r="D20" s="1"/>
      <c r="E20" s="1" t="s">
        <v>71</v>
      </c>
      <c r="F20" s="1" t="s">
        <v>127</v>
      </c>
    </row>
    <row r="21" spans="1:6" ht="15" customHeight="1" x14ac:dyDescent="0.3">
      <c r="A21" s="1">
        <v>20</v>
      </c>
      <c r="B21" s="1" t="s">
        <v>549</v>
      </c>
      <c r="C21" s="1" t="s">
        <v>533</v>
      </c>
      <c r="D21" s="1"/>
      <c r="E21" s="1" t="s">
        <v>71</v>
      </c>
      <c r="F21" s="1" t="s">
        <v>133</v>
      </c>
    </row>
    <row r="22" spans="1:6" ht="15" customHeight="1" x14ac:dyDescent="0.3">
      <c r="A22" s="1">
        <v>21</v>
      </c>
      <c r="B22" s="1" t="s">
        <v>550</v>
      </c>
      <c r="C22" s="1" t="s">
        <v>523</v>
      </c>
      <c r="D22" s="1"/>
      <c r="E22" s="1" t="s">
        <v>71</v>
      </c>
      <c r="F22" s="1" t="s">
        <v>134</v>
      </c>
    </row>
    <row r="23" spans="1:6" ht="15" customHeight="1" x14ac:dyDescent="0.3">
      <c r="A23" s="1">
        <v>22</v>
      </c>
      <c r="B23" s="1" t="s">
        <v>551</v>
      </c>
      <c r="C23" s="1" t="s">
        <v>552</v>
      </c>
      <c r="D23" s="1"/>
      <c r="E23" s="1" t="s">
        <v>71</v>
      </c>
      <c r="F23" s="1" t="s">
        <v>128</v>
      </c>
    </row>
    <row r="24" spans="1:6" ht="15" customHeight="1" x14ac:dyDescent="0.3">
      <c r="A24" s="1">
        <v>23</v>
      </c>
      <c r="B24" s="1" t="s">
        <v>553</v>
      </c>
      <c r="C24" s="1" t="s">
        <v>554</v>
      </c>
      <c r="D24" s="1"/>
      <c r="E24" s="1" t="s">
        <v>71</v>
      </c>
      <c r="F24" s="1" t="s">
        <v>128</v>
      </c>
    </row>
    <row r="25" spans="1:6" ht="15" customHeight="1" x14ac:dyDescent="0.3">
      <c r="A25" s="1">
        <v>24</v>
      </c>
      <c r="B25" s="1" t="s">
        <v>555</v>
      </c>
      <c r="C25" s="1" t="s">
        <v>556</v>
      </c>
      <c r="D25" s="1"/>
      <c r="E25" s="1" t="s">
        <v>71</v>
      </c>
      <c r="F25" s="1" t="s">
        <v>128</v>
      </c>
    </row>
    <row r="26" spans="1:6" ht="15" customHeight="1" x14ac:dyDescent="0.3">
      <c r="A26" s="1">
        <v>25</v>
      </c>
      <c r="B26" s="1" t="s">
        <v>557</v>
      </c>
      <c r="C26" s="1" t="s">
        <v>558</v>
      </c>
      <c r="D26" s="1"/>
      <c r="E26" s="1" t="s">
        <v>71</v>
      </c>
      <c r="F26" s="1" t="s">
        <v>128</v>
      </c>
    </row>
    <row r="27" spans="1:6" ht="15" customHeight="1" x14ac:dyDescent="0.3">
      <c r="A27" s="1">
        <v>26</v>
      </c>
      <c r="B27" s="1" t="s">
        <v>559</v>
      </c>
      <c r="C27" s="1" t="s">
        <v>560</v>
      </c>
      <c r="D27" s="1"/>
      <c r="E27" s="1" t="s">
        <v>71</v>
      </c>
      <c r="F27" s="1" t="s">
        <v>128</v>
      </c>
    </row>
    <row r="28" spans="1:6" ht="15" customHeight="1" x14ac:dyDescent="0.3">
      <c r="A28" s="1">
        <v>27</v>
      </c>
      <c r="B28" s="1" t="s">
        <v>561</v>
      </c>
      <c r="C28" s="1" t="s">
        <v>562</v>
      </c>
      <c r="D28" s="1"/>
      <c r="E28" s="1" t="s">
        <v>71</v>
      </c>
      <c r="F28" s="1" t="s">
        <v>130</v>
      </c>
    </row>
    <row r="29" spans="1:6" ht="15" customHeight="1" x14ac:dyDescent="0.3">
      <c r="A29" s="1">
        <v>28</v>
      </c>
      <c r="B29" s="1" t="s">
        <v>563</v>
      </c>
      <c r="C29" s="1" t="s">
        <v>521</v>
      </c>
      <c r="D29" s="1"/>
      <c r="E29" s="1" t="s">
        <v>71</v>
      </c>
      <c r="F29" s="1" t="s">
        <v>126</v>
      </c>
    </row>
    <row r="30" spans="1:6" ht="15" customHeight="1" x14ac:dyDescent="0.3">
      <c r="A30" s="1">
        <v>29</v>
      </c>
      <c r="B30" s="1" t="s">
        <v>564</v>
      </c>
      <c r="C30" s="1" t="s">
        <v>568</v>
      </c>
      <c r="D30" s="1"/>
      <c r="E30" s="1" t="s">
        <v>71</v>
      </c>
      <c r="F30" s="1" t="s">
        <v>126</v>
      </c>
    </row>
    <row r="31" spans="1:6" ht="15" customHeight="1" x14ac:dyDescent="0.3">
      <c r="A31" s="1">
        <v>30</v>
      </c>
      <c r="B31" s="1" t="s">
        <v>565</v>
      </c>
      <c r="C31" s="1" t="s">
        <v>530</v>
      </c>
      <c r="D31" s="1"/>
      <c r="E31" s="1" t="s">
        <v>71</v>
      </c>
      <c r="F31" s="1" t="s">
        <v>126</v>
      </c>
    </row>
    <row r="32" spans="1:6" ht="15" customHeight="1" x14ac:dyDescent="0.3">
      <c r="A32" s="1">
        <v>31</v>
      </c>
      <c r="B32" s="1" t="s">
        <v>566</v>
      </c>
      <c r="C32" s="1" t="s">
        <v>530</v>
      </c>
      <c r="D32" s="1"/>
      <c r="E32" s="1" t="s">
        <v>71</v>
      </c>
      <c r="F32" s="1" t="s">
        <v>126</v>
      </c>
    </row>
    <row r="33" spans="1:6" ht="15" customHeight="1" x14ac:dyDescent="0.3">
      <c r="A33" s="1">
        <v>32</v>
      </c>
      <c r="B33" s="1" t="s">
        <v>567</v>
      </c>
      <c r="C33" s="1" t="s">
        <v>520</v>
      </c>
      <c r="D33" s="1"/>
      <c r="E33" s="1" t="s">
        <v>71</v>
      </c>
      <c r="F33" s="1" t="s">
        <v>126</v>
      </c>
    </row>
    <row r="34" spans="1:6" ht="15" customHeight="1" x14ac:dyDescent="0.3">
      <c r="A34" s="1">
        <v>33</v>
      </c>
      <c r="B34" s="1" t="s">
        <v>569</v>
      </c>
      <c r="C34" s="1" t="s">
        <v>571</v>
      </c>
      <c r="D34" s="1"/>
      <c r="E34" s="1" t="s">
        <v>71</v>
      </c>
      <c r="F34" s="1" t="s">
        <v>124</v>
      </c>
    </row>
    <row r="35" spans="1:6" ht="15" customHeight="1" x14ac:dyDescent="0.3">
      <c r="A35" s="1">
        <v>34</v>
      </c>
      <c r="B35" s="1" t="s">
        <v>570</v>
      </c>
      <c r="C35" s="1" t="s">
        <v>571</v>
      </c>
      <c r="D35" s="1"/>
      <c r="E35" s="1" t="s">
        <v>71</v>
      </c>
      <c r="F35" s="1" t="s">
        <v>124</v>
      </c>
    </row>
    <row r="36" spans="1:6" ht="15" customHeight="1" x14ac:dyDescent="0.3">
      <c r="A36" s="1">
        <v>35</v>
      </c>
      <c r="B36" s="1" t="s">
        <v>572</v>
      </c>
      <c r="C36" s="1" t="s">
        <v>573</v>
      </c>
      <c r="D36" s="1"/>
      <c r="E36" s="1" t="s">
        <v>71</v>
      </c>
      <c r="F36" s="1" t="s">
        <v>124</v>
      </c>
    </row>
    <row r="37" spans="1:6" ht="15" customHeight="1" x14ac:dyDescent="0.3">
      <c r="A37" s="1">
        <v>36</v>
      </c>
      <c r="B37" s="1" t="s">
        <v>574</v>
      </c>
      <c r="C37" s="1" t="s">
        <v>530</v>
      </c>
      <c r="D37" s="1"/>
      <c r="E37" s="1" t="s">
        <v>71</v>
      </c>
      <c r="F37" s="1" t="s">
        <v>124</v>
      </c>
    </row>
    <row r="38" spans="1:6" ht="15" customHeight="1" x14ac:dyDescent="0.3">
      <c r="A38" s="1">
        <v>37</v>
      </c>
      <c r="B38" s="1" t="s">
        <v>575</v>
      </c>
      <c r="C38" s="1" t="s">
        <v>571</v>
      </c>
      <c r="D38" s="1"/>
      <c r="E38" s="1" t="s">
        <v>71</v>
      </c>
      <c r="F38" s="1" t="s">
        <v>124</v>
      </c>
    </row>
    <row r="39" spans="1:6" ht="15" customHeight="1" x14ac:dyDescent="0.3">
      <c r="A39" s="1">
        <v>38</v>
      </c>
      <c r="B39" s="1" t="s">
        <v>576</v>
      </c>
      <c r="C39" s="1" t="s">
        <v>577</v>
      </c>
      <c r="D39" s="1"/>
      <c r="E39" s="1" t="s">
        <v>71</v>
      </c>
      <c r="F39" s="1" t="s">
        <v>124</v>
      </c>
    </row>
    <row r="40" spans="1:6" ht="15" customHeight="1" x14ac:dyDescent="0.3">
      <c r="A40" s="1">
        <v>39</v>
      </c>
      <c r="B40" s="1" t="s">
        <v>578</v>
      </c>
      <c r="C40" s="1" t="s">
        <v>579</v>
      </c>
      <c r="D40" s="1"/>
      <c r="E40" s="1" t="s">
        <v>71</v>
      </c>
      <c r="F40" s="1" t="s">
        <v>124</v>
      </c>
    </row>
    <row r="41" spans="1:6" ht="15" customHeight="1" x14ac:dyDescent="0.3">
      <c r="A41" s="1">
        <v>40</v>
      </c>
      <c r="B41" s="1" t="s">
        <v>580</v>
      </c>
      <c r="C41" s="1" t="s">
        <v>573</v>
      </c>
      <c r="D41" s="1"/>
      <c r="E41" s="1" t="s">
        <v>71</v>
      </c>
      <c r="F41" s="1" t="s">
        <v>124</v>
      </c>
    </row>
    <row r="42" spans="1:6" ht="15" customHeight="1" x14ac:dyDescent="0.3">
      <c r="A42" s="1">
        <v>41</v>
      </c>
      <c r="B42" s="1" t="s">
        <v>581</v>
      </c>
      <c r="C42" s="1" t="s">
        <v>533</v>
      </c>
      <c r="D42" s="1"/>
      <c r="E42" s="1" t="s">
        <v>71</v>
      </c>
      <c r="F42" s="1" t="s">
        <v>125</v>
      </c>
    </row>
    <row r="43" spans="1:6" ht="15" customHeight="1" x14ac:dyDescent="0.3">
      <c r="A43" s="1">
        <v>42</v>
      </c>
      <c r="B43" s="1" t="s">
        <v>582</v>
      </c>
      <c r="C43" s="1" t="s">
        <v>560</v>
      </c>
      <c r="D43" s="1"/>
      <c r="E43" s="1" t="s">
        <v>71</v>
      </c>
      <c r="F43" s="1" t="s">
        <v>125</v>
      </c>
    </row>
    <row r="44" spans="1:6" ht="15" customHeight="1" x14ac:dyDescent="0.3">
      <c r="A44" s="1">
        <v>43</v>
      </c>
      <c r="B44" s="1" t="s">
        <v>583</v>
      </c>
      <c r="C44" s="1" t="s">
        <v>530</v>
      </c>
      <c r="D44" s="1"/>
      <c r="E44" s="1" t="s">
        <v>71</v>
      </c>
      <c r="F44" s="1" t="s">
        <v>125</v>
      </c>
    </row>
    <row r="45" spans="1:6" ht="15" customHeight="1" x14ac:dyDescent="0.3">
      <c r="A45" s="1">
        <v>44</v>
      </c>
      <c r="B45" s="1" t="s">
        <v>584</v>
      </c>
      <c r="C45" s="1" t="s">
        <v>530</v>
      </c>
      <c r="D45" s="1"/>
      <c r="E45" s="1" t="s">
        <v>71</v>
      </c>
      <c r="F45" s="1" t="s">
        <v>125</v>
      </c>
    </row>
    <row r="46" spans="1:6" ht="15" customHeight="1" x14ac:dyDescent="0.3">
      <c r="A46" s="1">
        <v>45</v>
      </c>
      <c r="B46" s="1" t="s">
        <v>585</v>
      </c>
      <c r="C46" s="1" t="s">
        <v>571</v>
      </c>
      <c r="D46" s="1"/>
      <c r="E46" s="1" t="s">
        <v>71</v>
      </c>
      <c r="F46" s="1" t="s">
        <v>125</v>
      </c>
    </row>
    <row r="47" spans="1:6" ht="15" customHeight="1" x14ac:dyDescent="0.3">
      <c r="A47" s="1">
        <v>46</v>
      </c>
      <c r="B47" s="1" t="s">
        <v>586</v>
      </c>
      <c r="C47" s="1" t="s">
        <v>571</v>
      </c>
      <c r="D47" s="1"/>
      <c r="E47" s="1" t="s">
        <v>71</v>
      </c>
      <c r="F47" s="1" t="s">
        <v>125</v>
      </c>
    </row>
    <row r="48" spans="1:6" ht="15" customHeight="1" x14ac:dyDescent="0.3">
      <c r="A48" s="1">
        <v>47</v>
      </c>
      <c r="B48" s="1" t="s">
        <v>589</v>
      </c>
      <c r="C48" s="1" t="s">
        <v>571</v>
      </c>
      <c r="D48" s="1"/>
      <c r="E48" s="1" t="s">
        <v>71</v>
      </c>
      <c r="F48" s="1" t="s">
        <v>125</v>
      </c>
    </row>
    <row r="49" spans="1:6" ht="15" customHeight="1" x14ac:dyDescent="0.3">
      <c r="A49" s="1">
        <v>48</v>
      </c>
      <c r="B49" s="1" t="s">
        <v>587</v>
      </c>
      <c r="C49" s="1" t="s">
        <v>571</v>
      </c>
      <c r="D49" s="1"/>
      <c r="E49" s="1" t="s">
        <v>71</v>
      </c>
      <c r="F49" s="1" t="s">
        <v>125</v>
      </c>
    </row>
    <row r="50" spans="1:6" ht="15" customHeight="1" x14ac:dyDescent="0.3">
      <c r="A50" s="1">
        <v>49</v>
      </c>
      <c r="B50" s="1" t="s">
        <v>588</v>
      </c>
      <c r="C50" s="1" t="s">
        <v>571</v>
      </c>
      <c r="D50" s="1"/>
      <c r="E50" s="1" t="s">
        <v>71</v>
      </c>
      <c r="F50" s="1" t="s">
        <v>125</v>
      </c>
    </row>
    <row r="51" spans="1:6" ht="15" customHeight="1" x14ac:dyDescent="0.3">
      <c r="A51" s="1">
        <v>50</v>
      </c>
      <c r="B51" s="1" t="s">
        <v>591</v>
      </c>
      <c r="C51" s="1" t="s">
        <v>573</v>
      </c>
      <c r="D51" s="1"/>
      <c r="E51" s="1" t="s">
        <v>71</v>
      </c>
      <c r="F51" s="1" t="s">
        <v>126</v>
      </c>
    </row>
    <row r="52" spans="1:6" ht="15" customHeight="1" x14ac:dyDescent="0.3">
      <c r="A52" s="1">
        <v>51</v>
      </c>
      <c r="B52" s="1" t="s">
        <v>592</v>
      </c>
      <c r="C52" s="1" t="s">
        <v>524</v>
      </c>
      <c r="D52" s="1"/>
      <c r="E52" s="1" t="s">
        <v>71</v>
      </c>
      <c r="F52" s="1" t="s">
        <v>126</v>
      </c>
    </row>
    <row r="53" spans="1:6" ht="15" customHeight="1" x14ac:dyDescent="0.3">
      <c r="A53" s="1">
        <v>52</v>
      </c>
      <c r="B53" s="1" t="s">
        <v>593</v>
      </c>
      <c r="C53" s="1" t="s">
        <v>571</v>
      </c>
      <c r="D53" s="1"/>
      <c r="E53" s="1" t="s">
        <v>71</v>
      </c>
      <c r="F53" s="1" t="s">
        <v>133</v>
      </c>
    </row>
    <row r="54" spans="1:6" ht="15" customHeight="1" x14ac:dyDescent="0.3">
      <c r="A54" s="1">
        <v>53</v>
      </c>
      <c r="B54" s="1" t="s">
        <v>594</v>
      </c>
      <c r="C54" s="1" t="s">
        <v>595</v>
      </c>
      <c r="D54" s="1"/>
      <c r="E54" s="1" t="s">
        <v>71</v>
      </c>
      <c r="F54" s="1" t="s">
        <v>128</v>
      </c>
    </row>
    <row r="55" spans="1:6" ht="15" customHeight="1" x14ac:dyDescent="0.3">
      <c r="A55" s="1">
        <v>54</v>
      </c>
      <c r="B55" s="1" t="s">
        <v>596</v>
      </c>
      <c r="C55" s="1" t="s">
        <v>530</v>
      </c>
      <c r="D55" s="1"/>
      <c r="E55" s="1" t="s">
        <v>71</v>
      </c>
      <c r="F55" s="1" t="s">
        <v>129</v>
      </c>
    </row>
    <row r="56" spans="1:6" ht="15" customHeight="1" x14ac:dyDescent="0.3">
      <c r="A56" s="1">
        <v>55</v>
      </c>
      <c r="B56" s="1" t="s">
        <v>597</v>
      </c>
      <c r="C56" s="1" t="s">
        <v>541</v>
      </c>
      <c r="D56" s="1"/>
      <c r="E56" s="1" t="s">
        <v>71</v>
      </c>
      <c r="F56" s="1" t="s">
        <v>140</v>
      </c>
    </row>
    <row r="57" spans="1:6" ht="15" customHeight="1" x14ac:dyDescent="0.3">
      <c r="A57" s="1">
        <v>56</v>
      </c>
      <c r="B57" s="1" t="s">
        <v>598</v>
      </c>
      <c r="C57" s="1" t="s">
        <v>524</v>
      </c>
      <c r="D57" s="1"/>
      <c r="E57" s="1" t="s">
        <v>71</v>
      </c>
      <c r="F57" s="1" t="s">
        <v>140</v>
      </c>
    </row>
    <row r="58" spans="1:6" ht="15" customHeight="1" x14ac:dyDescent="0.3">
      <c r="A58" s="1">
        <v>57</v>
      </c>
      <c r="B58" s="1" t="s">
        <v>599</v>
      </c>
      <c r="C58" s="1" t="s">
        <v>541</v>
      </c>
      <c r="D58" s="1"/>
      <c r="E58" s="1" t="s">
        <v>71</v>
      </c>
      <c r="F58" s="1" t="s">
        <v>140</v>
      </c>
    </row>
    <row r="59" spans="1:6" ht="15" customHeight="1" x14ac:dyDescent="0.3">
      <c r="A59" s="1">
        <v>58</v>
      </c>
      <c r="B59" s="1" t="s">
        <v>601</v>
      </c>
      <c r="C59" s="1" t="s">
        <v>524</v>
      </c>
      <c r="D59" s="1"/>
      <c r="E59" s="1" t="s">
        <v>71</v>
      </c>
      <c r="F59" s="1" t="s">
        <v>140</v>
      </c>
    </row>
    <row r="60" spans="1:6" ht="15" customHeight="1" x14ac:dyDescent="0.3">
      <c r="A60" s="1">
        <v>59</v>
      </c>
      <c r="B60" s="1" t="s">
        <v>602</v>
      </c>
      <c r="C60" s="1" t="s">
        <v>539</v>
      </c>
      <c r="D60" s="1"/>
      <c r="E60" s="1" t="s">
        <v>71</v>
      </c>
      <c r="F60" s="1" t="s">
        <v>140</v>
      </c>
    </row>
    <row r="61" spans="1:6" ht="15" customHeight="1" x14ac:dyDescent="0.3">
      <c r="A61" s="1">
        <v>60</v>
      </c>
      <c r="B61" s="1" t="s">
        <v>603</v>
      </c>
      <c r="C61" s="1" t="s">
        <v>541</v>
      </c>
      <c r="D61" s="1"/>
      <c r="E61" s="1" t="s">
        <v>71</v>
      </c>
      <c r="F61" s="1" t="s">
        <v>140</v>
      </c>
    </row>
    <row r="62" spans="1:6" ht="15" customHeight="1" x14ac:dyDescent="0.3">
      <c r="A62" s="1">
        <v>61</v>
      </c>
      <c r="B62" s="1" t="s">
        <v>604</v>
      </c>
      <c r="C62" s="1" t="s">
        <v>521</v>
      </c>
      <c r="D62" s="1"/>
      <c r="E62" s="1" t="s">
        <v>71</v>
      </c>
      <c r="F62" s="1" t="s">
        <v>129</v>
      </c>
    </row>
    <row r="63" spans="1:6" ht="15" customHeight="1" x14ac:dyDescent="0.3">
      <c r="A63" s="1">
        <v>62</v>
      </c>
      <c r="B63" s="1" t="s">
        <v>605</v>
      </c>
      <c r="C63" s="1" t="s">
        <v>528</v>
      </c>
      <c r="D63" s="1"/>
      <c r="E63" s="1" t="s">
        <v>71</v>
      </c>
      <c r="F63" s="1" t="s">
        <v>129</v>
      </c>
    </row>
    <row r="64" spans="1:6" ht="15" customHeight="1" x14ac:dyDescent="0.3">
      <c r="A64" s="1">
        <v>63</v>
      </c>
      <c r="B64" s="1" t="s">
        <v>606</v>
      </c>
      <c r="C64" s="1" t="s">
        <v>521</v>
      </c>
      <c r="D64" s="1"/>
      <c r="E64" s="1" t="s">
        <v>71</v>
      </c>
      <c r="F64" s="1" t="s">
        <v>129</v>
      </c>
    </row>
    <row r="65" spans="1:6" ht="15" customHeight="1" x14ac:dyDescent="0.3">
      <c r="A65" s="1">
        <v>64</v>
      </c>
      <c r="B65" s="1" t="s">
        <v>607</v>
      </c>
      <c r="C65" s="1" t="s">
        <v>528</v>
      </c>
      <c r="D65" s="1"/>
      <c r="E65" s="1" t="s">
        <v>71</v>
      </c>
      <c r="F65" s="1" t="s">
        <v>129</v>
      </c>
    </row>
    <row r="66" spans="1:6" ht="15" customHeight="1" x14ac:dyDescent="0.3">
      <c r="A66" s="1">
        <v>65</v>
      </c>
      <c r="B66" s="1" t="s">
        <v>608</v>
      </c>
      <c r="C66" s="1" t="s">
        <v>522</v>
      </c>
      <c r="D66" s="1"/>
      <c r="E66" s="1" t="s">
        <v>71</v>
      </c>
      <c r="F66" s="1" t="s">
        <v>129</v>
      </c>
    </row>
    <row r="67" spans="1:6" ht="15" customHeight="1" x14ac:dyDescent="0.3">
      <c r="A67" s="1">
        <v>66</v>
      </c>
      <c r="B67" s="1" t="s">
        <v>609</v>
      </c>
      <c r="C67" s="1" t="s">
        <v>610</v>
      </c>
      <c r="D67" s="1"/>
      <c r="E67" s="1" t="s">
        <v>71</v>
      </c>
      <c r="F67" s="1" t="s">
        <v>129</v>
      </c>
    </row>
    <row r="68" spans="1:6" ht="15" customHeight="1" x14ac:dyDescent="0.3">
      <c r="A68" s="1">
        <v>67</v>
      </c>
      <c r="B68" s="1" t="s">
        <v>611</v>
      </c>
      <c r="C68" s="1" t="s">
        <v>562</v>
      </c>
      <c r="D68" s="1"/>
      <c r="E68" s="1" t="s">
        <v>71</v>
      </c>
      <c r="F68" s="1" t="s">
        <v>129</v>
      </c>
    </row>
    <row r="69" spans="1:6" ht="15" customHeight="1" x14ac:dyDescent="0.3">
      <c r="A69" s="1">
        <v>68</v>
      </c>
      <c r="B69" s="1" t="s">
        <v>612</v>
      </c>
      <c r="C69" s="1" t="s">
        <v>613</v>
      </c>
      <c r="D69" s="1"/>
      <c r="E69" s="1" t="s">
        <v>71</v>
      </c>
      <c r="F69" s="1" t="s">
        <v>129</v>
      </c>
    </row>
    <row r="70" spans="1:6" ht="15" customHeight="1" x14ac:dyDescent="0.3">
      <c r="A70" s="1">
        <v>69</v>
      </c>
      <c r="B70" s="1" t="s">
        <v>614</v>
      </c>
      <c r="C70" s="1" t="s">
        <v>571</v>
      </c>
      <c r="D70" s="1"/>
      <c r="E70" s="1" t="s">
        <v>71</v>
      </c>
      <c r="F70" s="1" t="s">
        <v>129</v>
      </c>
    </row>
    <row r="71" spans="1:6" ht="15" customHeight="1" x14ac:dyDescent="0.3">
      <c r="A71" s="1">
        <v>70</v>
      </c>
      <c r="B71" s="1" t="s">
        <v>615</v>
      </c>
      <c r="C71" s="1" t="s">
        <v>524</v>
      </c>
      <c r="D71" s="1"/>
      <c r="E71" s="1" t="s">
        <v>71</v>
      </c>
      <c r="F71" s="1" t="s">
        <v>123</v>
      </c>
    </row>
    <row r="72" spans="1:6" ht="15" customHeight="1" x14ac:dyDescent="0.3">
      <c r="A72" s="1">
        <v>71</v>
      </c>
      <c r="B72" s="1" t="s">
        <v>616</v>
      </c>
      <c r="C72" s="1" t="s">
        <v>524</v>
      </c>
      <c r="D72" s="1"/>
      <c r="E72" s="1" t="s">
        <v>71</v>
      </c>
      <c r="F72" s="1" t="s">
        <v>123</v>
      </c>
    </row>
    <row r="73" spans="1:6" ht="15" customHeight="1" x14ac:dyDescent="0.3">
      <c r="A73" s="1">
        <v>72</v>
      </c>
      <c r="B73" s="1" t="s">
        <v>617</v>
      </c>
      <c r="C73" s="1" t="s">
        <v>520</v>
      </c>
      <c r="D73" s="1"/>
      <c r="E73" s="1" t="s">
        <v>71</v>
      </c>
      <c r="F73" s="1" t="s">
        <v>123</v>
      </c>
    </row>
    <row r="74" spans="1:6" ht="15" customHeight="1" x14ac:dyDescent="0.3">
      <c r="A74" s="1">
        <v>73</v>
      </c>
      <c r="B74" s="1" t="s">
        <v>618</v>
      </c>
      <c r="C74" s="1" t="s">
        <v>539</v>
      </c>
      <c r="D74" s="1"/>
      <c r="E74" s="1" t="s">
        <v>71</v>
      </c>
      <c r="F74" s="1" t="s">
        <v>123</v>
      </c>
    </row>
    <row r="75" spans="1:6" ht="15" customHeight="1" x14ac:dyDescent="0.3">
      <c r="A75" s="1">
        <v>74</v>
      </c>
      <c r="B75" s="1" t="s">
        <v>619</v>
      </c>
      <c r="C75" s="1" t="s">
        <v>620</v>
      </c>
      <c r="D75" s="1"/>
      <c r="E75" s="1" t="s">
        <v>71</v>
      </c>
      <c r="F75" s="1" t="s">
        <v>123</v>
      </c>
    </row>
    <row r="76" spans="1:6" ht="15" customHeight="1" x14ac:dyDescent="0.3">
      <c r="A76" s="1">
        <v>75</v>
      </c>
      <c r="B76" s="1" t="s">
        <v>621</v>
      </c>
      <c r="C76" s="1" t="s">
        <v>622</v>
      </c>
      <c r="D76" s="1"/>
      <c r="E76" s="1" t="s">
        <v>71</v>
      </c>
      <c r="F76" s="1" t="s">
        <v>130</v>
      </c>
    </row>
    <row r="77" spans="1:6" ht="15" customHeight="1" x14ac:dyDescent="0.3">
      <c r="A77" s="1">
        <v>76</v>
      </c>
      <c r="B77" s="1" t="s">
        <v>623</v>
      </c>
      <c r="C77" s="1" t="s">
        <v>624</v>
      </c>
      <c r="D77" s="1"/>
      <c r="E77" s="1" t="s">
        <v>71</v>
      </c>
      <c r="F77" s="1" t="s">
        <v>130</v>
      </c>
    </row>
    <row r="78" spans="1:6" ht="15" customHeight="1" x14ac:dyDescent="0.3">
      <c r="A78" s="1">
        <v>77</v>
      </c>
      <c r="B78" s="1" t="s">
        <v>630</v>
      </c>
      <c r="C78" s="1" t="s">
        <v>552</v>
      </c>
      <c r="D78" s="1"/>
      <c r="E78" s="1" t="s">
        <v>71</v>
      </c>
      <c r="F78" s="1" t="s">
        <v>130</v>
      </c>
    </row>
    <row r="79" spans="1:6" ht="15" customHeight="1" x14ac:dyDescent="0.3">
      <c r="A79" s="1">
        <v>78</v>
      </c>
      <c r="B79" s="1" t="s">
        <v>625</v>
      </c>
      <c r="C79" s="1" t="s">
        <v>528</v>
      </c>
      <c r="D79" s="1"/>
      <c r="E79" s="1" t="s">
        <v>71</v>
      </c>
      <c r="F79" s="1" t="s">
        <v>130</v>
      </c>
    </row>
    <row r="80" spans="1:6" ht="15" customHeight="1" x14ac:dyDescent="0.3">
      <c r="A80" s="1">
        <v>79</v>
      </c>
      <c r="B80" s="1" t="s">
        <v>626</v>
      </c>
      <c r="C80" s="1" t="s">
        <v>627</v>
      </c>
      <c r="D80" s="1"/>
      <c r="E80" s="1" t="s">
        <v>71</v>
      </c>
      <c r="F80" s="1" t="s">
        <v>130</v>
      </c>
    </row>
    <row r="81" spans="1:6" ht="15" customHeight="1" x14ac:dyDescent="0.3">
      <c r="A81" s="1">
        <v>80</v>
      </c>
      <c r="B81" s="1" t="s">
        <v>631</v>
      </c>
      <c r="C81" s="1" t="s">
        <v>628</v>
      </c>
      <c r="D81" s="1"/>
      <c r="E81" s="1" t="s">
        <v>71</v>
      </c>
      <c r="F81" s="1" t="s">
        <v>130</v>
      </c>
    </row>
    <row r="82" spans="1:6" ht="15" customHeight="1" x14ac:dyDescent="0.3">
      <c r="A82" s="1">
        <v>81</v>
      </c>
      <c r="B82" s="1" t="s">
        <v>629</v>
      </c>
      <c r="C82" s="1" t="s">
        <v>539</v>
      </c>
      <c r="D82" s="1"/>
      <c r="E82" s="1" t="s">
        <v>71</v>
      </c>
      <c r="F82" s="1" t="s">
        <v>130</v>
      </c>
    </row>
    <row r="83" spans="1:6" ht="15" customHeight="1" x14ac:dyDescent="0.3">
      <c r="A83" s="1">
        <v>82</v>
      </c>
      <c r="B83" s="1" t="s">
        <v>632</v>
      </c>
      <c r="C83" s="1" t="s">
        <v>633</v>
      </c>
      <c r="D83" s="1"/>
      <c r="E83" s="1" t="s">
        <v>71</v>
      </c>
      <c r="F83" s="1" t="s">
        <v>130</v>
      </c>
    </row>
    <row r="84" spans="1:6" ht="15" customHeight="1" x14ac:dyDescent="0.3">
      <c r="A84" s="1">
        <v>83</v>
      </c>
      <c r="B84" s="1" t="s">
        <v>634</v>
      </c>
      <c r="C84" s="1" t="s">
        <v>613</v>
      </c>
      <c r="D84" s="1"/>
      <c r="E84" s="1" t="s">
        <v>71</v>
      </c>
      <c r="F84" s="1" t="s">
        <v>130</v>
      </c>
    </row>
    <row r="85" spans="1:6" ht="15" customHeight="1" x14ac:dyDescent="0.3">
      <c r="A85" s="1">
        <v>84</v>
      </c>
      <c r="B85" s="1" t="s">
        <v>635</v>
      </c>
      <c r="C85" s="1" t="s">
        <v>636</v>
      </c>
      <c r="D85" s="1"/>
      <c r="E85" s="1" t="s">
        <v>71</v>
      </c>
      <c r="F85" s="1" t="s">
        <v>127</v>
      </c>
    </row>
    <row r="86" spans="1:6" ht="15" customHeight="1" x14ac:dyDescent="0.3">
      <c r="A86" s="1">
        <v>85</v>
      </c>
      <c r="B86" s="1" t="s">
        <v>637</v>
      </c>
      <c r="C86" s="1" t="s">
        <v>554</v>
      </c>
      <c r="D86" s="1"/>
      <c r="E86" s="1" t="s">
        <v>71</v>
      </c>
      <c r="F86" s="1" t="s">
        <v>127</v>
      </c>
    </row>
    <row r="87" spans="1:6" ht="15" customHeight="1" x14ac:dyDescent="0.3">
      <c r="A87" s="1">
        <v>86</v>
      </c>
      <c r="B87" s="1" t="s">
        <v>638</v>
      </c>
      <c r="C87" s="1" t="s">
        <v>562</v>
      </c>
      <c r="D87" s="1"/>
      <c r="E87" s="1" t="s">
        <v>71</v>
      </c>
      <c r="F87" s="1" t="s">
        <v>127</v>
      </c>
    </row>
    <row r="88" spans="1:6" ht="15" customHeight="1" x14ac:dyDescent="0.3">
      <c r="A88" s="1">
        <v>87</v>
      </c>
      <c r="B88" s="1" t="s">
        <v>639</v>
      </c>
      <c r="C88" s="1" t="s">
        <v>523</v>
      </c>
      <c r="D88" s="1"/>
      <c r="E88" s="1" t="s">
        <v>71</v>
      </c>
      <c r="F88" s="1" t="s">
        <v>127</v>
      </c>
    </row>
    <row r="89" spans="1:6" ht="15" customHeight="1" x14ac:dyDescent="0.3">
      <c r="A89" s="1">
        <v>88</v>
      </c>
      <c r="B89" s="1" t="s">
        <v>640</v>
      </c>
      <c r="C89" s="1" t="s">
        <v>641</v>
      </c>
      <c r="D89" s="1"/>
      <c r="E89" s="1" t="s">
        <v>71</v>
      </c>
      <c r="F89" s="1" t="s">
        <v>127</v>
      </c>
    </row>
    <row r="90" spans="1:6" ht="15" customHeight="1" x14ac:dyDescent="0.3">
      <c r="A90" s="1">
        <v>89</v>
      </c>
      <c r="B90" s="1" t="s">
        <v>642</v>
      </c>
      <c r="C90" s="1" t="s">
        <v>523</v>
      </c>
      <c r="D90" s="1"/>
      <c r="E90" s="1" t="s">
        <v>71</v>
      </c>
      <c r="F90" s="1" t="s">
        <v>127</v>
      </c>
    </row>
    <row r="91" spans="1:6" ht="15" customHeight="1" x14ac:dyDescent="0.3">
      <c r="A91" s="1">
        <v>90</v>
      </c>
      <c r="B91" s="1" t="s">
        <v>643</v>
      </c>
      <c r="C91" s="1" t="s">
        <v>523</v>
      </c>
      <c r="D91" s="1"/>
      <c r="E91" s="1" t="s">
        <v>71</v>
      </c>
      <c r="F91" s="1" t="s">
        <v>127</v>
      </c>
    </row>
    <row r="92" spans="1:6" ht="15" customHeight="1" x14ac:dyDescent="0.3">
      <c r="A92" s="1">
        <v>91</v>
      </c>
      <c r="B92" s="1" t="s">
        <v>644</v>
      </c>
      <c r="C92" s="1" t="s">
        <v>523</v>
      </c>
      <c r="D92" s="1"/>
      <c r="E92" s="1" t="s">
        <v>71</v>
      </c>
      <c r="F92" s="1" t="s">
        <v>127</v>
      </c>
    </row>
    <row r="93" spans="1:6" ht="15" customHeight="1" x14ac:dyDescent="0.3">
      <c r="A93" s="1">
        <v>92</v>
      </c>
      <c r="B93" s="1" t="s">
        <v>645</v>
      </c>
      <c r="C93" s="1" t="s">
        <v>523</v>
      </c>
      <c r="D93" s="1"/>
      <c r="E93" s="1" t="s">
        <v>71</v>
      </c>
      <c r="F93" s="1" t="s">
        <v>127</v>
      </c>
    </row>
    <row r="94" spans="1:6" ht="15" customHeight="1" x14ac:dyDescent="0.3">
      <c r="A94" s="1">
        <v>93</v>
      </c>
      <c r="B94" s="1" t="s">
        <v>646</v>
      </c>
      <c r="C94" s="1" t="s">
        <v>613</v>
      </c>
      <c r="D94" s="1"/>
      <c r="E94" s="1" t="s">
        <v>71</v>
      </c>
      <c r="F94" s="1" t="s">
        <v>127</v>
      </c>
    </row>
    <row r="95" spans="1:6" ht="15" customHeight="1" x14ac:dyDescent="0.3">
      <c r="A95" s="1">
        <v>94</v>
      </c>
      <c r="B95" s="1" t="s">
        <v>647</v>
      </c>
      <c r="C95" s="1" t="s">
        <v>648</v>
      </c>
      <c r="D95" s="1"/>
      <c r="E95" s="1" t="s">
        <v>71</v>
      </c>
      <c r="F95" s="1" t="s">
        <v>127</v>
      </c>
    </row>
    <row r="96" spans="1:6" ht="15" customHeight="1" x14ac:dyDescent="0.3">
      <c r="A96" s="1">
        <v>95</v>
      </c>
      <c r="B96" s="1" t="s">
        <v>649</v>
      </c>
      <c r="C96" s="1" t="s">
        <v>530</v>
      </c>
      <c r="D96" s="1"/>
      <c r="E96" s="1" t="s">
        <v>71</v>
      </c>
      <c r="F96" s="1" t="s">
        <v>135</v>
      </c>
    </row>
    <row r="97" spans="1:6" ht="15" customHeight="1" x14ac:dyDescent="0.3">
      <c r="A97" s="1">
        <v>96</v>
      </c>
      <c r="B97" s="1" t="s">
        <v>650</v>
      </c>
      <c r="C97" s="1" t="s">
        <v>530</v>
      </c>
      <c r="D97" s="1"/>
      <c r="E97" s="1" t="s">
        <v>71</v>
      </c>
      <c r="F97" s="1" t="s">
        <v>135</v>
      </c>
    </row>
    <row r="98" spans="1:6" ht="15" customHeight="1" x14ac:dyDescent="0.3">
      <c r="A98" s="1">
        <v>97</v>
      </c>
      <c r="B98" s="1" t="s">
        <v>651</v>
      </c>
      <c r="C98" s="1" t="s">
        <v>530</v>
      </c>
      <c r="D98" s="1"/>
      <c r="E98" s="1" t="s">
        <v>71</v>
      </c>
      <c r="F98" s="1" t="s">
        <v>135</v>
      </c>
    </row>
    <row r="99" spans="1:6" ht="15" customHeight="1" x14ac:dyDescent="0.3">
      <c r="A99" s="1">
        <v>98</v>
      </c>
      <c r="B99" s="1" t="s">
        <v>652</v>
      </c>
      <c r="C99" s="1" t="s">
        <v>571</v>
      </c>
      <c r="D99" s="1"/>
      <c r="E99" s="1" t="s">
        <v>71</v>
      </c>
      <c r="F99" s="1" t="s">
        <v>135</v>
      </c>
    </row>
    <row r="100" spans="1:6" ht="15" customHeight="1" x14ac:dyDescent="0.3">
      <c r="A100" s="1">
        <v>99</v>
      </c>
      <c r="B100" s="1" t="s">
        <v>653</v>
      </c>
      <c r="C100" s="1" t="s">
        <v>534</v>
      </c>
      <c r="D100" s="1"/>
      <c r="E100" s="1" t="s">
        <v>71</v>
      </c>
      <c r="F100" s="1" t="s">
        <v>135</v>
      </c>
    </row>
    <row r="101" spans="1:6" ht="15" customHeight="1" x14ac:dyDescent="0.3">
      <c r="A101" s="1">
        <v>100</v>
      </c>
      <c r="B101" s="1" t="s">
        <v>654</v>
      </c>
      <c r="C101" s="1" t="s">
        <v>521</v>
      </c>
      <c r="D101" s="1"/>
      <c r="E101" s="1" t="s">
        <v>71</v>
      </c>
      <c r="F101" s="1" t="s">
        <v>133</v>
      </c>
    </row>
    <row r="102" spans="1:6" ht="15" customHeight="1" x14ac:dyDescent="0.3">
      <c r="A102" s="1">
        <v>101</v>
      </c>
      <c r="B102" s="1" t="s">
        <v>655</v>
      </c>
      <c r="C102" s="1" t="s">
        <v>521</v>
      </c>
      <c r="D102" s="1"/>
      <c r="E102" s="1" t="s">
        <v>71</v>
      </c>
      <c r="F102" s="1" t="s">
        <v>133</v>
      </c>
    </row>
    <row r="103" spans="1:6" ht="15" customHeight="1" x14ac:dyDescent="0.3">
      <c r="A103" s="1">
        <v>102</v>
      </c>
      <c r="B103" s="1" t="s">
        <v>656</v>
      </c>
      <c r="C103" s="1" t="s">
        <v>633</v>
      </c>
      <c r="D103" s="1"/>
      <c r="E103" s="1" t="s">
        <v>71</v>
      </c>
      <c r="F103" s="1" t="s">
        <v>133</v>
      </c>
    </row>
    <row r="104" spans="1:6" ht="15" customHeight="1" x14ac:dyDescent="0.3">
      <c r="A104" s="1">
        <v>103</v>
      </c>
      <c r="B104" s="1" t="s">
        <v>657</v>
      </c>
      <c r="C104" s="1" t="s">
        <v>530</v>
      </c>
      <c r="D104" s="1"/>
      <c r="E104" s="1" t="s">
        <v>71</v>
      </c>
      <c r="F104" s="1" t="s">
        <v>136</v>
      </c>
    </row>
    <row r="105" spans="1:6" ht="15" customHeight="1" x14ac:dyDescent="0.3">
      <c r="A105" s="1">
        <v>104</v>
      </c>
      <c r="B105" s="1" t="s">
        <v>658</v>
      </c>
      <c r="C105" s="1" t="s">
        <v>533</v>
      </c>
      <c r="D105" s="1"/>
      <c r="E105" s="1" t="s">
        <v>71</v>
      </c>
      <c r="F105" s="1" t="s">
        <v>136</v>
      </c>
    </row>
    <row r="106" spans="1:6" ht="15" customHeight="1" x14ac:dyDescent="0.3">
      <c r="A106" s="1">
        <v>105</v>
      </c>
      <c r="B106" s="1" t="s">
        <v>659</v>
      </c>
      <c r="C106" s="1" t="s">
        <v>633</v>
      </c>
      <c r="D106" s="1"/>
      <c r="E106" s="1" t="s">
        <v>71</v>
      </c>
      <c r="F106" s="1" t="s">
        <v>133</v>
      </c>
    </row>
    <row r="107" spans="1:6" ht="15" customHeight="1" x14ac:dyDescent="0.3">
      <c r="A107" s="1">
        <v>106</v>
      </c>
      <c r="B107" s="1" t="s">
        <v>660</v>
      </c>
      <c r="C107" s="1" t="s">
        <v>520</v>
      </c>
      <c r="D107" s="1"/>
      <c r="E107" s="1" t="s">
        <v>71</v>
      </c>
      <c r="F107" s="1" t="s">
        <v>136</v>
      </c>
    </row>
    <row r="108" spans="1:6" ht="15" customHeight="1" x14ac:dyDescent="0.3">
      <c r="A108" s="1">
        <v>107</v>
      </c>
      <c r="B108" s="1" t="s">
        <v>661</v>
      </c>
      <c r="C108" s="1" t="s">
        <v>521</v>
      </c>
      <c r="D108" s="1"/>
      <c r="E108" s="1" t="s">
        <v>71</v>
      </c>
      <c r="F108" s="1" t="s">
        <v>134</v>
      </c>
    </row>
    <row r="109" spans="1:6" ht="15" customHeight="1" x14ac:dyDescent="0.3">
      <c r="A109" s="1">
        <v>108</v>
      </c>
      <c r="B109" s="1" t="s">
        <v>662</v>
      </c>
      <c r="C109" s="1" t="s">
        <v>579</v>
      </c>
      <c r="D109" s="1"/>
      <c r="E109" s="1" t="s">
        <v>71</v>
      </c>
      <c r="F109" s="1" t="s">
        <v>134</v>
      </c>
    </row>
    <row r="110" spans="1:6" ht="15" customHeight="1" x14ac:dyDescent="0.3">
      <c r="A110" s="1">
        <v>109</v>
      </c>
      <c r="B110" s="1" t="s">
        <v>663</v>
      </c>
      <c r="C110" s="1" t="s">
        <v>579</v>
      </c>
      <c r="D110" s="1"/>
      <c r="E110" s="1" t="s">
        <v>71</v>
      </c>
      <c r="F110" s="1" t="s">
        <v>134</v>
      </c>
    </row>
    <row r="111" spans="1:6" ht="15" customHeight="1" x14ac:dyDescent="0.3">
      <c r="A111" s="1">
        <v>110</v>
      </c>
      <c r="B111" s="1" t="s">
        <v>664</v>
      </c>
      <c r="C111" s="1" t="s">
        <v>521</v>
      </c>
      <c r="D111" s="1"/>
      <c r="E111" s="1" t="s">
        <v>71</v>
      </c>
      <c r="F111" s="1" t="s">
        <v>134</v>
      </c>
    </row>
    <row r="112" spans="1:6" ht="15" customHeight="1" x14ac:dyDescent="0.3">
      <c r="A112" s="1">
        <v>111</v>
      </c>
      <c r="B112" s="1" t="s">
        <v>665</v>
      </c>
      <c r="C112" s="1" t="s">
        <v>521</v>
      </c>
      <c r="D112" s="1"/>
      <c r="E112" s="1" t="s">
        <v>71</v>
      </c>
      <c r="F112" s="1" t="s">
        <v>134</v>
      </c>
    </row>
    <row r="113" spans="1:6" ht="15" customHeight="1" x14ac:dyDescent="0.3">
      <c r="A113" s="1">
        <v>112</v>
      </c>
      <c r="B113" s="1" t="s">
        <v>666</v>
      </c>
      <c r="C113" s="1" t="s">
        <v>579</v>
      </c>
      <c r="D113" s="1"/>
      <c r="E113" s="1" t="s">
        <v>71</v>
      </c>
      <c r="F113" s="1" t="s">
        <v>134</v>
      </c>
    </row>
    <row r="114" spans="1:6" ht="15" customHeight="1" x14ac:dyDescent="0.3">
      <c r="A114" s="1">
        <v>113</v>
      </c>
      <c r="B114" s="1" t="s">
        <v>667</v>
      </c>
      <c r="C114" s="1" t="s">
        <v>521</v>
      </c>
      <c r="D114" s="1"/>
      <c r="E114" s="1" t="s">
        <v>71</v>
      </c>
      <c r="F114" s="1" t="s">
        <v>134</v>
      </c>
    </row>
    <row r="115" spans="1:6" ht="15" customHeight="1" x14ac:dyDescent="0.3">
      <c r="A115" s="1">
        <v>114</v>
      </c>
      <c r="B115" s="1" t="s">
        <v>668</v>
      </c>
      <c r="C115" s="1" t="s">
        <v>579</v>
      </c>
      <c r="D115" s="1"/>
      <c r="E115" s="1" t="s">
        <v>71</v>
      </c>
      <c r="F115" s="1" t="s">
        <v>134</v>
      </c>
    </row>
    <row r="116" spans="1:6" ht="15" customHeight="1" x14ac:dyDescent="0.3">
      <c r="A116" s="1">
        <v>115</v>
      </c>
      <c r="B116" s="1" t="s">
        <v>669</v>
      </c>
      <c r="C116" s="1" t="s">
        <v>633</v>
      </c>
      <c r="D116" s="1"/>
      <c r="E116" s="1" t="s">
        <v>71</v>
      </c>
      <c r="F116" s="1" t="s">
        <v>134</v>
      </c>
    </row>
    <row r="117" spans="1:6" ht="15" customHeight="1" x14ac:dyDescent="0.3">
      <c r="A117" s="1">
        <v>116</v>
      </c>
      <c r="B117" s="1" t="s">
        <v>670</v>
      </c>
      <c r="C117" s="1" t="s">
        <v>600</v>
      </c>
      <c r="D117" s="1"/>
      <c r="E117" s="1" t="s">
        <v>71</v>
      </c>
      <c r="F117" s="1" t="s">
        <v>136</v>
      </c>
    </row>
    <row r="118" spans="1:6" ht="15" customHeight="1" x14ac:dyDescent="0.3">
      <c r="A118" s="1">
        <v>117</v>
      </c>
      <c r="B118" s="1" t="s">
        <v>671</v>
      </c>
      <c r="C118" s="1" t="s">
        <v>600</v>
      </c>
      <c r="D118" s="1"/>
      <c r="E118" s="1" t="s">
        <v>71</v>
      </c>
      <c r="F118" s="1" t="s">
        <v>136</v>
      </c>
    </row>
    <row r="119" spans="1:6" ht="15" customHeight="1" x14ac:dyDescent="0.3">
      <c r="A119" s="1">
        <v>118</v>
      </c>
      <c r="B119" s="1" t="s">
        <v>672</v>
      </c>
      <c r="C119" s="1" t="s">
        <v>600</v>
      </c>
      <c r="D119" s="1"/>
      <c r="E119" s="1" t="s">
        <v>71</v>
      </c>
      <c r="F119" s="1" t="s">
        <v>136</v>
      </c>
    </row>
    <row r="120" spans="1:6" ht="15" customHeight="1" x14ac:dyDescent="0.3">
      <c r="A120" s="1">
        <v>119</v>
      </c>
      <c r="B120" s="1" t="s">
        <v>673</v>
      </c>
      <c r="C120" s="1" t="s">
        <v>600</v>
      </c>
      <c r="D120" s="1"/>
      <c r="E120" s="1" t="s">
        <v>71</v>
      </c>
      <c r="F120" s="1" t="s">
        <v>136</v>
      </c>
    </row>
    <row r="121" spans="1:6" ht="15" customHeight="1" x14ac:dyDescent="0.3">
      <c r="A121" s="1">
        <v>120</v>
      </c>
      <c r="B121" s="1" t="s">
        <v>674</v>
      </c>
      <c r="C121" s="1" t="s">
        <v>600</v>
      </c>
      <c r="D121" s="1"/>
      <c r="E121" s="1" t="s">
        <v>71</v>
      </c>
      <c r="F121" s="1" t="s">
        <v>136</v>
      </c>
    </row>
    <row r="122" spans="1:6" ht="15" customHeight="1" x14ac:dyDescent="0.3">
      <c r="A122" s="1">
        <v>121</v>
      </c>
      <c r="B122" s="1" t="s">
        <v>677</v>
      </c>
      <c r="C122" s="1" t="s">
        <v>678</v>
      </c>
      <c r="D122" s="1"/>
      <c r="E122" s="1" t="s">
        <v>71</v>
      </c>
      <c r="F122" s="1" t="s">
        <v>136</v>
      </c>
    </row>
    <row r="123" spans="1:6" ht="15" customHeight="1" x14ac:dyDescent="0.3">
      <c r="A123" s="1">
        <v>122</v>
      </c>
      <c r="B123" s="1" t="s">
        <v>679</v>
      </c>
      <c r="C123" s="1" t="s">
        <v>636</v>
      </c>
      <c r="D123" s="1"/>
      <c r="E123" s="1" t="s">
        <v>71</v>
      </c>
      <c r="F123" s="1" t="s">
        <v>136</v>
      </c>
    </row>
    <row r="124" spans="1:6" ht="15" customHeight="1" x14ac:dyDescent="0.3">
      <c r="A124" s="1">
        <v>123</v>
      </c>
      <c r="B124" s="1" t="s">
        <v>680</v>
      </c>
      <c r="C124" s="1" t="s">
        <v>681</v>
      </c>
      <c r="D124" s="1"/>
      <c r="E124" s="1" t="s">
        <v>71</v>
      </c>
      <c r="F124" s="1" t="s">
        <v>136</v>
      </c>
    </row>
    <row r="125" spans="1:6" ht="15" customHeight="1" x14ac:dyDescent="0.3">
      <c r="A125" s="1">
        <v>124</v>
      </c>
      <c r="B125" s="1" t="s">
        <v>682</v>
      </c>
      <c r="C125" s="1" t="s">
        <v>579</v>
      </c>
      <c r="D125" s="1"/>
      <c r="E125" s="1" t="s">
        <v>71</v>
      </c>
      <c r="F125" s="1" t="s">
        <v>128</v>
      </c>
    </row>
    <row r="126" spans="1:6" ht="15" customHeight="1" x14ac:dyDescent="0.3">
      <c r="A126" s="1">
        <v>125</v>
      </c>
      <c r="B126" s="1" t="s">
        <v>683</v>
      </c>
      <c r="C126" s="1" t="s">
        <v>539</v>
      </c>
      <c r="D126" s="1"/>
      <c r="E126" s="1" t="s">
        <v>71</v>
      </c>
      <c r="F126" s="1" t="s">
        <v>128</v>
      </c>
    </row>
    <row r="127" spans="1:6" ht="15" customHeight="1" x14ac:dyDescent="0.3">
      <c r="A127" s="1">
        <v>126</v>
      </c>
      <c r="B127" s="1" t="s">
        <v>684</v>
      </c>
      <c r="C127" s="1" t="s">
        <v>534</v>
      </c>
      <c r="D127" s="1"/>
      <c r="E127" s="1" t="s">
        <v>71</v>
      </c>
      <c r="F127" s="1" t="s">
        <v>128</v>
      </c>
    </row>
    <row r="128" spans="1:6" ht="15" customHeight="1" x14ac:dyDescent="0.3">
      <c r="A128" s="1">
        <v>127</v>
      </c>
      <c r="B128" s="1" t="s">
        <v>685</v>
      </c>
      <c r="C128" s="1" t="s">
        <v>687</v>
      </c>
      <c r="D128" s="1"/>
      <c r="E128" s="1" t="s">
        <v>71</v>
      </c>
      <c r="F128" s="1" t="s">
        <v>128</v>
      </c>
    </row>
    <row r="129" spans="1:6" ht="15" customHeight="1" x14ac:dyDescent="0.3">
      <c r="A129" s="1">
        <v>128</v>
      </c>
      <c r="B129" s="1" t="s">
        <v>697</v>
      </c>
      <c r="C129" s="1" t="s">
        <v>534</v>
      </c>
      <c r="D129" s="1"/>
      <c r="E129" s="1" t="s">
        <v>71</v>
      </c>
      <c r="F129" s="1" t="s">
        <v>128</v>
      </c>
    </row>
    <row r="130" spans="1:6" ht="15" customHeight="1" x14ac:dyDescent="0.3">
      <c r="A130" s="1">
        <v>129</v>
      </c>
      <c r="B130" s="1" t="s">
        <v>688</v>
      </c>
      <c r="C130" s="1" t="s">
        <v>539</v>
      </c>
      <c r="D130" s="1"/>
      <c r="E130" s="1" t="s">
        <v>71</v>
      </c>
      <c r="F130" s="1" t="s">
        <v>128</v>
      </c>
    </row>
    <row r="131" spans="1:6" ht="15" customHeight="1" x14ac:dyDescent="0.3">
      <c r="A131" s="1">
        <v>130</v>
      </c>
      <c r="B131" s="1" t="s">
        <v>689</v>
      </c>
      <c r="C131" s="1" t="s">
        <v>539</v>
      </c>
      <c r="D131" s="1"/>
      <c r="E131" s="1" t="s">
        <v>71</v>
      </c>
      <c r="F131" s="1" t="s">
        <v>128</v>
      </c>
    </row>
    <row r="132" spans="1:6" ht="15" customHeight="1" x14ac:dyDescent="0.3">
      <c r="A132" s="1">
        <v>131</v>
      </c>
      <c r="B132" s="1" t="s">
        <v>690</v>
      </c>
      <c r="C132" s="1" t="s">
        <v>691</v>
      </c>
      <c r="D132" s="1"/>
      <c r="E132" s="1" t="s">
        <v>71</v>
      </c>
      <c r="F132" s="1" t="s">
        <v>128</v>
      </c>
    </row>
    <row r="133" spans="1:6" ht="15" customHeight="1" x14ac:dyDescent="0.3">
      <c r="A133" s="1">
        <v>132</v>
      </c>
      <c r="B133" s="1" t="s">
        <v>692</v>
      </c>
      <c r="C133" s="1" t="s">
        <v>571</v>
      </c>
      <c r="D133" s="1"/>
      <c r="E133" s="1" t="s">
        <v>71</v>
      </c>
      <c r="F133" s="1" t="s">
        <v>128</v>
      </c>
    </row>
    <row r="134" spans="1:6" ht="15" customHeight="1" x14ac:dyDescent="0.3">
      <c r="A134" s="1">
        <v>133</v>
      </c>
      <c r="B134" s="1" t="s">
        <v>693</v>
      </c>
      <c r="C134" s="1" t="s">
        <v>694</v>
      </c>
      <c r="D134" s="1"/>
      <c r="E134" s="1" t="s">
        <v>71</v>
      </c>
      <c r="F134" s="1" t="s">
        <v>137</v>
      </c>
    </row>
    <row r="135" spans="1:6" ht="15" customHeight="1" x14ac:dyDescent="0.3">
      <c r="A135" s="1">
        <v>134</v>
      </c>
      <c r="B135" s="1" t="s">
        <v>695</v>
      </c>
      <c r="C135" s="1" t="s">
        <v>595</v>
      </c>
      <c r="D135" s="1"/>
      <c r="E135" s="1" t="s">
        <v>71</v>
      </c>
      <c r="F135" s="1" t="s">
        <v>137</v>
      </c>
    </row>
    <row r="136" spans="1:6" ht="15" customHeight="1" x14ac:dyDescent="0.3">
      <c r="A136" s="1">
        <v>135</v>
      </c>
      <c r="B136" s="1" t="s">
        <v>696</v>
      </c>
      <c r="C136" s="1" t="s">
        <v>698</v>
      </c>
      <c r="D136" s="1"/>
      <c r="E136" s="1" t="s">
        <v>71</v>
      </c>
      <c r="F136" s="1" t="s">
        <v>137</v>
      </c>
    </row>
    <row r="137" spans="1:6" ht="15" customHeight="1" x14ac:dyDescent="0.3">
      <c r="A137" s="1">
        <v>136</v>
      </c>
      <c r="B137" s="1" t="s">
        <v>699</v>
      </c>
      <c r="C137" s="1" t="s">
        <v>520</v>
      </c>
      <c r="D137" s="1"/>
      <c r="E137" s="1" t="s">
        <v>71</v>
      </c>
      <c r="F137" s="1" t="s">
        <v>137</v>
      </c>
    </row>
    <row r="138" spans="1:6" ht="15" customHeight="1" x14ac:dyDescent="0.3">
      <c r="A138" s="1">
        <v>137</v>
      </c>
      <c r="B138" s="1" t="s">
        <v>700</v>
      </c>
      <c r="C138" s="1" t="s">
        <v>579</v>
      </c>
      <c r="D138" s="1"/>
      <c r="E138" s="1" t="s">
        <v>71</v>
      </c>
      <c r="F138" s="1" t="s">
        <v>137</v>
      </c>
    </row>
    <row r="139" spans="1:6" ht="15" customHeight="1" x14ac:dyDescent="0.3">
      <c r="A139" s="1">
        <v>138</v>
      </c>
      <c r="B139" s="1" t="s">
        <v>701</v>
      </c>
      <c r="C139" s="1" t="s">
        <v>528</v>
      </c>
      <c r="D139" s="1"/>
      <c r="E139" s="1" t="s">
        <v>71</v>
      </c>
      <c r="F139" s="1" t="s">
        <v>137</v>
      </c>
    </row>
    <row r="140" spans="1:6" ht="15" customHeight="1" x14ac:dyDescent="0.3">
      <c r="A140" s="1">
        <v>139</v>
      </c>
      <c r="B140" s="1" t="s">
        <v>702</v>
      </c>
      <c r="C140" s="1" t="s">
        <v>579</v>
      </c>
      <c r="D140" s="1"/>
      <c r="E140" s="1" t="s">
        <v>71</v>
      </c>
      <c r="F140" s="1" t="s">
        <v>137</v>
      </c>
    </row>
    <row r="141" spans="1:6" ht="15" customHeight="1" x14ac:dyDescent="0.3">
      <c r="A141" s="1">
        <v>140</v>
      </c>
      <c r="B141" s="1" t="s">
        <v>703</v>
      </c>
      <c r="C141" s="1" t="s">
        <v>573</v>
      </c>
      <c r="D141" s="1"/>
      <c r="E141" s="1" t="s">
        <v>71</v>
      </c>
      <c r="F141" s="1" t="s">
        <v>137</v>
      </c>
    </row>
    <row r="142" spans="1:6" ht="15" customHeight="1" x14ac:dyDescent="0.3">
      <c r="A142" s="1">
        <v>141</v>
      </c>
      <c r="B142" s="1" t="s">
        <v>704</v>
      </c>
      <c r="C142" s="1" t="s">
        <v>534</v>
      </c>
      <c r="D142" s="1"/>
      <c r="E142" s="1" t="s">
        <v>71</v>
      </c>
      <c r="F142" s="1" t="s">
        <v>137</v>
      </c>
    </row>
    <row r="143" spans="1:6" ht="15" customHeight="1" x14ac:dyDescent="0.3">
      <c r="A143" s="1">
        <v>142</v>
      </c>
      <c r="B143" s="1" t="s">
        <v>705</v>
      </c>
      <c r="C143" s="1" t="s">
        <v>541</v>
      </c>
      <c r="D143" s="1"/>
      <c r="E143" s="1" t="s">
        <v>71</v>
      </c>
      <c r="F143" s="1" t="s">
        <v>137</v>
      </c>
    </row>
    <row r="144" spans="1:6" ht="15" customHeight="1" x14ac:dyDescent="0.3">
      <c r="A144" s="1">
        <v>143</v>
      </c>
      <c r="B144" s="1" t="s">
        <v>706</v>
      </c>
      <c r="C144" s="1" t="s">
        <v>694</v>
      </c>
      <c r="D144" s="1"/>
      <c r="E144" s="1" t="s">
        <v>71</v>
      </c>
      <c r="F144" s="1" t="s">
        <v>137</v>
      </c>
    </row>
    <row r="145" spans="1:6" ht="15" customHeight="1" x14ac:dyDescent="0.3">
      <c r="A145" s="1">
        <v>144</v>
      </c>
      <c r="B145" s="1" t="s">
        <v>707</v>
      </c>
      <c r="C145" s="1" t="s">
        <v>533</v>
      </c>
      <c r="D145" s="1"/>
      <c r="E145" s="1" t="s">
        <v>71</v>
      </c>
      <c r="F145" s="1" t="s">
        <v>137</v>
      </c>
    </row>
    <row r="146" spans="1:6" ht="15" customHeight="1" x14ac:dyDescent="0.3">
      <c r="A146" s="1">
        <v>145</v>
      </c>
      <c r="B146" s="1" t="s">
        <v>708</v>
      </c>
      <c r="C146" s="1" t="s">
        <v>523</v>
      </c>
      <c r="D146" s="1"/>
      <c r="E146" s="1" t="s">
        <v>71</v>
      </c>
      <c r="F146" s="1" t="s">
        <v>134</v>
      </c>
    </row>
    <row r="147" spans="1:6" ht="15" customHeight="1" x14ac:dyDescent="0.3">
      <c r="A147" s="1">
        <v>146</v>
      </c>
      <c r="B147" s="1" t="s">
        <v>709</v>
      </c>
      <c r="C147" s="1" t="s">
        <v>571</v>
      </c>
      <c r="D147" s="1"/>
      <c r="E147" s="1" t="s">
        <v>71</v>
      </c>
      <c r="F147" s="1" t="s">
        <v>134</v>
      </c>
    </row>
    <row r="148" spans="1:6" ht="15" customHeight="1" x14ac:dyDescent="0.3">
      <c r="A148" s="1">
        <v>147</v>
      </c>
      <c r="B148" s="1" t="s">
        <v>710</v>
      </c>
      <c r="C148" s="1" t="s">
        <v>573</v>
      </c>
      <c r="D148" s="1"/>
      <c r="E148" s="1" t="s">
        <v>71</v>
      </c>
      <c r="F148" s="1" t="s">
        <v>134</v>
      </c>
    </row>
    <row r="149" spans="1:6" ht="15" customHeight="1" x14ac:dyDescent="0.3">
      <c r="A149" s="1">
        <v>148</v>
      </c>
      <c r="B149" s="1" t="s">
        <v>711</v>
      </c>
      <c r="C149" s="1" t="s">
        <v>530</v>
      </c>
      <c r="D149" s="1"/>
      <c r="E149" s="1" t="s">
        <v>71</v>
      </c>
      <c r="F149" s="1" t="s">
        <v>134</v>
      </c>
    </row>
    <row r="150" spans="1:6" ht="15" customHeight="1" x14ac:dyDescent="0.3">
      <c r="A150" s="1">
        <v>149</v>
      </c>
      <c r="B150" s="1" t="s">
        <v>712</v>
      </c>
      <c r="C150" s="1" t="s">
        <v>523</v>
      </c>
      <c r="D150" s="1"/>
      <c r="E150" s="1" t="s">
        <v>71</v>
      </c>
      <c r="F150" s="1" t="s">
        <v>134</v>
      </c>
    </row>
    <row r="151" spans="1:6" ht="15" customHeight="1" x14ac:dyDescent="0.3">
      <c r="A151" s="1">
        <v>150</v>
      </c>
      <c r="B151" s="1" t="s">
        <v>713</v>
      </c>
      <c r="C151" s="1" t="s">
        <v>543</v>
      </c>
      <c r="D151" s="1"/>
      <c r="E151" s="1" t="s">
        <v>71</v>
      </c>
      <c r="F151" s="1" t="s">
        <v>134</v>
      </c>
    </row>
    <row r="152" spans="1:6" ht="15" customHeight="1" x14ac:dyDescent="0.3">
      <c r="A152" s="1">
        <v>151</v>
      </c>
      <c r="B152" s="1" t="s">
        <v>714</v>
      </c>
      <c r="C152" s="1" t="s">
        <v>533</v>
      </c>
      <c r="D152" s="1"/>
      <c r="E152" s="1" t="s">
        <v>71</v>
      </c>
      <c r="F152" s="1" t="s">
        <v>134</v>
      </c>
    </row>
    <row r="153" spans="1:6" ht="15" customHeight="1" x14ac:dyDescent="0.3">
      <c r="A153" s="1">
        <v>152</v>
      </c>
      <c r="B153" s="1" t="s">
        <v>715</v>
      </c>
      <c r="C153" s="1" t="s">
        <v>524</v>
      </c>
      <c r="D153" s="1"/>
      <c r="E153" s="1" t="s">
        <v>71</v>
      </c>
      <c r="F153" s="1" t="s">
        <v>134</v>
      </c>
    </row>
    <row r="154" spans="1:6" ht="15" customHeight="1" x14ac:dyDescent="0.3">
      <c r="A154" s="1">
        <v>153</v>
      </c>
      <c r="B154" s="2" t="s">
        <v>719</v>
      </c>
      <c r="C154" s="1">
        <v>318000</v>
      </c>
      <c r="D154" s="1"/>
      <c r="E154" s="1">
        <v>1</v>
      </c>
      <c r="F154" s="1">
        <v>15</v>
      </c>
    </row>
    <row r="155" spans="1:6" ht="15" customHeight="1" x14ac:dyDescent="0.3">
      <c r="A155" s="1">
        <v>154</v>
      </c>
      <c r="B155" s="1" t="s">
        <v>716</v>
      </c>
      <c r="C155" s="1" t="s">
        <v>686</v>
      </c>
      <c r="D155" s="1"/>
      <c r="E155" s="1" t="s">
        <v>71</v>
      </c>
      <c r="F155" s="1" t="s">
        <v>138</v>
      </c>
    </row>
    <row r="156" spans="1:6" ht="15" customHeight="1" x14ac:dyDescent="0.3">
      <c r="A156" s="1">
        <v>155</v>
      </c>
      <c r="B156" s="1" t="s">
        <v>717</v>
      </c>
      <c r="C156" s="1" t="s">
        <v>522</v>
      </c>
      <c r="D156" s="1"/>
      <c r="E156" s="1" t="s">
        <v>71</v>
      </c>
      <c r="F156" s="1" t="s">
        <v>138</v>
      </c>
    </row>
    <row r="157" spans="1:6" ht="15" customHeight="1" x14ac:dyDescent="0.3">
      <c r="A157" s="1">
        <v>156</v>
      </c>
      <c r="B157" s="1" t="s">
        <v>718</v>
      </c>
      <c r="C157" s="1" t="s">
        <v>686</v>
      </c>
      <c r="D157" s="1"/>
      <c r="E157" s="1" t="s">
        <v>71</v>
      </c>
      <c r="F157" s="1" t="s">
        <v>138</v>
      </c>
    </row>
    <row r="158" spans="1:6" ht="15" customHeight="1" x14ac:dyDescent="0.3">
      <c r="A158" s="1">
        <v>157</v>
      </c>
      <c r="B158" s="1" t="s">
        <v>720</v>
      </c>
      <c r="C158" s="1" t="s">
        <v>579</v>
      </c>
      <c r="D158" s="1"/>
      <c r="E158" s="1" t="s">
        <v>71</v>
      </c>
      <c r="F158" s="1" t="s">
        <v>140</v>
      </c>
    </row>
    <row r="159" spans="1:6" ht="15" customHeight="1" x14ac:dyDescent="0.3">
      <c r="A159" s="1">
        <v>158</v>
      </c>
      <c r="B159" s="1" t="s">
        <v>721</v>
      </c>
      <c r="C159" s="1" t="s">
        <v>600</v>
      </c>
      <c r="D159" s="1"/>
      <c r="E159" s="1" t="s">
        <v>71</v>
      </c>
      <c r="F159" s="1" t="s">
        <v>140</v>
      </c>
    </row>
    <row r="160" spans="1:6" ht="15" customHeight="1" x14ac:dyDescent="0.3">
      <c r="A160" s="1">
        <v>159</v>
      </c>
      <c r="B160" s="1" t="s">
        <v>722</v>
      </c>
      <c r="C160" s="1" t="s">
        <v>579</v>
      </c>
      <c r="D160" s="1"/>
      <c r="E160" s="1" t="s">
        <v>71</v>
      </c>
      <c r="F160" s="1" t="s">
        <v>140</v>
      </c>
    </row>
    <row r="161" spans="1:6" ht="15" customHeight="1" x14ac:dyDescent="0.3">
      <c r="A161" s="1">
        <v>160</v>
      </c>
      <c r="B161" s="1" t="s">
        <v>723</v>
      </c>
      <c r="C161" s="1" t="s">
        <v>600</v>
      </c>
      <c r="D161" s="1"/>
      <c r="E161" s="1" t="s">
        <v>71</v>
      </c>
      <c r="F161" s="1" t="s">
        <v>140</v>
      </c>
    </row>
    <row r="162" spans="1:6" ht="15" customHeight="1" x14ac:dyDescent="0.3">
      <c r="A162" s="1">
        <v>161</v>
      </c>
      <c r="B162" s="1" t="s">
        <v>724</v>
      </c>
      <c r="C162" s="1" t="s">
        <v>687</v>
      </c>
      <c r="D162" s="1"/>
      <c r="E162" s="1" t="s">
        <v>71</v>
      </c>
      <c r="F162" s="1" t="s">
        <v>140</v>
      </c>
    </row>
    <row r="163" spans="1:6" ht="15" customHeight="1" x14ac:dyDescent="0.3">
      <c r="A163" s="1">
        <v>162</v>
      </c>
      <c r="B163" s="1" t="s">
        <v>725</v>
      </c>
      <c r="C163" s="1" t="s">
        <v>524</v>
      </c>
      <c r="D163" s="1"/>
      <c r="E163" s="1" t="s">
        <v>71</v>
      </c>
      <c r="F163" s="1" t="s">
        <v>139</v>
      </c>
    </row>
    <row r="164" spans="1:6" ht="15" customHeight="1" x14ac:dyDescent="0.3">
      <c r="A164" s="1">
        <v>163</v>
      </c>
      <c r="B164" s="1" t="s">
        <v>726</v>
      </c>
      <c r="C164" s="1" t="s">
        <v>530</v>
      </c>
      <c r="D164" s="1"/>
      <c r="E164" s="1" t="s">
        <v>71</v>
      </c>
      <c r="F164" s="1" t="s">
        <v>139</v>
      </c>
    </row>
    <row r="165" spans="1:6" ht="15" customHeight="1" x14ac:dyDescent="0.3">
      <c r="A165" s="1">
        <v>164</v>
      </c>
      <c r="B165" s="1" t="s">
        <v>727</v>
      </c>
      <c r="C165" s="1" t="s">
        <v>530</v>
      </c>
      <c r="D165" s="1"/>
      <c r="E165" s="1" t="s">
        <v>71</v>
      </c>
      <c r="F165" s="1" t="s">
        <v>139</v>
      </c>
    </row>
    <row r="166" spans="1:6" ht="15" customHeight="1" x14ac:dyDescent="0.3">
      <c r="A166" s="1">
        <v>165</v>
      </c>
      <c r="B166" s="1" t="s">
        <v>728</v>
      </c>
      <c r="C166" s="1" t="s">
        <v>530</v>
      </c>
      <c r="D166" s="1"/>
      <c r="E166" s="1" t="s">
        <v>71</v>
      </c>
      <c r="F166" s="1" t="s">
        <v>139</v>
      </c>
    </row>
    <row r="167" spans="1:6" ht="15" customHeight="1" x14ac:dyDescent="0.3">
      <c r="A167" s="1">
        <v>166</v>
      </c>
      <c r="B167" s="1" t="s">
        <v>729</v>
      </c>
      <c r="C167" s="1" t="s">
        <v>530</v>
      </c>
      <c r="D167" s="1"/>
      <c r="E167" s="1" t="s">
        <v>71</v>
      </c>
      <c r="F167" s="1" t="s">
        <v>139</v>
      </c>
    </row>
    <row r="168" spans="1:6" ht="15" customHeight="1" x14ac:dyDescent="0.3">
      <c r="A168" s="1">
        <v>167</v>
      </c>
      <c r="B168" s="1" t="s">
        <v>730</v>
      </c>
      <c r="C168" s="1" t="s">
        <v>731</v>
      </c>
      <c r="D168" s="1"/>
      <c r="E168" s="1" t="s">
        <v>71</v>
      </c>
      <c r="F168" s="1" t="s">
        <v>144</v>
      </c>
    </row>
    <row r="169" spans="1:6" ht="15" customHeight="1" x14ac:dyDescent="0.3">
      <c r="A169" s="1">
        <v>168</v>
      </c>
      <c r="B169" s="1" t="s">
        <v>732</v>
      </c>
      <c r="C169" s="1" t="s">
        <v>734</v>
      </c>
      <c r="D169" s="1"/>
      <c r="E169" s="1" t="s">
        <v>71</v>
      </c>
      <c r="F169" s="1" t="s">
        <v>144</v>
      </c>
    </row>
    <row r="170" spans="1:6" ht="15" customHeight="1" x14ac:dyDescent="0.3">
      <c r="A170" s="1">
        <v>169</v>
      </c>
      <c r="B170" s="1" t="s">
        <v>733</v>
      </c>
      <c r="C170" s="1" t="s">
        <v>734</v>
      </c>
      <c r="D170" s="1"/>
      <c r="E170" s="1" t="s">
        <v>71</v>
      </c>
      <c r="F170" s="1" t="s">
        <v>144</v>
      </c>
    </row>
    <row r="171" spans="1:6" ht="15" customHeight="1" x14ac:dyDescent="0.3">
      <c r="A171" s="1">
        <v>170</v>
      </c>
      <c r="B171" s="1" t="s">
        <v>735</v>
      </c>
      <c r="C171" s="1" t="s">
        <v>734</v>
      </c>
      <c r="D171" s="1"/>
      <c r="E171" s="1" t="s">
        <v>71</v>
      </c>
      <c r="F171" s="1" t="s">
        <v>144</v>
      </c>
    </row>
    <row r="172" spans="1:6" ht="15" customHeight="1" x14ac:dyDescent="0.3">
      <c r="A172" s="1">
        <v>171</v>
      </c>
      <c r="B172" s="1" t="s">
        <v>736</v>
      </c>
      <c r="C172" s="1" t="s">
        <v>734</v>
      </c>
      <c r="D172" s="1"/>
      <c r="E172" s="1" t="s">
        <v>71</v>
      </c>
      <c r="F172" s="1" t="s">
        <v>144</v>
      </c>
    </row>
    <row r="173" spans="1:6" ht="15" customHeight="1" x14ac:dyDescent="0.3">
      <c r="A173" s="1">
        <v>172</v>
      </c>
      <c r="B173" s="1" t="s">
        <v>737</v>
      </c>
      <c r="C173" s="1" t="s">
        <v>675</v>
      </c>
      <c r="D173" s="1"/>
      <c r="E173" s="1" t="s">
        <v>71</v>
      </c>
      <c r="F173" s="1" t="s">
        <v>145</v>
      </c>
    </row>
    <row r="174" spans="1:6" ht="15" customHeight="1" x14ac:dyDescent="0.3">
      <c r="A174" s="1">
        <v>173</v>
      </c>
      <c r="B174" s="1" t="s">
        <v>738</v>
      </c>
      <c r="C174" s="1" t="s">
        <v>675</v>
      </c>
      <c r="D174" s="1"/>
      <c r="E174" s="1" t="s">
        <v>71</v>
      </c>
      <c r="F174" s="1" t="s">
        <v>145</v>
      </c>
    </row>
    <row r="175" spans="1:6" ht="15" customHeight="1" x14ac:dyDescent="0.3">
      <c r="A175" s="1">
        <v>174</v>
      </c>
      <c r="B175" s="1" t="s">
        <v>739</v>
      </c>
      <c r="C175" s="1" t="s">
        <v>675</v>
      </c>
      <c r="D175" s="1"/>
      <c r="E175" s="1" t="s">
        <v>71</v>
      </c>
      <c r="F175" s="1" t="s">
        <v>145</v>
      </c>
    </row>
    <row r="176" spans="1:6" ht="15" customHeight="1" x14ac:dyDescent="0.3">
      <c r="A176" s="1">
        <v>175</v>
      </c>
      <c r="B176" s="1" t="s">
        <v>740</v>
      </c>
      <c r="C176" s="1" t="s">
        <v>675</v>
      </c>
      <c r="D176" s="1"/>
      <c r="E176" s="1" t="s">
        <v>71</v>
      </c>
      <c r="F176" s="1" t="s">
        <v>145</v>
      </c>
    </row>
    <row r="177" spans="1:6" ht="15" customHeight="1" x14ac:dyDescent="0.3">
      <c r="A177" s="1">
        <v>176</v>
      </c>
      <c r="B177" s="1" t="s">
        <v>741</v>
      </c>
      <c r="C177" s="1" t="s">
        <v>675</v>
      </c>
      <c r="D177" s="1"/>
      <c r="E177" s="1" t="s">
        <v>71</v>
      </c>
      <c r="F177" s="1" t="s">
        <v>145</v>
      </c>
    </row>
    <row r="178" spans="1:6" ht="15" customHeight="1" x14ac:dyDescent="0.3">
      <c r="A178" s="1">
        <v>177</v>
      </c>
      <c r="B178" s="1" t="s">
        <v>742</v>
      </c>
      <c r="C178" s="1" t="s">
        <v>675</v>
      </c>
      <c r="D178" s="1"/>
      <c r="E178" s="1" t="s">
        <v>71</v>
      </c>
      <c r="F178" s="1" t="s">
        <v>145</v>
      </c>
    </row>
    <row r="179" spans="1:6" ht="15" customHeight="1" x14ac:dyDescent="0.3">
      <c r="A179" s="1">
        <v>178</v>
      </c>
      <c r="B179" s="1" t="s">
        <v>743</v>
      </c>
      <c r="C179" s="1" t="s">
        <v>744</v>
      </c>
      <c r="D179" s="1"/>
      <c r="E179" s="1" t="s">
        <v>71</v>
      </c>
      <c r="F179" s="1" t="s">
        <v>145</v>
      </c>
    </row>
    <row r="180" spans="1:6" ht="15" customHeight="1" x14ac:dyDescent="0.3">
      <c r="A180" s="1">
        <v>179</v>
      </c>
      <c r="B180" s="1" t="s">
        <v>745</v>
      </c>
      <c r="C180" s="1" t="s">
        <v>746</v>
      </c>
      <c r="D180" s="1"/>
      <c r="E180" s="1" t="s">
        <v>71</v>
      </c>
      <c r="F180" s="1" t="s">
        <v>146</v>
      </c>
    </row>
    <row r="181" spans="1:6" ht="15" customHeight="1" x14ac:dyDescent="0.3">
      <c r="A181" s="1">
        <v>180</v>
      </c>
      <c r="B181" s="1" t="s">
        <v>747</v>
      </c>
      <c r="C181" s="1" t="s">
        <v>748</v>
      </c>
      <c r="D181" s="1"/>
      <c r="E181" s="1" t="s">
        <v>71</v>
      </c>
      <c r="F181" s="1" t="s">
        <v>146</v>
      </c>
    </row>
    <row r="182" spans="1:6" ht="15" customHeight="1" x14ac:dyDescent="0.3">
      <c r="A182" s="1">
        <v>181</v>
      </c>
      <c r="B182" s="1" t="s">
        <v>749</v>
      </c>
      <c r="C182" s="1" t="s">
        <v>750</v>
      </c>
      <c r="D182" s="1"/>
      <c r="E182" s="1" t="s">
        <v>71</v>
      </c>
      <c r="F182" s="1" t="s">
        <v>146</v>
      </c>
    </row>
    <row r="183" spans="1:6" ht="15" customHeight="1" x14ac:dyDescent="0.3">
      <c r="A183" s="1">
        <v>182</v>
      </c>
      <c r="B183" s="1" t="s">
        <v>751</v>
      </c>
      <c r="C183" s="1" t="s">
        <v>541</v>
      </c>
      <c r="D183" s="1"/>
      <c r="E183" s="1" t="s">
        <v>71</v>
      </c>
      <c r="F183" s="1" t="s">
        <v>146</v>
      </c>
    </row>
    <row r="184" spans="1:6" ht="15" customHeight="1" x14ac:dyDescent="0.3">
      <c r="A184" s="1">
        <v>183</v>
      </c>
      <c r="B184" s="1" t="s">
        <v>752</v>
      </c>
      <c r="C184" s="1" t="s">
        <v>541</v>
      </c>
      <c r="D184" s="1"/>
      <c r="E184" s="1" t="s">
        <v>71</v>
      </c>
      <c r="F184" s="1" t="s">
        <v>146</v>
      </c>
    </row>
    <row r="185" spans="1:6" ht="15" customHeight="1" x14ac:dyDescent="0.3">
      <c r="A185" s="1">
        <v>184</v>
      </c>
      <c r="B185" s="1" t="s">
        <v>753</v>
      </c>
      <c r="C185" s="1" t="s">
        <v>754</v>
      </c>
      <c r="D185" s="1"/>
      <c r="E185" s="1" t="s">
        <v>71</v>
      </c>
      <c r="F185" s="1" t="s">
        <v>146</v>
      </c>
    </row>
    <row r="186" spans="1:6" ht="15" customHeight="1" x14ac:dyDescent="0.3">
      <c r="A186" s="1">
        <v>185</v>
      </c>
      <c r="B186" s="1" t="s">
        <v>755</v>
      </c>
      <c r="C186" s="1" t="s">
        <v>628</v>
      </c>
      <c r="D186" s="1"/>
      <c r="E186" s="1" t="s">
        <v>71</v>
      </c>
      <c r="F186" s="1" t="s">
        <v>142</v>
      </c>
    </row>
    <row r="187" spans="1:6" ht="15" customHeight="1" x14ac:dyDescent="0.3">
      <c r="A187" s="1">
        <v>186</v>
      </c>
      <c r="B187" s="1" t="s">
        <v>756</v>
      </c>
      <c r="C187" s="1" t="s">
        <v>577</v>
      </c>
      <c r="D187" s="1"/>
      <c r="E187" s="1" t="s">
        <v>71</v>
      </c>
      <c r="F187" s="1" t="s">
        <v>142</v>
      </c>
    </row>
    <row r="188" spans="1:6" ht="15" customHeight="1" x14ac:dyDescent="0.3">
      <c r="A188" s="1">
        <v>187</v>
      </c>
      <c r="B188" s="1" t="s">
        <v>757</v>
      </c>
      <c r="C188" s="1" t="s">
        <v>628</v>
      </c>
      <c r="D188" s="1"/>
      <c r="E188" s="1" t="s">
        <v>71</v>
      </c>
      <c r="F188" s="1" t="s">
        <v>142</v>
      </c>
    </row>
    <row r="189" spans="1:6" ht="15" customHeight="1" x14ac:dyDescent="0.3">
      <c r="A189" s="1">
        <v>188</v>
      </c>
      <c r="B189" s="1" t="s">
        <v>758</v>
      </c>
      <c r="C189" s="1" t="s">
        <v>577</v>
      </c>
      <c r="D189" s="1"/>
      <c r="E189" s="1" t="s">
        <v>71</v>
      </c>
      <c r="F189" s="1" t="s">
        <v>142</v>
      </c>
    </row>
    <row r="190" spans="1:6" ht="15" customHeight="1" x14ac:dyDescent="0.3">
      <c r="A190" s="1">
        <v>189</v>
      </c>
      <c r="B190" s="1" t="s">
        <v>759</v>
      </c>
      <c r="C190" s="1" t="s">
        <v>734</v>
      </c>
      <c r="D190" s="1"/>
      <c r="E190" s="1" t="s">
        <v>71</v>
      </c>
      <c r="F190" s="1" t="s">
        <v>142</v>
      </c>
    </row>
    <row r="191" spans="1:6" ht="15" customHeight="1" x14ac:dyDescent="0.3">
      <c r="A191" s="1">
        <v>190</v>
      </c>
      <c r="B191" s="1" t="s">
        <v>760</v>
      </c>
      <c r="C191" s="1" t="s">
        <v>734</v>
      </c>
      <c r="D191" s="1"/>
      <c r="E191" s="1" t="s">
        <v>71</v>
      </c>
      <c r="F191" s="1" t="s">
        <v>142</v>
      </c>
    </row>
    <row r="192" spans="1:6" ht="15" customHeight="1" x14ac:dyDescent="0.3">
      <c r="A192" s="1">
        <v>191</v>
      </c>
      <c r="B192" s="1" t="s">
        <v>761</v>
      </c>
      <c r="C192" s="1" t="s">
        <v>676</v>
      </c>
      <c r="D192" s="1"/>
      <c r="E192" s="1" t="s">
        <v>71</v>
      </c>
      <c r="F192" s="1" t="s">
        <v>142</v>
      </c>
    </row>
    <row r="193" spans="1:6" ht="15" customHeight="1" x14ac:dyDescent="0.3">
      <c r="A193" s="1">
        <v>192</v>
      </c>
      <c r="B193" s="1" t="s">
        <v>762</v>
      </c>
      <c r="C193" s="1" t="s">
        <v>676</v>
      </c>
      <c r="D193" s="1"/>
      <c r="E193" s="1" t="s">
        <v>71</v>
      </c>
      <c r="F193" s="1" t="s">
        <v>142</v>
      </c>
    </row>
    <row r="194" spans="1:6" ht="15" customHeight="1" x14ac:dyDescent="0.3">
      <c r="A194" s="1">
        <v>193</v>
      </c>
      <c r="B194" s="1" t="s">
        <v>763</v>
      </c>
      <c r="C194" s="1" t="s">
        <v>676</v>
      </c>
      <c r="D194" s="1"/>
      <c r="E194" s="1" t="s">
        <v>71</v>
      </c>
      <c r="F194" s="1" t="s">
        <v>142</v>
      </c>
    </row>
    <row r="195" spans="1:6" ht="15" customHeight="1" x14ac:dyDescent="0.3">
      <c r="A195" s="1">
        <v>194</v>
      </c>
      <c r="B195" s="1" t="s">
        <v>764</v>
      </c>
      <c r="C195" s="1" t="s">
        <v>676</v>
      </c>
      <c r="D195" s="1"/>
      <c r="E195" s="1" t="s">
        <v>71</v>
      </c>
      <c r="F195" s="1" t="s">
        <v>142</v>
      </c>
    </row>
    <row r="196" spans="1:6" ht="15" customHeight="1" x14ac:dyDescent="0.3">
      <c r="A196" s="1">
        <v>195</v>
      </c>
      <c r="B196" s="1" t="s">
        <v>765</v>
      </c>
      <c r="C196" s="1" t="s">
        <v>628</v>
      </c>
      <c r="D196" s="1"/>
      <c r="E196" s="1" t="s">
        <v>71</v>
      </c>
      <c r="F196" s="1" t="s">
        <v>143</v>
      </c>
    </row>
    <row r="197" spans="1:6" ht="15" customHeight="1" x14ac:dyDescent="0.3">
      <c r="A197" s="1">
        <v>196</v>
      </c>
      <c r="B197" s="1" t="s">
        <v>766</v>
      </c>
      <c r="C197" s="1" t="s">
        <v>628</v>
      </c>
      <c r="D197" s="1"/>
      <c r="E197" s="1" t="s">
        <v>71</v>
      </c>
      <c r="F197" s="1" t="s">
        <v>143</v>
      </c>
    </row>
    <row r="198" spans="1:6" ht="15" customHeight="1" x14ac:dyDescent="0.3">
      <c r="A198" s="1">
        <v>197</v>
      </c>
      <c r="B198" s="1" t="s">
        <v>768</v>
      </c>
      <c r="C198" s="1" t="s">
        <v>628</v>
      </c>
      <c r="D198" s="1"/>
      <c r="E198" s="1" t="s">
        <v>71</v>
      </c>
      <c r="F198" s="1" t="s">
        <v>143</v>
      </c>
    </row>
    <row r="199" spans="1:6" ht="15" customHeight="1" x14ac:dyDescent="0.3">
      <c r="A199" s="1">
        <v>198</v>
      </c>
      <c r="B199" s="1" t="s">
        <v>767</v>
      </c>
      <c r="C199" s="1" t="s">
        <v>628</v>
      </c>
      <c r="D199" s="1"/>
      <c r="E199" s="1" t="s">
        <v>71</v>
      </c>
      <c r="F199" s="1" t="s">
        <v>143</v>
      </c>
    </row>
    <row r="200" spans="1:6" ht="15" customHeight="1" x14ac:dyDescent="0.3">
      <c r="A200" s="1">
        <v>199</v>
      </c>
      <c r="B200" s="1" t="s">
        <v>769</v>
      </c>
      <c r="C200" s="1" t="s">
        <v>628</v>
      </c>
      <c r="D200" s="1"/>
      <c r="E200" s="1" t="s">
        <v>71</v>
      </c>
      <c r="F200" s="1" t="s">
        <v>143</v>
      </c>
    </row>
    <row r="201" spans="1:6" ht="15" customHeight="1" x14ac:dyDescent="0.3">
      <c r="A201" s="1">
        <v>200</v>
      </c>
      <c r="B201" s="1" t="s">
        <v>770</v>
      </c>
      <c r="C201" s="1" t="s">
        <v>734</v>
      </c>
      <c r="D201" s="1"/>
      <c r="E201" s="1" t="s">
        <v>71</v>
      </c>
      <c r="F201" s="1" t="s">
        <v>143</v>
      </c>
    </row>
    <row r="202" spans="1:6" ht="15" customHeight="1" x14ac:dyDescent="0.3">
      <c r="A202" s="1">
        <v>201</v>
      </c>
      <c r="B202" s="1" t="s">
        <v>771</v>
      </c>
      <c r="C202" s="1" t="s">
        <v>734</v>
      </c>
      <c r="D202" s="1"/>
      <c r="E202" s="1" t="s">
        <v>71</v>
      </c>
      <c r="F202" s="1" t="s">
        <v>143</v>
      </c>
    </row>
    <row r="203" spans="1:6" ht="15" customHeight="1" x14ac:dyDescent="0.3">
      <c r="A203" s="1">
        <v>202</v>
      </c>
      <c r="B203" s="1" t="s">
        <v>772</v>
      </c>
      <c r="C203" s="1" t="s">
        <v>734</v>
      </c>
      <c r="D203" s="1"/>
      <c r="E203" s="1" t="s">
        <v>71</v>
      </c>
      <c r="F203" s="1" t="s">
        <v>143</v>
      </c>
    </row>
    <row r="204" spans="1:6" ht="15" customHeight="1" x14ac:dyDescent="0.3">
      <c r="A204" s="1">
        <v>203</v>
      </c>
      <c r="B204" s="1" t="s">
        <v>773</v>
      </c>
      <c r="C204" s="1" t="s">
        <v>734</v>
      </c>
      <c r="D204" s="1"/>
      <c r="E204" s="1" t="s">
        <v>71</v>
      </c>
      <c r="F204" s="1" t="s">
        <v>143</v>
      </c>
    </row>
    <row r="205" spans="1:6" ht="15" customHeight="1" x14ac:dyDescent="0.3">
      <c r="A205" s="1">
        <v>204</v>
      </c>
      <c r="B205" s="1" t="s">
        <v>781</v>
      </c>
      <c r="C205" s="1" t="s">
        <v>628</v>
      </c>
      <c r="D205" s="1"/>
      <c r="E205" s="1" t="s">
        <v>71</v>
      </c>
      <c r="F205" s="1" t="s">
        <v>141</v>
      </c>
    </row>
    <row r="206" spans="1:6" ht="15" customHeight="1" x14ac:dyDescent="0.3">
      <c r="A206" s="1">
        <v>205</v>
      </c>
      <c r="B206" s="1" t="s">
        <v>774</v>
      </c>
      <c r="C206" s="1" t="s">
        <v>775</v>
      </c>
      <c r="D206" s="1"/>
      <c r="E206" s="1" t="s">
        <v>71</v>
      </c>
      <c r="F206" s="1" t="s">
        <v>141</v>
      </c>
    </row>
    <row r="207" spans="1:6" ht="15" customHeight="1" x14ac:dyDescent="0.3">
      <c r="A207" s="1">
        <v>206</v>
      </c>
      <c r="B207" s="1" t="s">
        <v>776</v>
      </c>
      <c r="C207" s="1" t="s">
        <v>775</v>
      </c>
      <c r="D207" s="1"/>
      <c r="E207" s="1" t="s">
        <v>71</v>
      </c>
      <c r="F207" s="1" t="s">
        <v>141</v>
      </c>
    </row>
    <row r="208" spans="1:6" ht="15" customHeight="1" x14ac:dyDescent="0.3">
      <c r="A208" s="1">
        <v>207</v>
      </c>
      <c r="B208" s="1" t="s">
        <v>782</v>
      </c>
      <c r="C208" s="1" t="s">
        <v>775</v>
      </c>
      <c r="D208" s="1"/>
      <c r="E208" s="1" t="s">
        <v>71</v>
      </c>
      <c r="F208" s="1" t="s">
        <v>141</v>
      </c>
    </row>
    <row r="209" spans="1:6" ht="15" customHeight="1" x14ac:dyDescent="0.3">
      <c r="A209" s="1">
        <v>208</v>
      </c>
      <c r="B209" s="1" t="s">
        <v>777</v>
      </c>
      <c r="C209" s="1" t="s">
        <v>775</v>
      </c>
      <c r="D209" s="1"/>
      <c r="E209" s="1" t="s">
        <v>71</v>
      </c>
      <c r="F209" s="1" t="s">
        <v>141</v>
      </c>
    </row>
    <row r="210" spans="1:6" ht="15" customHeight="1" x14ac:dyDescent="0.3">
      <c r="A210" s="1">
        <v>209</v>
      </c>
      <c r="B210" s="1" t="s">
        <v>778</v>
      </c>
      <c r="C210" s="1" t="s">
        <v>775</v>
      </c>
      <c r="D210" s="1"/>
      <c r="E210" s="1" t="s">
        <v>71</v>
      </c>
      <c r="F210" s="1" t="s">
        <v>141</v>
      </c>
    </row>
    <row r="211" spans="1:6" ht="15" customHeight="1" x14ac:dyDescent="0.3">
      <c r="A211" s="1">
        <v>210</v>
      </c>
      <c r="B211" s="1" t="s">
        <v>779</v>
      </c>
      <c r="C211" s="1" t="s">
        <v>775</v>
      </c>
      <c r="D211" s="1"/>
      <c r="E211" s="1" t="s">
        <v>71</v>
      </c>
      <c r="F211" s="1" t="s">
        <v>141</v>
      </c>
    </row>
    <row r="212" spans="1:6" ht="15" customHeight="1" x14ac:dyDescent="0.3">
      <c r="A212" s="1">
        <v>211</v>
      </c>
      <c r="B212" s="1" t="s">
        <v>780</v>
      </c>
      <c r="C212" s="1" t="s">
        <v>590</v>
      </c>
      <c r="D212" s="1"/>
      <c r="E212" s="1" t="s">
        <v>71</v>
      </c>
      <c r="F212" s="1" t="s">
        <v>141</v>
      </c>
    </row>
    <row r="213" spans="1:6" ht="15" customHeight="1" x14ac:dyDescent="0.3">
      <c r="A213" s="1">
        <v>212</v>
      </c>
      <c r="B213" s="1" t="s">
        <v>783</v>
      </c>
      <c r="C213" s="1" t="s">
        <v>628</v>
      </c>
      <c r="D213" s="1"/>
      <c r="E213" s="1" t="s">
        <v>71</v>
      </c>
      <c r="F213" s="1" t="s">
        <v>141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6BFE-3DB7-4943-9110-E08FC8779668}">
  <dimension ref="A1:B24"/>
  <sheetViews>
    <sheetView workbookViewId="0"/>
  </sheetViews>
  <sheetFormatPr defaultRowHeight="15" customHeight="1" x14ac:dyDescent="0.3"/>
  <cols>
    <col min="1" max="1" width="16.44140625" bestFit="1" customWidth="1"/>
    <col min="2" max="2" width="21.77734375" bestFit="1" customWidth="1"/>
  </cols>
  <sheetData>
    <row r="1" spans="1:2" ht="15" customHeight="1" x14ac:dyDescent="0.3">
      <c r="A1" s="3" t="s">
        <v>492</v>
      </c>
      <c r="B1" s="3" t="s">
        <v>493</v>
      </c>
    </row>
    <row r="2" spans="1:2" ht="15" customHeight="1" x14ac:dyDescent="0.3">
      <c r="A2" s="1">
        <v>1</v>
      </c>
      <c r="B2" s="1" t="s">
        <v>494</v>
      </c>
    </row>
    <row r="3" spans="1:2" ht="15" customHeight="1" x14ac:dyDescent="0.3">
      <c r="A3" s="1">
        <v>2</v>
      </c>
      <c r="B3" s="1" t="s">
        <v>509</v>
      </c>
    </row>
    <row r="4" spans="1:2" ht="15" customHeight="1" x14ac:dyDescent="0.3">
      <c r="A4" s="1">
        <v>3</v>
      </c>
      <c r="B4" s="1" t="s">
        <v>499</v>
      </c>
    </row>
    <row r="5" spans="1:2" ht="15" customHeight="1" x14ac:dyDescent="0.3">
      <c r="A5" s="1">
        <v>4</v>
      </c>
      <c r="B5" s="1" t="s">
        <v>500</v>
      </c>
    </row>
    <row r="6" spans="1:2" ht="15" customHeight="1" x14ac:dyDescent="0.3">
      <c r="A6" s="1">
        <v>5</v>
      </c>
      <c r="B6" s="1" t="s">
        <v>510</v>
      </c>
    </row>
    <row r="7" spans="1:2" ht="15" customHeight="1" x14ac:dyDescent="0.3">
      <c r="A7" s="1">
        <v>6</v>
      </c>
      <c r="B7" s="1" t="s">
        <v>501</v>
      </c>
    </row>
    <row r="8" spans="1:2" ht="15" customHeight="1" x14ac:dyDescent="0.3">
      <c r="A8" s="1">
        <v>7</v>
      </c>
      <c r="B8" s="1" t="s">
        <v>503</v>
      </c>
    </row>
    <row r="9" spans="1:2" ht="15" customHeight="1" x14ac:dyDescent="0.3">
      <c r="A9" s="1">
        <v>8</v>
      </c>
      <c r="B9" s="1" t="s">
        <v>502</v>
      </c>
    </row>
    <row r="10" spans="1:2" ht="15" customHeight="1" x14ac:dyDescent="0.3">
      <c r="A10" s="1">
        <v>9</v>
      </c>
      <c r="B10" s="1" t="s">
        <v>508</v>
      </c>
    </row>
    <row r="11" spans="1:2" ht="15" customHeight="1" x14ac:dyDescent="0.3">
      <c r="A11" s="1">
        <v>10</v>
      </c>
      <c r="B11" s="1" t="s">
        <v>504</v>
      </c>
    </row>
    <row r="12" spans="1:2" ht="15" customHeight="1" x14ac:dyDescent="0.3">
      <c r="A12" s="1">
        <v>11</v>
      </c>
      <c r="B12" s="1" t="s">
        <v>505</v>
      </c>
    </row>
    <row r="13" spans="1:2" ht="15" customHeight="1" x14ac:dyDescent="0.3">
      <c r="A13" s="1">
        <v>12</v>
      </c>
      <c r="B13" s="1" t="s">
        <v>506</v>
      </c>
    </row>
    <row r="14" spans="1:2" ht="15" customHeight="1" x14ac:dyDescent="0.3">
      <c r="A14" s="1">
        <v>13</v>
      </c>
      <c r="B14" s="1" t="s">
        <v>513</v>
      </c>
    </row>
    <row r="15" spans="1:2" ht="15" customHeight="1" x14ac:dyDescent="0.3">
      <c r="A15" s="1">
        <v>14</v>
      </c>
      <c r="B15" s="1" t="s">
        <v>511</v>
      </c>
    </row>
    <row r="16" spans="1:2" ht="15" customHeight="1" x14ac:dyDescent="0.3">
      <c r="A16" s="1">
        <v>15</v>
      </c>
      <c r="B16" s="1" t="s">
        <v>512</v>
      </c>
    </row>
    <row r="17" spans="1:2" ht="15" customHeight="1" x14ac:dyDescent="0.3">
      <c r="A17" s="1">
        <v>16</v>
      </c>
      <c r="B17" s="1" t="s">
        <v>507</v>
      </c>
    </row>
    <row r="18" spans="1:2" ht="15" customHeight="1" x14ac:dyDescent="0.3">
      <c r="A18" s="1">
        <v>17</v>
      </c>
      <c r="B18" s="1" t="s">
        <v>495</v>
      </c>
    </row>
    <row r="19" spans="1:2" ht="15" customHeight="1" x14ac:dyDescent="0.3">
      <c r="A19" s="1">
        <v>18</v>
      </c>
      <c r="B19" s="1" t="s">
        <v>514</v>
      </c>
    </row>
    <row r="20" spans="1:2" ht="15" customHeight="1" x14ac:dyDescent="0.3">
      <c r="A20" s="1">
        <v>19</v>
      </c>
      <c r="B20" s="1" t="s">
        <v>496</v>
      </c>
    </row>
    <row r="21" spans="1:2" ht="15" customHeight="1" x14ac:dyDescent="0.3">
      <c r="A21" s="1">
        <v>20</v>
      </c>
      <c r="B21" s="1" t="s">
        <v>497</v>
      </c>
    </row>
    <row r="22" spans="1:2" ht="15" customHeight="1" x14ac:dyDescent="0.3">
      <c r="A22" s="1">
        <v>21</v>
      </c>
      <c r="B22" s="1" t="s">
        <v>516</v>
      </c>
    </row>
    <row r="23" spans="1:2" ht="15" customHeight="1" x14ac:dyDescent="0.3">
      <c r="A23" s="1">
        <v>22</v>
      </c>
      <c r="B23" s="1" t="s">
        <v>498</v>
      </c>
    </row>
    <row r="24" spans="1:2" ht="15" customHeight="1" x14ac:dyDescent="0.3">
      <c r="A24" s="1">
        <v>23</v>
      </c>
      <c r="B24" s="1" t="s">
        <v>515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Karyawan</vt:lpstr>
      <vt:lpstr>Kamar</vt:lpstr>
      <vt:lpstr>Jenis Kamar</vt:lpstr>
      <vt:lpstr>Fasilitas</vt:lpstr>
      <vt:lpstr>Detail Fasilitas</vt:lpstr>
      <vt:lpstr>Extra Fasilitas</vt:lpstr>
      <vt:lpstr>Use Extra Fasilitas</vt:lpstr>
      <vt:lpstr>Makanan</vt:lpstr>
      <vt:lpstr>Jenis Makanan</vt:lpstr>
      <vt:lpstr>Pemesanan Makanan</vt:lpstr>
      <vt:lpstr>Detail Pemesanan Makanan</vt:lpstr>
      <vt:lpstr>Tamu</vt:lpstr>
      <vt:lpstr>Reservasi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Frans Alexander Nathanael</dc:creator>
  <cp:lastModifiedBy>Frans Alexander Nathanael</cp:lastModifiedBy>
  <dcterms:created xsi:type="dcterms:W3CDTF">2022-05-14T16:19:55Z</dcterms:created>
  <dcterms:modified xsi:type="dcterms:W3CDTF">2022-05-15T13:08:41Z</dcterms:modified>
</cp:coreProperties>
</file>