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amjg\Documents\Github_repositories\Pmagellanicus_omics\RAnalysis\Data\"/>
    </mc:Choice>
  </mc:AlternateContent>
  <xr:revisionPtr revIDLastSave="0" documentId="13_ncr:1_{FF3D332A-01D2-4DD5-BD98-DA09045E6BE7}" xr6:coauthVersionLast="47" xr6:coauthVersionMax="47" xr10:uidLastSave="{00000000-0000-0000-0000-000000000000}"/>
  <bookViews>
    <workbookView xWindow="-110" yWindow="-110" windowWidth="19420" windowHeight="11500" xr2:uid="{2DA4CD32-A2BF-4DD0-B6FC-94F873DD32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9" i="1" l="1"/>
  <c r="F39" i="1"/>
  <c r="G33" i="1"/>
  <c r="G32" i="1"/>
  <c r="G31" i="1"/>
  <c r="C41" i="1"/>
  <c r="C40" i="1"/>
  <c r="C32" i="1"/>
  <c r="C31" i="1"/>
  <c r="A14" i="1"/>
  <c r="A33" i="1"/>
  <c r="F41" i="1" l="1"/>
  <c r="J41" i="1" s="1"/>
  <c r="J47" i="1" s="1"/>
  <c r="I39" i="1"/>
  <c r="I45" i="1" s="1"/>
  <c r="H31" i="1"/>
  <c r="H33" i="1"/>
  <c r="I41" i="1"/>
  <c r="I47" i="1" s="1"/>
  <c r="C44" i="1"/>
  <c r="B49" i="1"/>
  <c r="B50" i="1" s="1"/>
  <c r="C48" i="1"/>
  <c r="F40" i="1"/>
  <c r="H40" i="1" s="1"/>
  <c r="H46" i="1" s="1"/>
  <c r="G39" i="1"/>
  <c r="K39" i="1" s="1"/>
  <c r="K45" i="1" s="1"/>
  <c r="G41" i="1" l="1"/>
  <c r="K41" i="1" s="1"/>
  <c r="K47" i="1" s="1"/>
  <c r="H41" i="1"/>
  <c r="H47" i="1" s="1"/>
  <c r="J40" i="1"/>
  <c r="J46" i="1" s="1"/>
  <c r="H32" i="1"/>
  <c r="I40" i="1"/>
  <c r="I46" i="1" s="1"/>
  <c r="I50" i="1" s="1"/>
  <c r="G40" i="1"/>
  <c r="K40" i="1" s="1"/>
  <c r="K46" i="1" s="1"/>
  <c r="J39" i="1"/>
  <c r="J45" i="1" s="1"/>
  <c r="H39" i="1"/>
  <c r="H45" i="1" s="1"/>
  <c r="H50" i="1" s="1"/>
  <c r="G47" i="1"/>
  <c r="G45" i="1"/>
  <c r="F45" i="1"/>
  <c r="K50" i="1" l="1"/>
  <c r="F47" i="1"/>
  <c r="J50" i="1"/>
  <c r="F46" i="1"/>
  <c r="G46" i="1"/>
  <c r="G50" i="1"/>
  <c r="F50" i="1" l="1"/>
</calcChain>
</file>

<file path=xl/sharedStrings.xml><?xml version="1.0" encoding="utf-8"?>
<sst xmlns="http://schemas.openxmlformats.org/spreadsheetml/2006/main" count="46" uniqueCount="41">
  <si>
    <t>height</t>
  </si>
  <si>
    <t>reference</t>
  </si>
  <si>
    <t>https://www.researchgate.net/profile/Bruce-Hatcher/publication/227036835_Growth_and_content_of_energy_reserves_in_juvenile_sea_scallops_Placopecten_magellanicus_as_a_function_of_swimming_frequency_and_water_temperature_in_the_laboratory/links/00b49533d77ff8cfc5000000/Growth-and-content-of-energy-reserves-in-juvenile-sea-scallops-Placopecten-magellanicus-as-a-function-of-swimming-frequency-and-water-temperature-in-the-laboratory.pdf</t>
  </si>
  <si>
    <t>100-125</t>
  </si>
  <si>
    <t>dry tissue weight (mg)</t>
  </si>
  <si>
    <t xml:space="preserve">20-25 mm </t>
  </si>
  <si>
    <t xml:space="preserve">57.4 +- 6.1 mm </t>
  </si>
  <si>
    <t>160-180</t>
  </si>
  <si>
    <t>https://link.springer.com/content/pdf/10.1007/s002270050542.pdf</t>
  </si>
  <si>
    <t>Dry meat weight (literature)</t>
  </si>
  <si>
    <t>Percent meat weigt  (targetted)</t>
  </si>
  <si>
    <t>Calculation</t>
  </si>
  <si>
    <t>Ration g per day per adult = 4 x mean dry meat weight (g)/100</t>
  </si>
  <si>
    <r>
      <t>1 million </t>
    </r>
    <r>
      <rPr>
        <i/>
        <sz val="7"/>
        <color rgb="FF000000"/>
        <rFont val="Arial"/>
        <family val="2"/>
      </rPr>
      <t>T pseudonana</t>
    </r>
    <r>
      <rPr>
        <sz val="7"/>
        <color rgb="FF000000"/>
        <rFont val="Arial"/>
        <family val="2"/>
      </rPr>
      <t>cells have a dry (organic) weight of about 0.22 mg</t>
    </r>
  </si>
  <si>
    <t>Number of animals per tank</t>
  </si>
  <si>
    <t>Volume of tank (L)</t>
  </si>
  <si>
    <t>Total dry weight per tank (g)</t>
  </si>
  <si>
    <t xml:space="preserve"> Dry weight per scallop (estimated in g)</t>
  </si>
  <si>
    <t>Tetraselmis</t>
  </si>
  <si>
    <t>mg dry weight per 1 mill cells</t>
  </si>
  <si>
    <t>millions cells to feed per day per tank</t>
  </si>
  <si>
    <t>Species</t>
  </si>
  <si>
    <t>T pseudonana</t>
  </si>
  <si>
    <t>Isocrysis / Pavlova</t>
  </si>
  <si>
    <t>C. gracilis</t>
  </si>
  <si>
    <t>Mock data</t>
  </si>
  <si>
    <t>Cell denisty</t>
  </si>
  <si>
    <t xml:space="preserve"> (mill cells per mL)</t>
  </si>
  <si>
    <t>cells per mL</t>
  </si>
  <si>
    <t>Three algae, 1 % meat weight (~3% total for mixed diet)</t>
  </si>
  <si>
    <t>24 a day</t>
  </si>
  <si>
    <t>12 a day</t>
  </si>
  <si>
    <t>3 a day</t>
  </si>
  <si>
    <t>2 a day</t>
  </si>
  <si>
    <t>total cells added per algae</t>
  </si>
  <si>
    <t>1 a day</t>
  </si>
  <si>
    <t xml:space="preserve">mL to feed </t>
  </si>
  <si>
    <t>4 a day</t>
  </si>
  <si>
    <t>cells per mL in the tank at time of batch addition (assuming 0 retained from previous dose)</t>
  </si>
  <si>
    <t xml:space="preserve">A 3% ration for an juvenile sea scallops of 1.6 g dry meat weight amounts to 0.048 g dry weight of algae per day. </t>
  </si>
  <si>
    <r>
      <t>1 million </t>
    </r>
    <r>
      <rPr>
        <i/>
        <sz val="7"/>
        <color rgb="FF000000"/>
        <rFont val="Arial"/>
        <family val="2"/>
      </rPr>
      <t>Tetraselmis </t>
    </r>
    <r>
      <rPr>
        <sz val="7"/>
        <color rgb="FF000000"/>
        <rFont val="Arial"/>
        <family val="2"/>
      </rPr>
      <t>cells have a dry (organic) weight of about 0.2 mg (0.0002 g)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</si>
</sst>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7"/>
      <color rgb="FF000000"/>
      <name val="Arial"/>
      <family val="2"/>
    </font>
    <font>
      <i/>
      <sz val="7"/>
      <color rgb="FF000000"/>
      <name val="Arial"/>
      <family val="2"/>
    </font>
    <font>
      <b/>
      <sz val="10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i/>
      <sz val="10"/>
      <color theme="1"/>
      <name val="Aptos Narrow"/>
      <family val="2"/>
      <scheme val="minor"/>
    </font>
    <font>
      <u/>
      <sz val="10"/>
      <color theme="10"/>
      <name val="Aptos Narrow"/>
      <family val="2"/>
      <scheme val="minor"/>
    </font>
    <font>
      <sz val="10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1" applyFont="1"/>
    <xf numFmtId="0" fontId="8" fillId="0" borderId="0" xfId="0" applyFont="1"/>
    <xf numFmtId="0" fontId="5" fillId="0" borderId="0" xfId="0" applyFont="1" applyAlignment="1">
      <alignment wrapText="1"/>
    </xf>
    <xf numFmtId="1" fontId="5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1249700</xdr:colOff>
      <xdr:row>16</xdr:row>
      <xdr:rowOff>17779</xdr:rowOff>
    </xdr:from>
    <xdr:to>
      <xdr:col>1</xdr:col>
      <xdr:colOff>1680347</xdr:colOff>
      <xdr:row>26</xdr:row>
      <xdr:rowOff>98641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8986006-0A06-5870-CE76-A4FF6FC4A7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49700" y="2681080"/>
          <a:ext cx="3827589" cy="17454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link.springer.com/content/pdf/10.1007/s002270050542.pdf" TargetMode="External"/><Relationship Id="rId1" Type="http://schemas.openxmlformats.org/officeDocument/2006/relationships/hyperlink" Target="https://www.researchgate.net/profile/Bruce-Hatcher/publication/227036835_Growth_and_content_of_energy_reserves_in_juvenile_sea_scallops_Placopecten_magellanicus_as_a_function_of_swimming_frequency_and_water_temperature_in_the_laboratory/links/00b49533d77ff8cfc5000000/Growth-and-content-of-energy-reserves-in-juvenile-sea-scallops-Placopecten-magellanicus-as-a-function-of-swimming-frequency-and-water-temperature-in-the-laboratory.pdf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25CFA-7DF3-4890-81E6-5024F15C39D2}">
  <dimension ref="A1:K50"/>
  <sheetViews>
    <sheetView tabSelected="1" topLeftCell="B26" zoomScale="103" workbookViewId="0">
      <selection activeCell="E37" sqref="E37"/>
    </sheetView>
  </sheetViews>
  <sheetFormatPr defaultRowHeight="13" x14ac:dyDescent="0.3"/>
  <cols>
    <col min="1" max="1" width="48.6328125" style="3" customWidth="1"/>
    <col min="2" max="2" width="24.26953125" style="3" customWidth="1"/>
    <col min="3" max="3" width="30.26953125" style="3" customWidth="1"/>
    <col min="4" max="4" width="8.7265625" style="3"/>
    <col min="5" max="5" width="14.7265625" style="3" customWidth="1"/>
    <col min="6" max="11" width="20.453125" style="3" customWidth="1"/>
    <col min="12" max="16384" width="8.7265625" style="3"/>
  </cols>
  <sheetData>
    <row r="1" spans="1:3" x14ac:dyDescent="0.3">
      <c r="A1" s="2" t="s">
        <v>10</v>
      </c>
    </row>
    <row r="2" spans="1:3" x14ac:dyDescent="0.3">
      <c r="A2" s="3">
        <v>3</v>
      </c>
    </row>
    <row r="4" spans="1:3" x14ac:dyDescent="0.3">
      <c r="A4" s="2" t="s">
        <v>9</v>
      </c>
    </row>
    <row r="5" spans="1:3" x14ac:dyDescent="0.3">
      <c r="A5" s="4" t="s">
        <v>0</v>
      </c>
      <c r="B5" s="4" t="s">
        <v>4</v>
      </c>
      <c r="C5" s="4" t="s">
        <v>1</v>
      </c>
    </row>
    <row r="6" spans="1:3" x14ac:dyDescent="0.3">
      <c r="A6" s="3" t="s">
        <v>5</v>
      </c>
      <c r="B6" s="3" t="s">
        <v>3</v>
      </c>
      <c r="C6" s="5" t="s">
        <v>2</v>
      </c>
    </row>
    <row r="7" spans="1:3" x14ac:dyDescent="0.3">
      <c r="A7" s="3" t="s">
        <v>6</v>
      </c>
      <c r="B7" s="3" t="s">
        <v>7</v>
      </c>
      <c r="C7" s="5" t="s">
        <v>8</v>
      </c>
    </row>
    <row r="9" spans="1:3" x14ac:dyDescent="0.3">
      <c r="A9" s="2" t="s">
        <v>17</v>
      </c>
    </row>
    <row r="10" spans="1:3" x14ac:dyDescent="0.3">
      <c r="A10" s="3">
        <v>1.6</v>
      </c>
    </row>
    <row r="12" spans="1:3" x14ac:dyDescent="0.3">
      <c r="A12" s="2" t="s">
        <v>11</v>
      </c>
    </row>
    <row r="13" spans="1:3" x14ac:dyDescent="0.3">
      <c r="A13" s="3" t="s">
        <v>12</v>
      </c>
    </row>
    <row r="14" spans="1:3" x14ac:dyDescent="0.3">
      <c r="A14" s="3">
        <f>(A2*A10)/100</f>
        <v>4.8000000000000008E-2</v>
      </c>
    </row>
    <row r="15" spans="1:3" x14ac:dyDescent="0.3">
      <c r="A15" s="6" t="s">
        <v>39</v>
      </c>
    </row>
    <row r="19" spans="1:8" x14ac:dyDescent="0.3">
      <c r="C19" s="1" t="s">
        <v>40</v>
      </c>
    </row>
    <row r="25" spans="1:8" x14ac:dyDescent="0.3">
      <c r="C25" s="1" t="s">
        <v>13</v>
      </c>
    </row>
    <row r="29" spans="1:8" x14ac:dyDescent="0.3">
      <c r="A29" s="2" t="s">
        <v>14</v>
      </c>
    </row>
    <row r="30" spans="1:8" x14ac:dyDescent="0.3">
      <c r="A30" s="3">
        <v>8</v>
      </c>
    </row>
    <row r="31" spans="1:8" x14ac:dyDescent="0.3">
      <c r="C31" s="3">
        <f>(1.5*(50*1000))/100</f>
        <v>750</v>
      </c>
      <c r="G31" s="3">
        <f>F39*16</f>
        <v>5120</v>
      </c>
      <c r="H31" s="3">
        <f>G31/1000</f>
        <v>5.12</v>
      </c>
    </row>
    <row r="32" spans="1:8" x14ac:dyDescent="0.3">
      <c r="A32" s="2" t="s">
        <v>16</v>
      </c>
      <c r="C32" s="3">
        <f>(0.015*(50*1000))</f>
        <v>750</v>
      </c>
      <c r="G32" s="3">
        <f>F40*16</f>
        <v>11377.777777777777</v>
      </c>
      <c r="H32" s="3">
        <f t="shared" ref="H32:H33" si="0">G32/1000</f>
        <v>11.377777777777778</v>
      </c>
    </row>
    <row r="33" spans="1:11" x14ac:dyDescent="0.3">
      <c r="A33" s="3">
        <f xml:space="preserve"> A30*A10</f>
        <v>12.8</v>
      </c>
      <c r="G33" s="3">
        <f>F41*16</f>
        <v>7585.1851851851861</v>
      </c>
      <c r="H33" s="3">
        <f t="shared" si="0"/>
        <v>7.5851851851851864</v>
      </c>
    </row>
    <row r="34" spans="1:11" x14ac:dyDescent="0.3">
      <c r="A34" s="2" t="s">
        <v>15</v>
      </c>
    </row>
    <row r="35" spans="1:11" x14ac:dyDescent="0.3">
      <c r="A35" s="7">
        <v>11</v>
      </c>
    </row>
    <row r="36" spans="1:11" x14ac:dyDescent="0.3">
      <c r="E36" s="2" t="s">
        <v>25</v>
      </c>
    </row>
    <row r="37" spans="1:11" x14ac:dyDescent="0.3">
      <c r="A37" s="2" t="s">
        <v>29</v>
      </c>
      <c r="B37" s="3">
        <v>0.01</v>
      </c>
      <c r="E37" s="2" t="s">
        <v>26</v>
      </c>
      <c r="F37" s="2" t="s">
        <v>36</v>
      </c>
      <c r="G37" s="2"/>
    </row>
    <row r="38" spans="1:11" x14ac:dyDescent="0.3">
      <c r="A38" s="2" t="s">
        <v>21</v>
      </c>
      <c r="B38" s="2" t="s">
        <v>19</v>
      </c>
      <c r="C38" s="2" t="s">
        <v>20</v>
      </c>
      <c r="E38" s="2" t="s">
        <v>27</v>
      </c>
      <c r="F38" s="2" t="s">
        <v>35</v>
      </c>
      <c r="G38" s="2" t="s">
        <v>33</v>
      </c>
      <c r="H38" s="2" t="s">
        <v>32</v>
      </c>
      <c r="I38" s="2" t="s">
        <v>37</v>
      </c>
      <c r="J38" s="2" t="s">
        <v>31</v>
      </c>
      <c r="K38" s="2" t="s">
        <v>30</v>
      </c>
    </row>
    <row r="39" spans="1:11" x14ac:dyDescent="0.3">
      <c r="A39" s="3" t="s">
        <v>18</v>
      </c>
      <c r="B39" s="3">
        <v>0.2</v>
      </c>
      <c r="C39" s="8">
        <f>(B37*(A33*1000))/B39</f>
        <v>640</v>
      </c>
      <c r="E39" s="3">
        <v>2</v>
      </c>
      <c r="F39" s="3">
        <f>C39/E39</f>
        <v>320</v>
      </c>
      <c r="G39" s="3">
        <f>F39/2</f>
        <v>160</v>
      </c>
      <c r="H39" s="3">
        <f>F39/3</f>
        <v>106.66666666666667</v>
      </c>
      <c r="I39" s="3">
        <f>F39/4</f>
        <v>80</v>
      </c>
      <c r="J39" s="3">
        <f>F39/12</f>
        <v>26.666666666666668</v>
      </c>
      <c r="K39" s="3">
        <f>G39/24</f>
        <v>6.666666666666667</v>
      </c>
    </row>
    <row r="40" spans="1:11" x14ac:dyDescent="0.3">
      <c r="A40" s="3" t="s">
        <v>23</v>
      </c>
      <c r="B40" s="3">
        <v>0.02</v>
      </c>
      <c r="C40" s="8">
        <f>(B37*(A33*1000))/B40</f>
        <v>6400</v>
      </c>
      <c r="E40" s="3">
        <v>9</v>
      </c>
      <c r="F40" s="3">
        <f t="shared" ref="F40:F41" si="1">C40/E40</f>
        <v>711.11111111111109</v>
      </c>
      <c r="G40" s="3">
        <f t="shared" ref="G40:G41" si="2">F40/2</f>
        <v>355.55555555555554</v>
      </c>
      <c r="H40" s="3">
        <f t="shared" ref="H40:I41" si="3">F40/3</f>
        <v>237.03703703703704</v>
      </c>
      <c r="I40" s="3">
        <f>F40/4</f>
        <v>177.77777777777777</v>
      </c>
      <c r="J40" s="3">
        <f>F40/12</f>
        <v>59.25925925925926</v>
      </c>
      <c r="K40" s="3">
        <f t="shared" ref="K40:K41" si="4">G40/24</f>
        <v>14.814814814814815</v>
      </c>
    </row>
    <row r="41" spans="1:11" x14ac:dyDescent="0.3">
      <c r="A41" s="3" t="s">
        <v>24</v>
      </c>
      <c r="B41" s="3">
        <v>0.03</v>
      </c>
      <c r="C41" s="8">
        <f>(B37*(A33*1000))/B41</f>
        <v>4266.666666666667</v>
      </c>
      <c r="E41" s="3">
        <v>9</v>
      </c>
      <c r="F41" s="3">
        <f t="shared" si="1"/>
        <v>474.07407407407413</v>
      </c>
      <c r="G41" s="3">
        <f t="shared" si="2"/>
        <v>237.03703703703707</v>
      </c>
      <c r="H41" s="3">
        <f t="shared" si="3"/>
        <v>158.02469135802471</v>
      </c>
      <c r="I41" s="3">
        <f>F41/4</f>
        <v>118.51851851851853</v>
      </c>
      <c r="J41" s="3">
        <f>F41/12</f>
        <v>39.506172839506178</v>
      </c>
      <c r="K41" s="3">
        <f t="shared" si="4"/>
        <v>9.8765432098765444</v>
      </c>
    </row>
    <row r="43" spans="1:11" x14ac:dyDescent="0.3">
      <c r="G43" s="2" t="s">
        <v>34</v>
      </c>
    </row>
    <row r="44" spans="1:11" x14ac:dyDescent="0.3">
      <c r="A44" s="3" t="s">
        <v>22</v>
      </c>
      <c r="B44" s="3">
        <v>2.1999999999999999E-2</v>
      </c>
      <c r="C44" s="8">
        <f>((1.3*(A33*1000))/100)/B44</f>
        <v>7563.636363636364</v>
      </c>
      <c r="F44" s="3" t="s">
        <v>28</v>
      </c>
      <c r="G44" s="3" t="s">
        <v>28</v>
      </c>
      <c r="H44" s="3" t="s">
        <v>28</v>
      </c>
      <c r="I44" s="3" t="s">
        <v>28</v>
      </c>
      <c r="J44" s="3" t="s">
        <v>28</v>
      </c>
      <c r="K44" s="3" t="s">
        <v>28</v>
      </c>
    </row>
    <row r="45" spans="1:11" x14ac:dyDescent="0.3">
      <c r="F45" s="3">
        <f>(G39*(E39*1000000))/(11*1000)</f>
        <v>29090.909090909092</v>
      </c>
      <c r="G45" s="3">
        <f>(G39*(E39*1000000))/(11*1000)</f>
        <v>29090.909090909092</v>
      </c>
      <c r="H45" s="3">
        <f>(H39*(E39*1000000))/(11*1000)</f>
        <v>19393.939393939396</v>
      </c>
      <c r="I45" s="3">
        <f>(I39*(E39*1000000))/(11*1000)</f>
        <v>14545.454545454546</v>
      </c>
      <c r="J45" s="3">
        <f>(J39*(E39*1000000))/(11*1000)</f>
        <v>4848.484848484849</v>
      </c>
      <c r="K45" s="3">
        <f>(K39*(E39*1000000))/(11*1000)</f>
        <v>1212.1212121212122</v>
      </c>
    </row>
    <row r="46" spans="1:11" x14ac:dyDescent="0.3">
      <c r="F46" s="3">
        <f>(G40*(E40*1000000))/(11*1000)</f>
        <v>290909.09090909088</v>
      </c>
      <c r="G46" s="3">
        <f>(G40*(E40*1000000))/(11*1000)</f>
        <v>290909.09090909088</v>
      </c>
      <c r="H46" s="3">
        <f>(H40*(E40*1000000))/(11*1000)</f>
        <v>193939.39393939392</v>
      </c>
      <c r="I46" s="3">
        <f t="shared" ref="I46:I47" si="5">(I40*(E40*1000000))/(11*1000)</f>
        <v>145454.54545454544</v>
      </c>
      <c r="J46" s="3">
        <f>(J40*(E40*1000000))/(11*1000)</f>
        <v>48484.84848484848</v>
      </c>
      <c r="K46" s="3">
        <f>(K40*(E40*1000000))/(11*1000)</f>
        <v>12121.21212121212</v>
      </c>
    </row>
    <row r="47" spans="1:11" x14ac:dyDescent="0.3">
      <c r="F47" s="3">
        <f>(G41*(E41*1000000))/(11*1000)</f>
        <v>193939.39393939395</v>
      </c>
      <c r="G47" s="3">
        <f>(G41*(E41*1000000))/(11*1000)</f>
        <v>193939.39393939395</v>
      </c>
      <c r="H47" s="3">
        <f>(H41*(E41*1000000))/(11*1000)</f>
        <v>129292.9292929293</v>
      </c>
      <c r="I47" s="3">
        <f t="shared" si="5"/>
        <v>96969.696969696975</v>
      </c>
      <c r="J47" s="3">
        <f>(J41*(E41*1000000))/(11*1000)</f>
        <v>32323.232323232325</v>
      </c>
      <c r="K47" s="3">
        <f>(K41*(E41*1000000))/(11*1000)</f>
        <v>8080.8080808080813</v>
      </c>
    </row>
    <row r="48" spans="1:11" x14ac:dyDescent="0.3">
      <c r="C48" s="3">
        <f>1.3*(A33*1000)/100</f>
        <v>166.4</v>
      </c>
      <c r="G48" s="2" t="s">
        <v>38</v>
      </c>
    </row>
    <row r="49" spans="2:11" x14ac:dyDescent="0.3">
      <c r="B49" s="3">
        <f>0.04*A33</f>
        <v>0.51200000000000001</v>
      </c>
    </row>
    <row r="50" spans="2:11" x14ac:dyDescent="0.3">
      <c r="B50" s="3">
        <f>B49/3</f>
        <v>0.17066666666666666</v>
      </c>
      <c r="F50" s="3">
        <f>SUM(F45:F47)</f>
        <v>513939.39393939392</v>
      </c>
      <c r="G50" s="3">
        <f>SUM(G45:G47)</f>
        <v>513939.39393939392</v>
      </c>
      <c r="H50" s="3">
        <f>SUM(H45:H47)</f>
        <v>342626.26262626261</v>
      </c>
      <c r="I50" s="3">
        <f>SUM(I45:I47)</f>
        <v>256969.69696969696</v>
      </c>
      <c r="J50" s="3">
        <f>SUM(J45:J47)</f>
        <v>85656.565656565654</v>
      </c>
      <c r="K50" s="3">
        <f>SUM(K45:K47)</f>
        <v>21414.141414141413</v>
      </c>
    </row>
  </sheetData>
  <hyperlinks>
    <hyperlink ref="C6" r:id="rId1" display="https://www.researchgate.net/profile/Bruce-Hatcher/publication/227036835_Growth_and_content_of_energy_reserves_in_juvenile_sea_scallops_Placopecten_magellanicus_as_a_function_of_swimming_frequency_and_water_temperature_in_the_laboratory/links/00b49533d77ff8cfc5000000/Growth-and-content-of-energy-reserves-in-juvenile-sea-scallops-Placopecten-magellanicus-as-a-function-of-swimming-frequency-and-water-temperature-in-the-laboratory.pdf" xr:uid="{620CC618-03AB-425B-805A-B667A4C12D14}"/>
    <hyperlink ref="C7" r:id="rId2" xr:uid="{BE8820B0-EFC6-464F-BC15-B20067C30D2A}"/>
  </hyperlinks>
  <pageMargins left="0.7" right="0.7" top="0.75" bottom="0.75" header="0.3" footer="0.3"/>
  <pageSetup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Gurr</dc:creator>
  <cp:lastModifiedBy>Sam Gurr</cp:lastModifiedBy>
  <dcterms:created xsi:type="dcterms:W3CDTF">2025-06-12T03:18:59Z</dcterms:created>
  <dcterms:modified xsi:type="dcterms:W3CDTF">2025-06-12T04:56:28Z</dcterms:modified>
</cp:coreProperties>
</file>