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ou2\projet\app\gestion\"/>
    </mc:Choice>
  </mc:AlternateContent>
  <xr:revisionPtr revIDLastSave="0" documentId="13_ncr:1_{00B2AA02-E117-458F-AA8A-725D1315AF3F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tcd_recettes" sheetId="5" r:id="rId1"/>
    <sheet name="recettes" sheetId="1" r:id="rId2"/>
    <sheet name="depenses" sheetId="4" r:id="rId3"/>
  </sheets>
  <definedNames>
    <definedName name="_xlcn.WorksheetConnection_gestion.xlsxTableau1" hidden="1">Tableau1[]</definedName>
    <definedName name="_xlcn.WorksheetConnection_gestion.xlsxTableau13" hidden="1">Tableau13[]</definedName>
  </definedNames>
  <calcPr calcId="191029"/>
  <pivotCaches>
    <pivotCache cacheId="10" r:id="rId4"/>
  </pivotCaches>
  <extLst>
    <ext xmlns:x15="http://schemas.microsoft.com/office/spreadsheetml/2010/11/main" uri="{FCE2AD5D-F65C-4FA6-A056-5C36A1767C68}">
      <x15:dataModel>
        <x15:modelTables>
          <x15:modelTable id="Tableau1" name="Tableau1" connection="WorksheetConnection_gestion.xlsx!Tableau1"/>
          <x15:modelTable id="Tableau13" name="Tableau13" connection="WorksheetConnection_gestion.xlsx!Tableau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A1" i="5"/>
  <c r="B1" i="5"/>
  <c r="C1" i="5"/>
  <c r="D1" i="5"/>
  <c r="E1" i="5"/>
  <c r="F1" i="5"/>
  <c r="G1" i="5"/>
  <c r="H1" i="5"/>
  <c r="I1" i="5"/>
  <c r="J1" i="5"/>
  <c r="K1" i="5"/>
  <c r="L1" i="5"/>
  <c r="M1" i="5"/>
  <c r="N1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48" i="4"/>
  <c r="I26" i="4"/>
  <c r="I14" i="4"/>
  <c r="I32" i="4"/>
  <c r="I149" i="4"/>
  <c r="I8" i="4"/>
  <c r="I136" i="4"/>
  <c r="I44" i="4"/>
  <c r="I58" i="4"/>
  <c r="I71" i="4"/>
  <c r="I84" i="4"/>
  <c r="I97" i="4"/>
  <c r="I110" i="4"/>
  <c r="I123" i="4"/>
  <c r="I38" i="4"/>
  <c r="I142" i="4"/>
  <c r="I2" i="4"/>
  <c r="I20" i="4"/>
  <c r="I45" i="4"/>
  <c r="I59" i="4"/>
  <c r="I72" i="4"/>
  <c r="I85" i="4"/>
  <c r="I98" i="4"/>
  <c r="I111" i="4"/>
  <c r="I124" i="4"/>
  <c r="I150" i="4"/>
  <c r="I27" i="4"/>
  <c r="I15" i="4"/>
  <c r="I33" i="4"/>
  <c r="I151" i="4"/>
  <c r="I9" i="4"/>
  <c r="I137" i="4"/>
  <c r="I46" i="4"/>
  <c r="I60" i="4"/>
  <c r="I73" i="4"/>
  <c r="I86" i="4"/>
  <c r="I99" i="4"/>
  <c r="I112" i="4"/>
  <c r="I125" i="4"/>
  <c r="I39" i="4"/>
  <c r="I143" i="4"/>
  <c r="I3" i="4"/>
  <c r="I21" i="4"/>
  <c r="I47" i="4"/>
  <c r="I61" i="4"/>
  <c r="I74" i="4"/>
  <c r="I87" i="4"/>
  <c r="I100" i="4"/>
  <c r="I113" i="4"/>
  <c r="I126" i="4"/>
  <c r="I152" i="4"/>
  <c r="I28" i="4"/>
  <c r="I16" i="4"/>
  <c r="I34" i="4"/>
  <c r="I153" i="4"/>
  <c r="I10" i="4"/>
  <c r="I138" i="4"/>
  <c r="I48" i="4"/>
  <c r="I62" i="4"/>
  <c r="I75" i="4"/>
  <c r="I88" i="4"/>
  <c r="I101" i="4"/>
  <c r="I114" i="4"/>
  <c r="I127" i="4"/>
  <c r="I40" i="4"/>
  <c r="I144" i="4"/>
  <c r="I4" i="4"/>
  <c r="I22" i="4"/>
  <c r="I154" i="4"/>
  <c r="I29" i="4"/>
  <c r="I17" i="4"/>
  <c r="I35" i="4"/>
  <c r="I155" i="4"/>
  <c r="I11" i="4"/>
  <c r="I139" i="4"/>
  <c r="I49" i="4"/>
  <c r="I63" i="4"/>
  <c r="I76" i="4"/>
  <c r="I89" i="4"/>
  <c r="I102" i="4"/>
  <c r="I115" i="4"/>
  <c r="I128" i="4"/>
  <c r="I41" i="4"/>
  <c r="I145" i="4"/>
  <c r="I5" i="4"/>
  <c r="I23" i="4"/>
  <c r="I50" i="4"/>
  <c r="I64" i="4"/>
  <c r="I77" i="4"/>
  <c r="I90" i="4"/>
  <c r="I103" i="4"/>
  <c r="I116" i="4"/>
  <c r="I129" i="4"/>
  <c r="I51" i="4"/>
  <c r="I65" i="4"/>
  <c r="I78" i="4"/>
  <c r="I91" i="4"/>
  <c r="I104" i="4"/>
  <c r="I117" i="4"/>
  <c r="I130" i="4"/>
  <c r="I52" i="4"/>
  <c r="I66" i="4"/>
  <c r="I79" i="4"/>
  <c r="I92" i="4"/>
  <c r="I105" i="4"/>
  <c r="I118" i="4"/>
  <c r="I131" i="4"/>
  <c r="I53" i="4"/>
  <c r="I67" i="4"/>
  <c r="I80" i="4"/>
  <c r="I93" i="4"/>
  <c r="I106" i="4"/>
  <c r="I119" i="4"/>
  <c r="I132" i="4"/>
  <c r="I54" i="4"/>
  <c r="I68" i="4"/>
  <c r="I81" i="4"/>
  <c r="I94" i="4"/>
  <c r="I107" i="4"/>
  <c r="I120" i="4"/>
  <c r="I133" i="4"/>
  <c r="I55" i="4"/>
  <c r="I69" i="4"/>
  <c r="I82" i="4"/>
  <c r="I95" i="4"/>
  <c r="I108" i="4"/>
  <c r="I121" i="4"/>
  <c r="I134" i="4"/>
  <c r="I56" i="4"/>
  <c r="I70" i="4"/>
  <c r="I83" i="4"/>
  <c r="I96" i="4"/>
  <c r="I109" i="4"/>
  <c r="I122" i="4"/>
  <c r="I135" i="4"/>
  <c r="I57" i="4"/>
  <c r="I42" i="4"/>
  <c r="I146" i="4"/>
  <c r="I6" i="4"/>
  <c r="I24" i="4"/>
  <c r="I156" i="4"/>
  <c r="I30" i="4"/>
  <c r="I18" i="4"/>
  <c r="I36" i="4"/>
  <c r="I157" i="4"/>
  <c r="I12" i="4"/>
  <c r="I140" i="4"/>
  <c r="I43" i="4"/>
  <c r="I147" i="4"/>
  <c r="I7" i="4"/>
  <c r="I25" i="4"/>
  <c r="I158" i="4"/>
  <c r="I31" i="4"/>
  <c r="I19" i="4"/>
  <c r="I37" i="4"/>
  <c r="I159" i="4"/>
  <c r="I13" i="4"/>
  <c r="I141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3" i="1"/>
  <c r="F2" i="1"/>
  <c r="F14" i="4"/>
  <c r="F32" i="4"/>
  <c r="F149" i="4"/>
  <c r="F8" i="4"/>
  <c r="F136" i="4"/>
  <c r="F44" i="4"/>
  <c r="F58" i="4"/>
  <c r="F71" i="4"/>
  <c r="F84" i="4"/>
  <c r="F97" i="4"/>
  <c r="F110" i="4"/>
  <c r="F123" i="4"/>
  <c r="F38" i="4"/>
  <c r="F142" i="4"/>
  <c r="F20" i="4"/>
  <c r="F45" i="4"/>
  <c r="F59" i="4"/>
  <c r="F72" i="4"/>
  <c r="F85" i="4"/>
  <c r="F98" i="4"/>
  <c r="F111" i="4"/>
  <c r="F124" i="4"/>
  <c r="F150" i="4"/>
  <c r="F27" i="4"/>
  <c r="F15" i="4"/>
  <c r="F33" i="4"/>
  <c r="F151" i="4"/>
  <c r="F9" i="4"/>
  <c r="F137" i="4"/>
  <c r="F46" i="4"/>
  <c r="F60" i="4"/>
  <c r="F73" i="4"/>
  <c r="F86" i="4"/>
  <c r="F99" i="4"/>
  <c r="F112" i="4"/>
  <c r="F125" i="4"/>
  <c r="F39" i="4"/>
  <c r="F143" i="4"/>
  <c r="F3" i="4"/>
  <c r="F21" i="4"/>
  <c r="F47" i="4"/>
  <c r="F61" i="4"/>
  <c r="F74" i="4"/>
  <c r="F87" i="4"/>
  <c r="F100" i="4"/>
  <c r="F113" i="4"/>
  <c r="F126" i="4"/>
  <c r="F152" i="4"/>
  <c r="F28" i="4"/>
  <c r="F16" i="4"/>
  <c r="F34" i="4"/>
  <c r="F153" i="4"/>
  <c r="F10" i="4"/>
  <c r="F138" i="4"/>
  <c r="F48" i="4"/>
  <c r="F62" i="4"/>
  <c r="F75" i="4"/>
  <c r="F88" i="4"/>
  <c r="F101" i="4"/>
  <c r="F114" i="4"/>
  <c r="F127" i="4"/>
  <c r="F40" i="4"/>
  <c r="F144" i="4"/>
  <c r="F4" i="4"/>
  <c r="F22" i="4"/>
  <c r="F154" i="4"/>
  <c r="F29" i="4"/>
  <c r="F17" i="4"/>
  <c r="F35" i="4"/>
  <c r="F155" i="4"/>
  <c r="F11" i="4"/>
  <c r="F139" i="4"/>
  <c r="F49" i="4"/>
  <c r="F63" i="4"/>
  <c r="F76" i="4"/>
  <c r="F89" i="4"/>
  <c r="F102" i="4"/>
  <c r="F115" i="4"/>
  <c r="F128" i="4"/>
  <c r="F41" i="4"/>
  <c r="F145" i="4"/>
  <c r="F5" i="4"/>
  <c r="F23" i="4"/>
  <c r="F50" i="4"/>
  <c r="F64" i="4"/>
  <c r="F77" i="4"/>
  <c r="F90" i="4"/>
  <c r="F103" i="4"/>
  <c r="F116" i="4"/>
  <c r="F129" i="4"/>
  <c r="F51" i="4"/>
  <c r="F65" i="4"/>
  <c r="F78" i="4"/>
  <c r="F91" i="4"/>
  <c r="F104" i="4"/>
  <c r="F117" i="4"/>
  <c r="F130" i="4"/>
  <c r="F52" i="4"/>
  <c r="F66" i="4"/>
  <c r="F79" i="4"/>
  <c r="F92" i="4"/>
  <c r="F105" i="4"/>
  <c r="F118" i="4"/>
  <c r="F131" i="4"/>
  <c r="F53" i="4"/>
  <c r="F67" i="4"/>
  <c r="F80" i="4"/>
  <c r="F93" i="4"/>
  <c r="F106" i="4"/>
  <c r="F119" i="4"/>
  <c r="F132" i="4"/>
  <c r="F54" i="4"/>
  <c r="F68" i="4"/>
  <c r="F81" i="4"/>
  <c r="F94" i="4"/>
  <c r="F107" i="4"/>
  <c r="F120" i="4"/>
  <c r="F133" i="4"/>
  <c r="F55" i="4"/>
  <c r="F69" i="4"/>
  <c r="F82" i="4"/>
  <c r="F95" i="4"/>
  <c r="F108" i="4"/>
  <c r="F121" i="4"/>
  <c r="F134" i="4"/>
  <c r="F56" i="4"/>
  <c r="F70" i="4"/>
  <c r="F83" i="4"/>
  <c r="F96" i="4"/>
  <c r="F109" i="4"/>
  <c r="F122" i="4"/>
  <c r="F135" i="4"/>
  <c r="F57" i="4"/>
  <c r="F42" i="4"/>
  <c r="F146" i="4"/>
  <c r="F6" i="4"/>
  <c r="F24" i="4"/>
  <c r="F156" i="4"/>
  <c r="F30" i="4"/>
  <c r="F18" i="4"/>
  <c r="F36" i="4"/>
  <c r="F157" i="4"/>
  <c r="F12" i="4"/>
  <c r="F140" i="4"/>
  <c r="F43" i="4"/>
  <c r="F147" i="4"/>
  <c r="F7" i="4"/>
  <c r="F25" i="4"/>
  <c r="F158" i="4"/>
  <c r="F31" i="4"/>
  <c r="F19" i="4"/>
  <c r="F37" i="4"/>
  <c r="F159" i="4"/>
  <c r="F13" i="4"/>
  <c r="F141" i="4"/>
  <c r="F26" i="4"/>
  <c r="F14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gestion.xlsx!Tableau1" type="102" refreshedVersion="6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gestion.xlsxTableau1"/>
        </x15:connection>
      </ext>
    </extLst>
  </connection>
  <connection id="3" xr16:uid="{00000000-0015-0000-FFFF-FFFF02000000}" name="WorksheetConnection_gestion.xlsx!Tableau13" type="102" refreshedVersion="6" minRefreshableVersion="5">
    <extLst>
      <ext xmlns:x15="http://schemas.microsoft.com/office/spreadsheetml/2010/11/main" uri="{DE250136-89BD-433C-8126-D09CA5730AF9}">
        <x15:connection id="Tableau13">
          <x15:rangePr sourceName="_xlcn.WorksheetConnection_gestion.xlsxTableau13"/>
        </x15:connection>
      </ext>
    </extLst>
  </connection>
</connections>
</file>

<file path=xl/sharedStrings.xml><?xml version="1.0" encoding="utf-8"?>
<sst xmlns="http://schemas.openxmlformats.org/spreadsheetml/2006/main" count="1490" uniqueCount="71">
  <si>
    <t>DATES</t>
  </si>
  <si>
    <t>LIBELLES</t>
  </si>
  <si>
    <t>SOLDES</t>
  </si>
  <si>
    <t>MAMADOU DIALLO</t>
  </si>
  <si>
    <t>ADAMA COULIBALY</t>
  </si>
  <si>
    <t>SEYDOU KANTE</t>
  </si>
  <si>
    <t>SOCIETE DELTA</t>
  </si>
  <si>
    <t>CISSE FOURNITURE</t>
  </si>
  <si>
    <t>ASSITANT KANTE</t>
  </si>
  <si>
    <t>MOUSSA SISSOKO</t>
  </si>
  <si>
    <t>SEYDOU DIALLO</t>
  </si>
  <si>
    <t xml:space="preserve">FOUSSEYNI </t>
  </si>
  <si>
    <t>MOUSSA DIALLO</t>
  </si>
  <si>
    <t>ABX SARL</t>
  </si>
  <si>
    <t>AMINATA SOW</t>
  </si>
  <si>
    <t>DIALLO TRAORE</t>
  </si>
  <si>
    <t>BADARA TRAORE</t>
  </si>
  <si>
    <t>IST SARL</t>
  </si>
  <si>
    <t>ASSITANT BALLO</t>
  </si>
  <si>
    <t>LALA SISSOKO</t>
  </si>
  <si>
    <t>SIDI COULIBAL</t>
  </si>
  <si>
    <t xml:space="preserve">XXXX SARL </t>
  </si>
  <si>
    <t>ABC SA</t>
  </si>
  <si>
    <t xml:space="preserve">PMC </t>
  </si>
  <si>
    <t xml:space="preserve">abcdfef </t>
  </si>
  <si>
    <t>MOIS</t>
  </si>
  <si>
    <t>ANNEE</t>
  </si>
  <si>
    <t>PRODUIT 1</t>
  </si>
  <si>
    <t>Octobre</t>
  </si>
  <si>
    <t>PRODUIT 2</t>
  </si>
  <si>
    <t>Août</t>
  </si>
  <si>
    <t>PRODUIT 4</t>
  </si>
  <si>
    <t>Juillet</t>
  </si>
  <si>
    <t>PRODUIT 6</t>
  </si>
  <si>
    <t>PRODUIT 5</t>
  </si>
  <si>
    <t>Mars</t>
  </si>
  <si>
    <t>Mai</t>
  </si>
  <si>
    <t>PRODUIT 3</t>
  </si>
  <si>
    <t>Septembre</t>
  </si>
  <si>
    <t>Février</t>
  </si>
  <si>
    <t>Décembre</t>
  </si>
  <si>
    <t>Janvier</t>
  </si>
  <si>
    <t>Avril</t>
  </si>
  <si>
    <t>Juin</t>
  </si>
  <si>
    <t>Novembre</t>
  </si>
  <si>
    <t>Salaire</t>
  </si>
  <si>
    <t>Fourniture</t>
  </si>
  <si>
    <t>Electricité</t>
  </si>
  <si>
    <t>Loyer</t>
  </si>
  <si>
    <t xml:space="preserve">Eau </t>
  </si>
  <si>
    <t>Produit d'entretien</t>
  </si>
  <si>
    <t>Produit 2</t>
  </si>
  <si>
    <t>Produit 1</t>
  </si>
  <si>
    <t>Produit 3</t>
  </si>
  <si>
    <t>Produit 4</t>
  </si>
  <si>
    <t>Produit 5</t>
  </si>
  <si>
    <t>Produit 6</t>
  </si>
  <si>
    <t>Produit 7</t>
  </si>
  <si>
    <t>Menus dépenses</t>
  </si>
  <si>
    <t xml:space="preserve">Réparation </t>
  </si>
  <si>
    <t>Carte téléphonique</t>
  </si>
  <si>
    <t>Factture Soltema</t>
  </si>
  <si>
    <t>NATURE</t>
  </si>
  <si>
    <t>ITEMS</t>
  </si>
  <si>
    <t>TIERS</t>
  </si>
  <si>
    <t>MONTANT</t>
  </si>
  <si>
    <t>Somme de MONTANT</t>
  </si>
  <si>
    <t>Fonctionnement</t>
  </si>
  <si>
    <t>Matières premières</t>
  </si>
  <si>
    <t>TYPE_DEPENSES</t>
  </si>
  <si>
    <t>Recettes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</si>
</sst>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2"/>
      <color theme="1"/>
      <name val="Tw Cen MT"/>
      <family val="2"/>
    </font>
    <font>
      <sz val="11"/>
      <color theme="1"/>
      <name val="Tw Cen MT"/>
    </font>
    <font>
      <sz val="12"/>
      <color theme="1"/>
      <name val="Tw Cen MT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4" xfId="0" applyNumberFormat="1" applyFont="1" applyFill="1" applyBorder="1"/>
    <xf numFmtId="0" fontId="2" fillId="0" borderId="5" xfId="0" applyFont="1" applyFill="1" applyBorder="1"/>
    <xf numFmtId="14" fontId="1" fillId="0" borderId="3" xfId="0" applyNumberFormat="1" applyFont="1" applyFill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/>
    <xf numFmtId="3" fontId="1" fillId="0" borderId="2" xfId="0" applyNumberFormat="1" applyFont="1" applyFill="1" applyBorder="1"/>
    <xf numFmtId="3" fontId="1" fillId="0" borderId="1" xfId="0" applyNumberFormat="1" applyFont="1" applyFill="1" applyBorder="1"/>
    <xf numFmtId="3" fontId="1" fillId="0" borderId="0" xfId="0" applyNumberFormat="1" applyFont="1" applyFill="1"/>
    <xf numFmtId="0" fontId="1" fillId="0" borderId="0" xfId="0" applyNumberFormat="1" applyFont="1"/>
    <xf numFmtId="0" fontId="2" fillId="0" borderId="5" xfId="0" applyNumberFormat="1" applyFon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0" fontId="0" fillId="0" borderId="0" xfId="0" pivotButton="1"/>
    <xf numFmtId="3" fontId="3" fillId="0" borderId="0" xfId="0" applyNumberFormat="1" applyFont="1" applyFill="1"/>
    <xf numFmtId="0" fontId="4" fillId="0" borderId="5" xfId="0" applyFont="1" applyFill="1" applyBorder="1"/>
    <xf numFmtId="0" fontId="0" fillId="0" borderId="0" xfId="0" applyNumberForma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 style="dotted">
          <color indexed="64"/>
        </right>
        <top/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dotted">
          <color indexed="64"/>
        </left>
        <right style="dotted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 style="dotted">
          <color indexed="64"/>
        </right>
        <top/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KE" refreshedDate="44805.465164004629" createdVersion="8" refreshedVersion="8" minRefreshableVersion="3" recordCount="158" xr:uid="{910CD6E0-77EA-44CC-9183-38BA8C843A04}">
  <cacheSource type="worksheet">
    <worksheetSource name="Tableau1"/>
  </cacheSource>
  <cacheFields count="9">
    <cacheField name="DATES" numFmtId="14">
      <sharedItems containsSemiMixedTypes="0" containsNonDate="0" containsDate="1" containsString="0" minDate="2021-01-20T00:00:00" maxDate="2022-12-31T00:00:00"/>
    </cacheField>
    <cacheField name="ITEMS" numFmtId="0">
      <sharedItems count="6">
        <s v="PRODUIT 1"/>
        <s v="PRODUIT 2"/>
        <s v="PRODUIT 4"/>
        <s v="PRODUIT 6"/>
        <s v="PRODUIT 5"/>
        <s v="PRODUIT 3"/>
      </sharedItems>
    </cacheField>
    <cacheField name="TIERS" numFmtId="0">
      <sharedItems containsBlank="1"/>
    </cacheField>
    <cacheField name="LIBELLES" numFmtId="0">
      <sharedItems/>
    </cacheField>
    <cacheField name="MONTANT" numFmtId="3">
      <sharedItems containsSemiMixedTypes="0" containsString="0" containsNumber="1" containsInteger="1" minValue="40000" maxValue="60000"/>
    </cacheField>
    <cacheField name="SOLDES" numFmtId="3">
      <sharedItems containsSemiMixedTypes="0" containsString="0" containsNumber="1" containsInteger="1" minValue="46000" maxValue="120000"/>
    </cacheField>
    <cacheField name="MOIS" numFmtId="3">
      <sharedItems count="12">
        <s v="Octobre"/>
        <s v="Août"/>
        <s v="Juillet"/>
        <s v="Mars"/>
        <s v="Mai"/>
        <s v="Septembre"/>
        <s v="Février"/>
        <s v="Décembre"/>
        <s v="Janvier"/>
        <s v="Avril"/>
        <s v="Juin"/>
        <s v="Novembre"/>
      </sharedItems>
    </cacheField>
    <cacheField name="ANNEE" numFmtId="0">
      <sharedItems containsSemiMixedTypes="0" containsString="0" containsNumber="1" containsInteger="1" minValue="2021" maxValue="2022" count="2">
        <n v="2021"/>
        <n v="2022"/>
      </sharedItems>
    </cacheField>
    <cacheField name="NATURE" numFmtId="3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d v="2021-10-11T00:00:00"/>
    <x v="0"/>
    <s v="MAMADOU DIALLO"/>
    <s v="abcdfef "/>
    <n v="46000"/>
    <n v="46000"/>
    <x v="0"/>
    <x v="0"/>
    <s v="RECETTES"/>
  </r>
  <r>
    <d v="2021-08-03T00:00:00"/>
    <x v="1"/>
    <m/>
    <s v="abcdfef "/>
    <n v="55000"/>
    <n v="101000"/>
    <x v="1"/>
    <x v="0"/>
    <s v="RECETTES"/>
  </r>
  <r>
    <d v="2021-07-14T00:00:00"/>
    <x v="2"/>
    <s v="SEYDOU KANTE"/>
    <s v="abcdfef "/>
    <n v="53000"/>
    <n v="108000"/>
    <x v="2"/>
    <x v="0"/>
    <s v="RECETTES"/>
  </r>
  <r>
    <d v="2021-08-27T00:00:00"/>
    <x v="1"/>
    <s v="SOCIETE DELTA"/>
    <s v="abcdfef "/>
    <n v="53000"/>
    <n v="106000"/>
    <x v="1"/>
    <x v="0"/>
    <s v="RECETTES"/>
  </r>
  <r>
    <d v="2021-10-09T00:00:00"/>
    <x v="3"/>
    <s v="ASSITANT KANTE"/>
    <s v="abcdfef "/>
    <n v="53000"/>
    <n v="106000"/>
    <x v="0"/>
    <x v="0"/>
    <s v="RECETTES"/>
  </r>
  <r>
    <d v="2021-03-25T00:00:00"/>
    <x v="4"/>
    <m/>
    <s v="abcdfef "/>
    <n v="53000"/>
    <n v="106000"/>
    <x v="3"/>
    <x v="0"/>
    <s v="RECETTES"/>
  </r>
  <r>
    <d v="2021-05-15T00:00:00"/>
    <x v="0"/>
    <s v="SOCIETE DELTA"/>
    <s v="abcdfef "/>
    <n v="50000"/>
    <n v="103000"/>
    <x v="4"/>
    <x v="0"/>
    <s v="RECETTES"/>
  </r>
  <r>
    <d v="2021-08-09T00:00:00"/>
    <x v="5"/>
    <m/>
    <s v="abcdfef "/>
    <n v="42000"/>
    <n v="92000"/>
    <x v="1"/>
    <x v="0"/>
    <s v="RECETTES"/>
  </r>
  <r>
    <d v="2021-09-09T00:00:00"/>
    <x v="1"/>
    <s v="MOUSSA SISSOKO"/>
    <s v="abcdfef "/>
    <n v="48000"/>
    <n v="90000"/>
    <x v="5"/>
    <x v="0"/>
    <s v="RECETTES"/>
  </r>
  <r>
    <d v="2021-02-16T00:00:00"/>
    <x v="2"/>
    <m/>
    <s v="abcdfef "/>
    <n v="53000"/>
    <n v="101000"/>
    <x v="6"/>
    <x v="0"/>
    <s v="RECETTES"/>
  </r>
  <r>
    <d v="2021-12-10T00:00:00"/>
    <x v="3"/>
    <s v="SEYDOU DIALLO"/>
    <s v="abcdfef "/>
    <n v="55000"/>
    <n v="108000"/>
    <x v="7"/>
    <x v="0"/>
    <s v="RECETTES"/>
  </r>
  <r>
    <d v="2021-05-15T00:00:00"/>
    <x v="4"/>
    <m/>
    <s v="abcdfef "/>
    <n v="42000"/>
    <n v="97000"/>
    <x v="4"/>
    <x v="0"/>
    <s v="RECETTES"/>
  </r>
  <r>
    <d v="2021-10-20T00:00:00"/>
    <x v="5"/>
    <s v="AMINATA SOW"/>
    <s v="abcdfef "/>
    <n v="49000"/>
    <n v="91000"/>
    <x v="0"/>
    <x v="0"/>
    <s v="RECETTES"/>
  </r>
  <r>
    <d v="2021-12-02T00:00:00"/>
    <x v="4"/>
    <s v="MAMADOU DIALLO"/>
    <s v="abcdfef "/>
    <n v="45000"/>
    <n v="94000"/>
    <x v="7"/>
    <x v="0"/>
    <s v="RECETTES"/>
  </r>
  <r>
    <d v="2021-08-14T00:00:00"/>
    <x v="2"/>
    <m/>
    <s v="abcdfef "/>
    <n v="43000"/>
    <n v="88000"/>
    <x v="1"/>
    <x v="0"/>
    <s v="RECETTES"/>
  </r>
  <r>
    <d v="2021-07-29T00:00:00"/>
    <x v="4"/>
    <s v="SEYDOU KANTE"/>
    <s v="abcdfef "/>
    <n v="48000"/>
    <n v="91000"/>
    <x v="2"/>
    <x v="0"/>
    <s v="RECETTES"/>
  </r>
  <r>
    <d v="2021-02-20T00:00:00"/>
    <x v="5"/>
    <s v="DIALLO TRAORE"/>
    <s v="abcdfef "/>
    <n v="58000"/>
    <n v="106000"/>
    <x v="6"/>
    <x v="0"/>
    <s v="RECETTES"/>
  </r>
  <r>
    <d v="2021-09-25T00:00:00"/>
    <x v="5"/>
    <m/>
    <s v="abcdfef "/>
    <n v="48000"/>
    <n v="106000"/>
    <x v="5"/>
    <x v="0"/>
    <s v="RECETTES"/>
  </r>
  <r>
    <d v="2021-01-20T00:00:00"/>
    <x v="0"/>
    <s v="BADARA TRAORE"/>
    <s v="abcdfef "/>
    <n v="51000"/>
    <n v="99000"/>
    <x v="8"/>
    <x v="0"/>
    <s v="RECETTES"/>
  </r>
  <r>
    <d v="2021-01-28T00:00:00"/>
    <x v="2"/>
    <s v="ASSITANT BALLO"/>
    <s v="abcdfef "/>
    <n v="53000"/>
    <n v="104000"/>
    <x v="8"/>
    <x v="0"/>
    <s v="RECETTES"/>
  </r>
  <r>
    <d v="2021-02-20T00:00:00"/>
    <x v="5"/>
    <m/>
    <s v="abcdfef "/>
    <n v="40000"/>
    <n v="93000"/>
    <x v="6"/>
    <x v="0"/>
    <s v="RECETTES"/>
  </r>
  <r>
    <d v="2021-09-04T00:00:00"/>
    <x v="0"/>
    <m/>
    <s v="abcdfef "/>
    <n v="46000"/>
    <n v="86000"/>
    <x v="5"/>
    <x v="0"/>
    <s v="RECETTES"/>
  </r>
  <r>
    <d v="2021-12-20T00:00:00"/>
    <x v="0"/>
    <s v="ADAMA COULIBALY"/>
    <s v="abcdfef "/>
    <n v="44000"/>
    <n v="90000"/>
    <x v="7"/>
    <x v="0"/>
    <s v="RECETTES"/>
  </r>
  <r>
    <d v="2021-09-23T00:00:00"/>
    <x v="5"/>
    <m/>
    <s v="abcdfef "/>
    <n v="42000"/>
    <n v="86000"/>
    <x v="5"/>
    <x v="0"/>
    <s v="RECETTES"/>
  </r>
  <r>
    <d v="2021-01-31T00:00:00"/>
    <x v="2"/>
    <s v="LALA SISSOKO"/>
    <s v="abcdfef "/>
    <n v="55000"/>
    <n v="97000"/>
    <x v="8"/>
    <x v="0"/>
    <s v="RECETTES"/>
  </r>
  <r>
    <d v="2021-04-15T00:00:00"/>
    <x v="5"/>
    <m/>
    <s v="abcdfef "/>
    <n v="58000"/>
    <n v="113000"/>
    <x v="9"/>
    <x v="0"/>
    <s v="RECETTES"/>
  </r>
  <r>
    <d v="2021-10-17T00:00:00"/>
    <x v="5"/>
    <s v="SIDI COULIBAL"/>
    <s v="abcdfef "/>
    <n v="43000"/>
    <n v="101000"/>
    <x v="0"/>
    <x v="0"/>
    <s v="RECETTES"/>
  </r>
  <r>
    <d v="2021-10-03T00:00:00"/>
    <x v="2"/>
    <s v="MAMADOU DIALLO"/>
    <s v="abcdfef "/>
    <n v="56000"/>
    <n v="99000"/>
    <x v="0"/>
    <x v="0"/>
    <s v="RECETTES"/>
  </r>
  <r>
    <d v="2021-10-13T00:00:00"/>
    <x v="5"/>
    <m/>
    <s v="abcdfef "/>
    <n v="53000"/>
    <n v="109000"/>
    <x v="0"/>
    <x v="0"/>
    <s v="RECETTES"/>
  </r>
  <r>
    <d v="2021-01-21T00:00:00"/>
    <x v="3"/>
    <s v="SEYDOU KANTE"/>
    <s v="abcdfef "/>
    <n v="40000"/>
    <n v="93000"/>
    <x v="8"/>
    <x v="0"/>
    <s v="RECETTES"/>
  </r>
  <r>
    <d v="2021-07-13T00:00:00"/>
    <x v="5"/>
    <s v="SOCIETE DELTA"/>
    <s v="abcdfef "/>
    <n v="56000"/>
    <n v="96000"/>
    <x v="2"/>
    <x v="0"/>
    <s v="RECETTES"/>
  </r>
  <r>
    <d v="2021-08-09T00:00:00"/>
    <x v="5"/>
    <s v="ASSITANT KANTE"/>
    <s v="abcdfef "/>
    <n v="59000"/>
    <n v="115000"/>
    <x v="1"/>
    <x v="0"/>
    <s v="RECETTES"/>
  </r>
  <r>
    <d v="2021-07-16T00:00:00"/>
    <x v="3"/>
    <m/>
    <s v="abcdfef "/>
    <n v="42000"/>
    <n v="101000"/>
    <x v="2"/>
    <x v="0"/>
    <s v="RECETTES"/>
  </r>
  <r>
    <d v="2021-04-09T00:00:00"/>
    <x v="1"/>
    <s v="SOCIETE DELTA"/>
    <s v="abcdfef "/>
    <n v="40000"/>
    <n v="82000"/>
    <x v="9"/>
    <x v="0"/>
    <s v="RECETTES"/>
  </r>
  <r>
    <d v="2021-06-24T00:00:00"/>
    <x v="4"/>
    <m/>
    <s v="abcdfef "/>
    <n v="55000"/>
    <n v="95000"/>
    <x v="10"/>
    <x v="0"/>
    <s v="RECETTES"/>
  </r>
  <r>
    <d v="2021-07-18T00:00:00"/>
    <x v="5"/>
    <s v="MOUSSA SISSOKO"/>
    <s v="abcdfef "/>
    <n v="55000"/>
    <n v="110000"/>
    <x v="2"/>
    <x v="0"/>
    <s v="RECETTES"/>
  </r>
  <r>
    <d v="2022-03-11T00:00:00"/>
    <x v="5"/>
    <m/>
    <s v="abcdfef "/>
    <n v="57000"/>
    <n v="112000"/>
    <x v="3"/>
    <x v="1"/>
    <s v="RECETTES"/>
  </r>
  <r>
    <d v="2022-11-24T00:00:00"/>
    <x v="5"/>
    <s v="SEYDOU DIALLO"/>
    <s v="abcdfef "/>
    <n v="57000"/>
    <n v="114000"/>
    <x v="11"/>
    <x v="1"/>
    <s v="RECETTES"/>
  </r>
  <r>
    <d v="2022-05-27T00:00:00"/>
    <x v="2"/>
    <m/>
    <s v="abcdfef "/>
    <n v="44000"/>
    <n v="101000"/>
    <x v="4"/>
    <x v="1"/>
    <s v="RECETTES"/>
  </r>
  <r>
    <d v="2022-03-08T00:00:00"/>
    <x v="1"/>
    <s v="AMINATA SOW"/>
    <s v="abcdfef "/>
    <n v="47000"/>
    <n v="91000"/>
    <x v="3"/>
    <x v="1"/>
    <s v="RECETTES"/>
  </r>
  <r>
    <d v="2022-11-16T00:00:00"/>
    <x v="2"/>
    <s v="MAMADOU DIALLO"/>
    <s v="abcdfef "/>
    <n v="51000"/>
    <n v="98000"/>
    <x v="11"/>
    <x v="1"/>
    <s v="RECETTES"/>
  </r>
  <r>
    <d v="2022-01-11T00:00:00"/>
    <x v="2"/>
    <m/>
    <s v="abcdfef "/>
    <n v="55000"/>
    <n v="106000"/>
    <x v="8"/>
    <x v="1"/>
    <s v="RECETTES"/>
  </r>
  <r>
    <d v="2022-04-20T00:00:00"/>
    <x v="1"/>
    <s v="SEYDOU KANTE"/>
    <s v="abcdfef "/>
    <n v="59000"/>
    <n v="114000"/>
    <x v="9"/>
    <x v="1"/>
    <s v="RECETTES"/>
  </r>
  <r>
    <d v="2022-07-25T00:00:00"/>
    <x v="0"/>
    <s v="DIALLO TRAORE"/>
    <s v="abcdfef "/>
    <n v="58000"/>
    <n v="117000"/>
    <x v="2"/>
    <x v="1"/>
    <s v="RECETTES"/>
  </r>
  <r>
    <d v="2022-02-18T00:00:00"/>
    <x v="3"/>
    <m/>
    <s v="abcdfef "/>
    <n v="54000"/>
    <n v="112000"/>
    <x v="6"/>
    <x v="1"/>
    <s v="RECETTES"/>
  </r>
  <r>
    <d v="2022-08-08T00:00:00"/>
    <x v="0"/>
    <s v="BADARA TRAORE"/>
    <s v="abcdfef "/>
    <n v="54000"/>
    <n v="108000"/>
    <x v="1"/>
    <x v="1"/>
    <s v="RECETTES"/>
  </r>
  <r>
    <d v="2022-03-14T00:00:00"/>
    <x v="5"/>
    <s v="ASSITANT BALLO"/>
    <s v="abcdfef "/>
    <n v="44000"/>
    <n v="98000"/>
    <x v="3"/>
    <x v="1"/>
    <s v="RECETTES"/>
  </r>
  <r>
    <d v="2022-09-17T00:00:00"/>
    <x v="2"/>
    <m/>
    <s v="abcdfef "/>
    <n v="46000"/>
    <n v="90000"/>
    <x v="5"/>
    <x v="1"/>
    <s v="RECETTES"/>
  </r>
  <r>
    <d v="2022-08-11T00:00:00"/>
    <x v="5"/>
    <m/>
    <s v="abcdfef "/>
    <n v="48000"/>
    <n v="94000"/>
    <x v="1"/>
    <x v="1"/>
    <s v="RECETTES"/>
  </r>
  <r>
    <d v="2022-09-05T00:00:00"/>
    <x v="0"/>
    <s v="ADAMA COULIBALY"/>
    <s v="abcdfef "/>
    <n v="52000"/>
    <n v="100000"/>
    <x v="5"/>
    <x v="1"/>
    <s v="RECETTES"/>
  </r>
  <r>
    <d v="2022-06-25T00:00:00"/>
    <x v="3"/>
    <m/>
    <s v="abcdfef "/>
    <n v="47000"/>
    <n v="99000"/>
    <x v="10"/>
    <x v="1"/>
    <s v="RECETTES"/>
  </r>
  <r>
    <d v="2022-01-15T00:00:00"/>
    <x v="1"/>
    <s v="LALA SISSOKO"/>
    <s v="abcdfef "/>
    <n v="44000"/>
    <n v="91000"/>
    <x v="8"/>
    <x v="1"/>
    <s v="RECETTES"/>
  </r>
  <r>
    <d v="2022-03-08T00:00:00"/>
    <x v="3"/>
    <m/>
    <s v="abcdfef "/>
    <n v="58000"/>
    <n v="102000"/>
    <x v="3"/>
    <x v="1"/>
    <s v="RECETTES"/>
  </r>
  <r>
    <d v="2022-09-01T00:00:00"/>
    <x v="0"/>
    <s v="SIDI COULIBAL"/>
    <s v="abcdfef "/>
    <n v="41000"/>
    <n v="99000"/>
    <x v="5"/>
    <x v="1"/>
    <s v="RECETTES"/>
  </r>
  <r>
    <d v="2022-07-27T00:00:00"/>
    <x v="5"/>
    <s v="MAMADOU DIALLO"/>
    <s v="abcdfef "/>
    <n v="46000"/>
    <n v="87000"/>
    <x v="2"/>
    <x v="1"/>
    <s v="RECETTES"/>
  </r>
  <r>
    <d v="2022-10-20T00:00:00"/>
    <x v="0"/>
    <m/>
    <s v="abcdfef "/>
    <n v="56000"/>
    <n v="102000"/>
    <x v="0"/>
    <x v="1"/>
    <s v="RECETTES"/>
  </r>
  <r>
    <d v="2022-09-19T00:00:00"/>
    <x v="2"/>
    <s v="SEYDOU KANTE"/>
    <s v="abcdfef "/>
    <n v="45000"/>
    <n v="101000"/>
    <x v="5"/>
    <x v="1"/>
    <s v="RECETTES"/>
  </r>
  <r>
    <d v="2022-10-28T00:00:00"/>
    <x v="5"/>
    <s v="SOCIETE DELTA"/>
    <s v="abcdfef "/>
    <n v="41000"/>
    <n v="86000"/>
    <x v="0"/>
    <x v="1"/>
    <s v="RECETTES"/>
  </r>
  <r>
    <d v="2022-05-27T00:00:00"/>
    <x v="0"/>
    <s v="ASSITANT KANTE"/>
    <s v="abcdfef "/>
    <n v="55000"/>
    <n v="96000"/>
    <x v="4"/>
    <x v="1"/>
    <s v="RECETTES"/>
  </r>
  <r>
    <d v="2022-11-21T00:00:00"/>
    <x v="5"/>
    <m/>
    <s v="abcdfef "/>
    <n v="54000"/>
    <n v="109000"/>
    <x v="11"/>
    <x v="1"/>
    <s v="RECETTES"/>
  </r>
  <r>
    <d v="2022-03-14T00:00:00"/>
    <x v="0"/>
    <s v="SOCIETE DELTA"/>
    <s v="abcdfef "/>
    <n v="59000"/>
    <n v="113000"/>
    <x v="3"/>
    <x v="1"/>
    <s v="RECETTES"/>
  </r>
  <r>
    <d v="2022-07-11T00:00:00"/>
    <x v="5"/>
    <m/>
    <s v="abcdfef "/>
    <n v="50000"/>
    <n v="109000"/>
    <x v="2"/>
    <x v="1"/>
    <s v="RECETTES"/>
  </r>
  <r>
    <d v="2022-12-29T00:00:00"/>
    <x v="4"/>
    <s v="MOUSSA SISSOKO"/>
    <s v="abcdfef "/>
    <n v="46000"/>
    <n v="96000"/>
    <x v="7"/>
    <x v="1"/>
    <s v="RECETTES"/>
  </r>
  <r>
    <d v="2022-02-07T00:00:00"/>
    <x v="3"/>
    <m/>
    <s v="abcdfef "/>
    <n v="60000"/>
    <n v="106000"/>
    <x v="6"/>
    <x v="1"/>
    <s v="RECETTES"/>
  </r>
  <r>
    <d v="2022-02-25T00:00:00"/>
    <x v="0"/>
    <s v="SEYDOU DIALLO"/>
    <s v="abcdfef "/>
    <n v="59000"/>
    <n v="119000"/>
    <x v="6"/>
    <x v="1"/>
    <s v="RECETTES"/>
  </r>
  <r>
    <d v="2022-09-10T00:00:00"/>
    <x v="2"/>
    <m/>
    <s v="abcdfef "/>
    <n v="46000"/>
    <n v="105000"/>
    <x v="5"/>
    <x v="1"/>
    <s v="RECETTES"/>
  </r>
  <r>
    <d v="2022-07-12T00:00:00"/>
    <x v="2"/>
    <s v="AMINATA SOW"/>
    <s v="abcdfef "/>
    <n v="54000"/>
    <n v="100000"/>
    <x v="2"/>
    <x v="1"/>
    <s v="RECETTES"/>
  </r>
  <r>
    <d v="2022-03-28T00:00:00"/>
    <x v="0"/>
    <s v="MAMADOU DIALLO"/>
    <s v="abcdfef "/>
    <n v="46000"/>
    <n v="100000"/>
    <x v="3"/>
    <x v="1"/>
    <s v="RECETTES"/>
  </r>
  <r>
    <d v="2022-03-11T00:00:00"/>
    <x v="4"/>
    <m/>
    <s v="abcdfef "/>
    <n v="47000"/>
    <n v="93000"/>
    <x v="3"/>
    <x v="1"/>
    <s v="RECETTES"/>
  </r>
  <r>
    <d v="2022-04-25T00:00:00"/>
    <x v="2"/>
    <s v="SEYDOU KANTE"/>
    <s v="abcdfef "/>
    <n v="56000"/>
    <n v="103000"/>
    <x v="9"/>
    <x v="1"/>
    <s v="RECETTES"/>
  </r>
  <r>
    <d v="2022-06-13T00:00:00"/>
    <x v="5"/>
    <s v="DIALLO TRAORE"/>
    <s v="abcdfef "/>
    <n v="40000"/>
    <n v="96000"/>
    <x v="10"/>
    <x v="1"/>
    <s v="RECETTES"/>
  </r>
  <r>
    <d v="2022-08-31T00:00:00"/>
    <x v="3"/>
    <m/>
    <s v="abcdfef "/>
    <n v="40000"/>
    <n v="80000"/>
    <x v="1"/>
    <x v="1"/>
    <s v="RECETTES"/>
  </r>
  <r>
    <d v="2022-05-06T00:00:00"/>
    <x v="1"/>
    <s v="BADARA TRAORE"/>
    <s v="abcdfef "/>
    <n v="60000"/>
    <n v="100000"/>
    <x v="4"/>
    <x v="1"/>
    <s v="RECETTES"/>
  </r>
  <r>
    <d v="2022-04-08T00:00:00"/>
    <x v="0"/>
    <s v="ASSITANT BALLO"/>
    <s v="abcdfef "/>
    <n v="56000"/>
    <n v="116000"/>
    <x v="9"/>
    <x v="1"/>
    <s v="RECETTES"/>
  </r>
  <r>
    <d v="2022-08-10T00:00:00"/>
    <x v="5"/>
    <m/>
    <s v="abcdfef "/>
    <n v="57000"/>
    <n v="113000"/>
    <x v="1"/>
    <x v="1"/>
    <s v="RECETTES"/>
  </r>
  <r>
    <d v="2022-12-30T00:00:00"/>
    <x v="2"/>
    <m/>
    <s v="abcdfef "/>
    <n v="44000"/>
    <n v="101000"/>
    <x v="7"/>
    <x v="1"/>
    <s v="RECETTES"/>
  </r>
  <r>
    <d v="2022-10-02T00:00:00"/>
    <x v="4"/>
    <s v="ADAMA COULIBALY"/>
    <s v="abcdfef "/>
    <n v="50000"/>
    <n v="94000"/>
    <x v="0"/>
    <x v="1"/>
    <s v="RECETTES"/>
  </r>
  <r>
    <d v="2022-03-13T00:00:00"/>
    <x v="5"/>
    <m/>
    <s v="abcdfef "/>
    <n v="58000"/>
    <n v="108000"/>
    <x v="3"/>
    <x v="1"/>
    <s v="RECETTES"/>
  </r>
  <r>
    <d v="2022-09-08T00:00:00"/>
    <x v="0"/>
    <s v="LALA SISSOKO"/>
    <s v="abcdfef "/>
    <n v="49000"/>
    <n v="107000"/>
    <x v="5"/>
    <x v="1"/>
    <s v="RECETTES"/>
  </r>
  <r>
    <d v="2022-02-05T00:00:00"/>
    <x v="3"/>
    <m/>
    <s v="abcdfef "/>
    <n v="46000"/>
    <n v="95000"/>
    <x v="6"/>
    <x v="1"/>
    <s v="RECETTES"/>
  </r>
  <r>
    <d v="2022-05-25T00:00:00"/>
    <x v="2"/>
    <s v="SIDI COULIBAL"/>
    <s v="abcdfef "/>
    <n v="57000"/>
    <n v="103000"/>
    <x v="4"/>
    <x v="1"/>
    <s v="RECETTES"/>
  </r>
  <r>
    <d v="2022-11-13T00:00:00"/>
    <x v="1"/>
    <s v="MAMADOU DIALLO"/>
    <s v="abcdfef "/>
    <n v="51000"/>
    <n v="108000"/>
    <x v="11"/>
    <x v="1"/>
    <s v="RECETTES"/>
  </r>
  <r>
    <d v="2022-01-18T00:00:00"/>
    <x v="3"/>
    <m/>
    <s v="abcdfef "/>
    <n v="56000"/>
    <n v="107000"/>
    <x v="8"/>
    <x v="1"/>
    <s v="RECETTES"/>
  </r>
  <r>
    <d v="2022-03-03T00:00:00"/>
    <x v="4"/>
    <s v="SEYDOU KANTE"/>
    <s v="abcdfef "/>
    <n v="51000"/>
    <n v="107000"/>
    <x v="3"/>
    <x v="1"/>
    <s v="RECETTES"/>
  </r>
  <r>
    <d v="2022-08-20T00:00:00"/>
    <x v="4"/>
    <s v="SOCIETE DELTA"/>
    <s v="abcdfef "/>
    <n v="44000"/>
    <n v="95000"/>
    <x v="1"/>
    <x v="1"/>
    <s v="RECETTES"/>
  </r>
  <r>
    <d v="2022-07-01T00:00:00"/>
    <x v="4"/>
    <s v="ASSITANT KANTE"/>
    <s v="abcdfef "/>
    <n v="51000"/>
    <n v="95000"/>
    <x v="2"/>
    <x v="1"/>
    <s v="RECETTES"/>
  </r>
  <r>
    <d v="2022-12-06T00:00:00"/>
    <x v="3"/>
    <m/>
    <s v="abcdfef "/>
    <n v="55000"/>
    <n v="106000"/>
    <x v="7"/>
    <x v="1"/>
    <s v="RECETTES"/>
  </r>
  <r>
    <d v="2022-11-20T00:00:00"/>
    <x v="2"/>
    <s v="SOCIETE DELTA"/>
    <s v="abcdfef "/>
    <n v="57000"/>
    <n v="112000"/>
    <x v="11"/>
    <x v="1"/>
    <s v="RECETTES"/>
  </r>
  <r>
    <d v="2022-10-03T00:00:00"/>
    <x v="3"/>
    <m/>
    <s v="abcdfef "/>
    <n v="41000"/>
    <n v="98000"/>
    <x v="0"/>
    <x v="1"/>
    <s v="RECETTES"/>
  </r>
  <r>
    <d v="2022-11-01T00:00:00"/>
    <x v="4"/>
    <s v="MOUSSA SISSOKO"/>
    <s v="abcdfef "/>
    <n v="57000"/>
    <n v="98000"/>
    <x v="11"/>
    <x v="1"/>
    <s v="RECETTES"/>
  </r>
  <r>
    <d v="2022-01-31T00:00:00"/>
    <x v="3"/>
    <m/>
    <s v="abcdfef "/>
    <n v="52000"/>
    <n v="109000"/>
    <x v="8"/>
    <x v="1"/>
    <s v="RECETTES"/>
  </r>
  <r>
    <d v="2022-10-29T00:00:00"/>
    <x v="2"/>
    <s v="SEYDOU DIALLO"/>
    <s v="abcdfef "/>
    <n v="59000"/>
    <n v="111000"/>
    <x v="0"/>
    <x v="1"/>
    <s v="RECETTES"/>
  </r>
  <r>
    <d v="2022-04-21T00:00:00"/>
    <x v="3"/>
    <m/>
    <s v="abcdfef "/>
    <n v="53000"/>
    <n v="112000"/>
    <x v="9"/>
    <x v="1"/>
    <s v="RECETTES"/>
  </r>
  <r>
    <d v="2022-07-30T00:00:00"/>
    <x v="0"/>
    <s v="AMINATA SOW"/>
    <s v="abcdfef "/>
    <n v="58000"/>
    <n v="111000"/>
    <x v="2"/>
    <x v="1"/>
    <s v="RECETTES"/>
  </r>
  <r>
    <d v="2022-07-31T00:00:00"/>
    <x v="2"/>
    <s v="MAMADOU DIALLO"/>
    <s v="abcdfef "/>
    <n v="44000"/>
    <n v="102000"/>
    <x v="2"/>
    <x v="1"/>
    <s v="RECETTES"/>
  </r>
  <r>
    <d v="2022-10-21T00:00:00"/>
    <x v="0"/>
    <m/>
    <s v="abcdfef "/>
    <n v="46000"/>
    <n v="90000"/>
    <x v="0"/>
    <x v="1"/>
    <s v="RECETTES"/>
  </r>
  <r>
    <d v="2022-11-13T00:00:00"/>
    <x v="4"/>
    <s v="SEYDOU KANTE"/>
    <s v="abcdfef "/>
    <n v="50000"/>
    <n v="96000"/>
    <x v="11"/>
    <x v="1"/>
    <s v="RECETTES"/>
  </r>
  <r>
    <d v="2022-08-29T00:00:00"/>
    <x v="2"/>
    <s v="DIALLO TRAORE"/>
    <s v="abcdfef "/>
    <n v="58000"/>
    <n v="108000"/>
    <x v="1"/>
    <x v="1"/>
    <s v="RECETTES"/>
  </r>
  <r>
    <d v="2022-02-11T00:00:00"/>
    <x v="4"/>
    <m/>
    <s v="abcdfef "/>
    <n v="40000"/>
    <n v="98000"/>
    <x v="6"/>
    <x v="1"/>
    <s v="RECETTES"/>
  </r>
  <r>
    <d v="2022-12-25T00:00:00"/>
    <x v="1"/>
    <s v="BADARA TRAORE"/>
    <s v="abcdfef "/>
    <n v="51000"/>
    <n v="91000"/>
    <x v="7"/>
    <x v="1"/>
    <s v="RECETTES"/>
  </r>
  <r>
    <d v="2022-11-17T00:00:00"/>
    <x v="1"/>
    <s v="ASSITANT BALLO"/>
    <s v="abcdfef "/>
    <n v="51000"/>
    <n v="102000"/>
    <x v="11"/>
    <x v="1"/>
    <s v="RECETTES"/>
  </r>
  <r>
    <d v="2022-04-01T00:00:00"/>
    <x v="3"/>
    <m/>
    <s v="abcdfef "/>
    <n v="51000"/>
    <n v="102000"/>
    <x v="9"/>
    <x v="1"/>
    <s v="RECETTES"/>
  </r>
  <r>
    <d v="2022-04-23T00:00:00"/>
    <x v="3"/>
    <m/>
    <s v="abcdfef "/>
    <n v="46000"/>
    <n v="97000"/>
    <x v="9"/>
    <x v="1"/>
    <s v="RECETTES"/>
  </r>
  <r>
    <d v="2022-11-22T00:00:00"/>
    <x v="2"/>
    <s v="ADAMA COULIBALY"/>
    <s v="abcdfef "/>
    <n v="57000"/>
    <n v="103000"/>
    <x v="11"/>
    <x v="1"/>
    <s v="RECETTES"/>
  </r>
  <r>
    <d v="2022-06-25T00:00:00"/>
    <x v="5"/>
    <m/>
    <s v="abcdfef "/>
    <n v="44000"/>
    <n v="101000"/>
    <x v="10"/>
    <x v="1"/>
    <s v="RECETTES"/>
  </r>
  <r>
    <d v="2022-02-28T00:00:00"/>
    <x v="3"/>
    <s v="LALA SISSOKO"/>
    <s v="abcdfef "/>
    <n v="53000"/>
    <n v="97000"/>
    <x v="6"/>
    <x v="1"/>
    <s v="RECETTES"/>
  </r>
  <r>
    <d v="2022-08-07T00:00:00"/>
    <x v="5"/>
    <m/>
    <s v="abcdfef "/>
    <n v="58000"/>
    <n v="111000"/>
    <x v="1"/>
    <x v="1"/>
    <s v="RECETTES"/>
  </r>
  <r>
    <d v="2022-05-03T00:00:00"/>
    <x v="4"/>
    <s v="SIDI COULIBAL"/>
    <s v="abcdfef "/>
    <n v="44000"/>
    <n v="102000"/>
    <x v="4"/>
    <x v="1"/>
    <s v="RECETTES"/>
  </r>
  <r>
    <d v="2022-06-30T00:00:00"/>
    <x v="3"/>
    <s v="MAMADOU DIALLO"/>
    <s v="abcdfef "/>
    <n v="44000"/>
    <n v="88000"/>
    <x v="10"/>
    <x v="1"/>
    <s v="RECETTES"/>
  </r>
  <r>
    <d v="2022-10-26T00:00:00"/>
    <x v="5"/>
    <m/>
    <s v="abcdfef "/>
    <n v="59000"/>
    <n v="103000"/>
    <x v="0"/>
    <x v="1"/>
    <s v="RECETTES"/>
  </r>
  <r>
    <d v="2022-06-22T00:00:00"/>
    <x v="0"/>
    <s v="SEYDOU KANTE"/>
    <s v="abcdfef "/>
    <n v="44000"/>
    <n v="103000"/>
    <x v="10"/>
    <x v="1"/>
    <s v="RECETTES"/>
  </r>
  <r>
    <d v="2022-09-03T00:00:00"/>
    <x v="3"/>
    <s v="SOCIETE DELTA"/>
    <s v="abcdfef "/>
    <n v="53000"/>
    <n v="97000"/>
    <x v="5"/>
    <x v="1"/>
    <s v="RECETTES"/>
  </r>
  <r>
    <d v="2022-05-13T00:00:00"/>
    <x v="5"/>
    <s v="ASSITANT KANTE"/>
    <s v="abcdfef "/>
    <n v="45000"/>
    <n v="98000"/>
    <x v="4"/>
    <x v="1"/>
    <s v="RECETTES"/>
  </r>
  <r>
    <d v="2022-07-13T00:00:00"/>
    <x v="3"/>
    <m/>
    <s v="abcdfef "/>
    <n v="57000"/>
    <n v="102000"/>
    <x v="2"/>
    <x v="1"/>
    <s v="RECETTES"/>
  </r>
  <r>
    <d v="2022-07-09T00:00:00"/>
    <x v="5"/>
    <s v="SOCIETE DELTA"/>
    <s v="abcdfef "/>
    <n v="58000"/>
    <n v="115000"/>
    <x v="2"/>
    <x v="1"/>
    <s v="RECETTES"/>
  </r>
  <r>
    <d v="2022-07-16T00:00:00"/>
    <x v="0"/>
    <m/>
    <s v="abcdfef "/>
    <n v="43000"/>
    <n v="101000"/>
    <x v="2"/>
    <x v="1"/>
    <s v="RECETTES"/>
  </r>
  <r>
    <d v="2022-04-30T00:00:00"/>
    <x v="2"/>
    <s v="MOUSSA SISSOKO"/>
    <s v="abcdfef "/>
    <n v="41000"/>
    <n v="84000"/>
    <x v="9"/>
    <x v="1"/>
    <s v="RECETTES"/>
  </r>
  <r>
    <d v="2022-02-26T00:00:00"/>
    <x v="3"/>
    <m/>
    <s v="abcdfef "/>
    <n v="48000"/>
    <n v="89000"/>
    <x v="6"/>
    <x v="1"/>
    <s v="RECETTES"/>
  </r>
  <r>
    <d v="2022-05-08T00:00:00"/>
    <x v="1"/>
    <s v="SEYDOU DIALLO"/>
    <s v="abcdfef "/>
    <n v="41000"/>
    <n v="89000"/>
    <x v="4"/>
    <x v="1"/>
    <s v="RECETTES"/>
  </r>
  <r>
    <d v="2022-12-07T00:00:00"/>
    <x v="3"/>
    <m/>
    <s v="abcdfef "/>
    <n v="52000"/>
    <n v="93000"/>
    <x v="7"/>
    <x v="1"/>
    <s v="RECETTES"/>
  </r>
  <r>
    <d v="2022-05-03T00:00:00"/>
    <x v="1"/>
    <s v="AMINATA SOW"/>
    <s v="abcdfef "/>
    <n v="44000"/>
    <n v="96000"/>
    <x v="4"/>
    <x v="1"/>
    <s v="RECETTES"/>
  </r>
  <r>
    <d v="2022-03-31T00:00:00"/>
    <x v="3"/>
    <s v="MAMADOU DIALLO"/>
    <s v="abcdfef "/>
    <n v="56000"/>
    <n v="100000"/>
    <x v="3"/>
    <x v="1"/>
    <s v="RECETTES"/>
  </r>
  <r>
    <d v="2022-04-23T00:00:00"/>
    <x v="5"/>
    <m/>
    <s v="abcdfef "/>
    <n v="54000"/>
    <n v="110000"/>
    <x v="9"/>
    <x v="1"/>
    <s v="RECETTES"/>
  </r>
  <r>
    <d v="2022-05-27T00:00:00"/>
    <x v="5"/>
    <s v="SEYDOU KANTE"/>
    <s v="abcdfef "/>
    <n v="47000"/>
    <n v="101000"/>
    <x v="4"/>
    <x v="1"/>
    <s v="RECETTES"/>
  </r>
  <r>
    <d v="2022-09-18T00:00:00"/>
    <x v="5"/>
    <s v="DIALLO TRAORE"/>
    <s v="abcdfef "/>
    <n v="59000"/>
    <n v="106000"/>
    <x v="5"/>
    <x v="1"/>
    <s v="RECETTES"/>
  </r>
  <r>
    <d v="2022-02-13T00:00:00"/>
    <x v="4"/>
    <m/>
    <s v="abcdfef "/>
    <n v="43000"/>
    <n v="102000"/>
    <x v="6"/>
    <x v="1"/>
    <s v="RECETTES"/>
  </r>
  <r>
    <d v="2022-04-13T00:00:00"/>
    <x v="2"/>
    <s v="BADARA TRAORE"/>
    <s v="abcdfef "/>
    <n v="60000"/>
    <n v="103000"/>
    <x v="9"/>
    <x v="1"/>
    <s v="RECETTES"/>
  </r>
  <r>
    <d v="2022-05-15T00:00:00"/>
    <x v="5"/>
    <s v="ASSITANT BALLO"/>
    <s v="abcdfef "/>
    <n v="60000"/>
    <n v="120000"/>
    <x v="4"/>
    <x v="1"/>
    <s v="RECETTES"/>
  </r>
  <r>
    <d v="2022-05-09T00:00:00"/>
    <x v="4"/>
    <m/>
    <s v="abcdfef "/>
    <n v="57000"/>
    <n v="117000"/>
    <x v="4"/>
    <x v="1"/>
    <s v="RECETTES"/>
  </r>
  <r>
    <d v="2022-01-31T00:00:00"/>
    <x v="4"/>
    <m/>
    <s v="abcdfef "/>
    <n v="47000"/>
    <n v="104000"/>
    <x v="8"/>
    <x v="1"/>
    <s v="RECETTES"/>
  </r>
  <r>
    <d v="2022-08-13T00:00:00"/>
    <x v="1"/>
    <s v="ADAMA COULIBALY"/>
    <s v="abcdfef "/>
    <n v="55000"/>
    <n v="102000"/>
    <x v="1"/>
    <x v="1"/>
    <s v="RECETTES"/>
  </r>
  <r>
    <d v="2022-08-19T00:00:00"/>
    <x v="1"/>
    <m/>
    <s v="abcdfef "/>
    <n v="52000"/>
    <n v="107000"/>
    <x v="1"/>
    <x v="1"/>
    <s v="RECETTES"/>
  </r>
  <r>
    <d v="2022-10-15T00:00:00"/>
    <x v="1"/>
    <s v="LALA SISSOKO"/>
    <s v="abcdfef "/>
    <n v="53000"/>
    <n v="105000"/>
    <x v="0"/>
    <x v="1"/>
    <s v="RECETTES"/>
  </r>
  <r>
    <d v="2022-07-13T00:00:00"/>
    <x v="0"/>
    <m/>
    <s v="abcdfef "/>
    <n v="53000"/>
    <n v="106000"/>
    <x v="2"/>
    <x v="1"/>
    <s v="RECETTES"/>
  </r>
  <r>
    <d v="2022-07-25T00:00:00"/>
    <x v="2"/>
    <s v="SIDI COULIBAL"/>
    <s v="abcdfef "/>
    <n v="45000"/>
    <n v="98000"/>
    <x v="2"/>
    <x v="1"/>
    <s v="RECETTES"/>
  </r>
  <r>
    <d v="2022-06-04T00:00:00"/>
    <x v="3"/>
    <s v="MAMADOU DIALLO"/>
    <s v="abcdfef "/>
    <n v="51000"/>
    <n v="96000"/>
    <x v="10"/>
    <x v="1"/>
    <s v="RECETTES"/>
  </r>
  <r>
    <d v="2022-02-20T00:00:00"/>
    <x v="0"/>
    <m/>
    <s v="abcdfef "/>
    <n v="49000"/>
    <n v="100000"/>
    <x v="6"/>
    <x v="1"/>
    <s v="RECETTES"/>
  </r>
  <r>
    <d v="2022-05-23T00:00:00"/>
    <x v="0"/>
    <s v="SEYDOU KANTE"/>
    <s v="abcdfef "/>
    <n v="44000"/>
    <n v="93000"/>
    <x v="4"/>
    <x v="1"/>
    <s v="RECETTES"/>
  </r>
  <r>
    <d v="2022-10-21T00:00:00"/>
    <x v="1"/>
    <s v="SOCIETE DELTA"/>
    <s v="abcdfef "/>
    <n v="53000"/>
    <n v="97000"/>
    <x v="0"/>
    <x v="1"/>
    <s v="RECETTES"/>
  </r>
  <r>
    <d v="2022-05-09T00:00:00"/>
    <x v="5"/>
    <s v="ASSITANT KANTE"/>
    <s v="abcdfef "/>
    <n v="56000"/>
    <n v="109000"/>
    <x v="4"/>
    <x v="1"/>
    <s v="RECETTES"/>
  </r>
  <r>
    <d v="2022-11-28T00:00:00"/>
    <x v="1"/>
    <m/>
    <s v="abcdfef "/>
    <n v="46000"/>
    <n v="102000"/>
    <x v="11"/>
    <x v="1"/>
    <s v="RECETTES"/>
  </r>
  <r>
    <d v="2022-06-23T00:00:00"/>
    <x v="0"/>
    <s v="SOCIETE DELTA"/>
    <s v="abcdfef "/>
    <n v="42000"/>
    <n v="88000"/>
    <x v="10"/>
    <x v="1"/>
    <s v="RECETTES"/>
  </r>
  <r>
    <d v="2022-07-09T00:00:00"/>
    <x v="1"/>
    <m/>
    <s v="abcdfef "/>
    <n v="56000"/>
    <n v="98000"/>
    <x v="2"/>
    <x v="1"/>
    <s v="RECETTES"/>
  </r>
  <r>
    <d v="2022-03-05T00:00:00"/>
    <x v="4"/>
    <s v="MOUSSA SISSOKO"/>
    <s v="abcdfef "/>
    <n v="55000"/>
    <n v="111000"/>
    <x v="3"/>
    <x v="1"/>
    <s v="RECETTES"/>
  </r>
  <r>
    <d v="2022-03-02T00:00:00"/>
    <x v="5"/>
    <m/>
    <s v="abcdfef "/>
    <n v="55000"/>
    <n v="110000"/>
    <x v="3"/>
    <x v="1"/>
    <s v="RECETTES"/>
  </r>
  <r>
    <d v="2022-05-30T00:00:00"/>
    <x v="4"/>
    <s v="SEYDOU DIALLO"/>
    <s v="abcdfef "/>
    <n v="54000"/>
    <n v="109000"/>
    <x v="4"/>
    <x v="1"/>
    <s v="RECETTES"/>
  </r>
  <r>
    <d v="2022-10-13T00:00:00"/>
    <x v="5"/>
    <m/>
    <s v="abcdfef "/>
    <n v="48000"/>
    <n v="102000"/>
    <x v="0"/>
    <x v="1"/>
    <s v="RECETTES"/>
  </r>
  <r>
    <d v="2022-12-10T00:00:00"/>
    <x v="0"/>
    <s v="AMINATA SOW"/>
    <s v="abcdfef "/>
    <n v="52000"/>
    <n v="100000"/>
    <x v="7"/>
    <x v="1"/>
    <s v="RECETTES"/>
  </r>
  <r>
    <d v="2022-12-05T00:00:00"/>
    <x v="4"/>
    <s v="MAMADOU DIALLO"/>
    <s v="abcdfef "/>
    <n v="41000"/>
    <n v="93000"/>
    <x v="7"/>
    <x v="1"/>
    <s v="RECETTES"/>
  </r>
  <r>
    <d v="2022-06-02T00:00:00"/>
    <x v="2"/>
    <m/>
    <s v="abcdfef "/>
    <n v="53000"/>
    <n v="94000"/>
    <x v="10"/>
    <x v="1"/>
    <s v="RECETTES"/>
  </r>
  <r>
    <d v="2022-07-24T00:00:00"/>
    <x v="3"/>
    <s v="SEYDOU KANTE"/>
    <s v="abcdfef "/>
    <n v="43000"/>
    <n v="96000"/>
    <x v="2"/>
    <x v="1"/>
    <s v="RECETTES"/>
  </r>
  <r>
    <d v="2022-07-19T00:00:00"/>
    <x v="1"/>
    <s v="DIALLO TRAORE"/>
    <s v="abcdfef "/>
    <n v="53000"/>
    <n v="96000"/>
    <x v="2"/>
    <x v="1"/>
    <s v="RECETTES"/>
  </r>
  <r>
    <d v="2022-08-04T00:00:00"/>
    <x v="5"/>
    <m/>
    <s v="abcdfef "/>
    <n v="53000"/>
    <n v="106000"/>
    <x v="1"/>
    <x v="1"/>
    <s v="RECETTES"/>
  </r>
  <r>
    <d v="2022-02-13T00:00:00"/>
    <x v="4"/>
    <s v="BADARA TRAORE"/>
    <s v="abcdfef "/>
    <n v="44000"/>
    <n v="97000"/>
    <x v="6"/>
    <x v="1"/>
    <s v="RECETTES"/>
  </r>
  <r>
    <d v="2022-06-20T00:00:00"/>
    <x v="3"/>
    <s v="ASSITANT BALLO"/>
    <s v="abcdfef "/>
    <n v="46000"/>
    <n v="90000"/>
    <x v="10"/>
    <x v="1"/>
    <s v="RECETTES"/>
  </r>
  <r>
    <d v="2022-10-12T00:00:00"/>
    <x v="5"/>
    <m/>
    <s v="abcdfef "/>
    <n v="44000"/>
    <n v="90000"/>
    <x v="0"/>
    <x v="1"/>
    <s v="RECETTES"/>
  </r>
  <r>
    <d v="2022-10-12T00:00:00"/>
    <x v="5"/>
    <m/>
    <s v="abcdfef "/>
    <n v="57000"/>
    <n v="101000"/>
    <x v="0"/>
    <x v="1"/>
    <s v="RECETTES"/>
  </r>
  <r>
    <d v="2022-03-28T00:00:00"/>
    <x v="5"/>
    <s v="ADAMA COULIBALY"/>
    <s v="abcdfef "/>
    <n v="44000"/>
    <n v="101000"/>
    <x v="3"/>
    <x v="1"/>
    <s v="RECET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02B0C-7E5C-49A1-9999-E4519700EA1E}" name="Tableau croisé dynamique1" cacheId="10" applyNumberFormats="0" applyBorderFormats="0" applyFontFormats="0" applyPatternFormats="0" applyAlignmentFormats="0" applyWidthHeightFormats="1" dataCaption="Valeurs" updatedVersion="8" minRefreshableVersion="3" rowGrandTotals="0" colGrandTotals="0" itemPrintTitles="1" createdVersion="8" indent="0" compact="0" compactData="0" multipleFieldFilters="0">
  <location ref="Y1:AL14" firstHeaderRow="1" firstDataRow="2" firstDataCol="2"/>
  <pivotFields count="9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5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8"/>
        <item x="6"/>
        <item x="3"/>
        <item x="9"/>
        <item x="4"/>
        <item x="10"/>
        <item x="2"/>
        <item x="1"/>
        <item x="5"/>
        <item x="0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1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omme de MONTANT" fld="4" baseField="1" baseItem="0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J159" totalsRowShown="0" headerRowDxfId="27" dataDxfId="25" headerRowBorderDxfId="26" tableBorderDxfId="24">
  <autoFilter ref="A1:J159" xr:uid="{00000000-0009-0000-0100-000001000000}"/>
  <tableColumns count="10">
    <tableColumn id="1" xr3:uid="{00000000-0010-0000-0000-000001000000}" name="DATES" dataDxfId="23"/>
    <tableColumn id="2" xr3:uid="{00000000-0010-0000-0000-000002000000}" name="ITEMS" dataDxfId="22"/>
    <tableColumn id="3" xr3:uid="{00000000-0010-0000-0000-000003000000}" name="TIERS" dataDxfId="21"/>
    <tableColumn id="5" xr3:uid="{00000000-0010-0000-0000-000005000000}" name="LIBELLES" dataDxfId="20"/>
    <tableColumn id="6" xr3:uid="{00000000-0010-0000-0000-000006000000}" name="MONTANT" dataDxfId="19"/>
    <tableColumn id="8" xr3:uid="{00000000-0010-0000-0000-000008000000}" name="SOLDES" dataDxfId="18"/>
    <tableColumn id="9" xr3:uid="{00000000-0010-0000-0000-000009000000}" name="MOIS" dataDxfId="17"/>
    <tableColumn id="10" xr3:uid="{00000000-0010-0000-0000-00000A000000}" name="ANNEE" dataDxfId="16"/>
    <tableColumn id="4" xr3:uid="{7139B3A2-0CF0-4233-95E1-849F56D5BF17}" name="NATURE" dataDxfId="15">
      <calculatedColumnFormula>IF(Tableau1[[#This Row],[DATES]]="","","RECETTES")</calculatedColumnFormula>
    </tableColumn>
    <tableColumn id="7" xr3:uid="{DC8F717D-31C6-48C3-93DB-5C5F6AEAAEC0}" name="TYPE_DEPENSES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A1:J159" totalsRowShown="0" headerRowDxfId="13" dataDxfId="11" headerRowBorderDxfId="12" tableBorderDxfId="10">
  <autoFilter ref="A1:J159" xr:uid="{00000000-0009-0000-0100-000002000000}"/>
  <sortState xmlns:xlrd2="http://schemas.microsoft.com/office/spreadsheetml/2017/richdata2" ref="A2:J159">
    <sortCondition ref="B1:B159"/>
  </sortState>
  <tableColumns count="10">
    <tableColumn id="1" xr3:uid="{00000000-0010-0000-0100-000001000000}" name="DATES" dataDxfId="9"/>
    <tableColumn id="2" xr3:uid="{00000000-0010-0000-0100-000002000000}" name="ITEMS" dataDxfId="8"/>
    <tableColumn id="4" xr3:uid="{00000000-0010-0000-0100-000004000000}" name="TIERS" dataDxfId="7"/>
    <tableColumn id="5" xr3:uid="{00000000-0010-0000-0100-000005000000}" name="LIBELLES" dataDxfId="6"/>
    <tableColumn id="7" xr3:uid="{00000000-0010-0000-0100-000007000000}" name="MONTANT" dataDxfId="5"/>
    <tableColumn id="8" xr3:uid="{00000000-0010-0000-0100-000008000000}" name="SOLDES" dataDxfId="4"/>
    <tableColumn id="9" xr3:uid="{00000000-0010-0000-0100-000009000000}" name="MOIS" dataDxfId="3"/>
    <tableColumn id="10" xr3:uid="{00000000-0010-0000-0100-00000A000000}" name="ANNEE" dataDxfId="2"/>
    <tableColumn id="3" xr3:uid="{1AEBFAD3-0EF5-4203-A4D9-F827A91F8FA5}" name="NATURE" dataDxfId="1">
      <calculatedColumnFormula>IF(Tableau13[[#This Row],[DATES]]="","","DEPENSES")</calculatedColumnFormula>
    </tableColumn>
    <tableColumn id="6" xr3:uid="{7A51914B-CFFC-43D1-B2B5-767B617678E8}" name="TYPE_DEPENS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"/>
  <sheetViews>
    <sheetView workbookViewId="0"/>
  </sheetViews>
  <sheetFormatPr baseColWidth="10" defaultRowHeight="15" x14ac:dyDescent="0.25"/>
  <cols>
    <col min="1" max="1" width="11.28515625" customWidth="1"/>
    <col min="2" max="2" width="10.28515625" bestFit="1" customWidth="1"/>
    <col min="3" max="14" width="10.85546875" bestFit="1" customWidth="1"/>
    <col min="15" max="15" width="12.5703125" bestFit="1" customWidth="1"/>
    <col min="16" max="16" width="9.28515625" bestFit="1" customWidth="1"/>
    <col min="17" max="17" width="6.42578125" bestFit="1" customWidth="1"/>
    <col min="18" max="18" width="7" bestFit="1" customWidth="1"/>
    <col min="19" max="19" width="9.42578125" bestFit="1" customWidth="1"/>
    <col min="20" max="20" width="8.28515625" bestFit="1" customWidth="1"/>
    <col min="21" max="21" width="7" bestFit="1" customWidth="1"/>
    <col min="22" max="22" width="11.28515625" bestFit="1" customWidth="1"/>
    <col min="23" max="23" width="7.140625" bestFit="1" customWidth="1"/>
    <col min="24" max="24" width="7" bestFit="1" customWidth="1"/>
    <col min="25" max="25" width="10.140625" bestFit="1" customWidth="1"/>
    <col min="26" max="26" width="12.7109375" bestFit="1" customWidth="1"/>
    <col min="27" max="27" width="7" bestFit="1" customWidth="1"/>
    <col min="28" max="28" width="15.7109375" bestFit="1" customWidth="1"/>
    <col min="29" max="29" width="10" bestFit="1" customWidth="1"/>
    <col min="30" max="30" width="7" bestFit="1" customWidth="1"/>
    <col min="31" max="31" width="13" bestFit="1" customWidth="1"/>
    <col min="32" max="32" width="12.28515625" bestFit="1" customWidth="1"/>
    <col min="33" max="33" width="15.28515625" bestFit="1" customWidth="1"/>
    <col min="34" max="34" width="12" bestFit="1" customWidth="1"/>
    <col min="35" max="35" width="7" bestFit="1" customWidth="1"/>
    <col min="36" max="36" width="15" bestFit="1" customWidth="1"/>
    <col min="37" max="37" width="12.5703125" bestFit="1" customWidth="1"/>
  </cols>
  <sheetData>
    <row r="1" spans="1:38" x14ac:dyDescent="0.25">
      <c r="A1" t="str">
        <f t="shared" ref="A1:A20" si="0">Y2</f>
        <v>ANNEE</v>
      </c>
      <c r="B1" t="str">
        <f t="shared" ref="B1:B20" si="1">Z2</f>
        <v>ITEMS</v>
      </c>
      <c r="C1" t="str">
        <f t="shared" ref="C1:C20" si="2">AA2</f>
        <v>Janvier</v>
      </c>
      <c r="D1" t="str">
        <f t="shared" ref="D1:D20" si="3">AB2</f>
        <v>Février</v>
      </c>
      <c r="E1" t="str">
        <f t="shared" ref="E1:E20" si="4">AC2</f>
        <v>Mars</v>
      </c>
      <c r="F1" t="str">
        <f t="shared" ref="F1:F20" si="5">AD2</f>
        <v>Avril</v>
      </c>
      <c r="G1" t="str">
        <f t="shared" ref="G1:G20" si="6">AE2</f>
        <v>Mai</v>
      </c>
      <c r="H1" t="str">
        <f t="shared" ref="H1:H20" si="7">AF2</f>
        <v>Juin</v>
      </c>
      <c r="I1" t="str">
        <f t="shared" ref="I1:I20" si="8">AG2</f>
        <v>Juillet</v>
      </c>
      <c r="J1" t="str">
        <f t="shared" ref="J1:J20" si="9">AH2</f>
        <v>Août</v>
      </c>
      <c r="K1" t="str">
        <f t="shared" ref="K1:K20" si="10">AI2</f>
        <v>Septembre</v>
      </c>
      <c r="L1" t="str">
        <f t="shared" ref="L1:L20" si="11">AJ2</f>
        <v>Octobre</v>
      </c>
      <c r="M1" t="str">
        <f t="shared" ref="M1:M20" si="12">AK2</f>
        <v>Novembre</v>
      </c>
      <c r="N1" t="str">
        <f t="shared" ref="N1:N20" si="13">AL2</f>
        <v>Décembre</v>
      </c>
      <c r="Y1" s="17" t="s">
        <v>66</v>
      </c>
      <c r="AA1" s="17" t="s">
        <v>25</v>
      </c>
    </row>
    <row r="2" spans="1:38" x14ac:dyDescent="0.25">
      <c r="A2">
        <f t="shared" si="0"/>
        <v>2021</v>
      </c>
      <c r="B2" t="str">
        <f t="shared" si="1"/>
        <v>PRODUIT 1</v>
      </c>
      <c r="C2">
        <f t="shared" si="2"/>
        <v>51000</v>
      </c>
      <c r="D2">
        <f t="shared" si="3"/>
        <v>0</v>
      </c>
      <c r="E2">
        <f t="shared" si="4"/>
        <v>0</v>
      </c>
      <c r="F2">
        <f t="shared" si="5"/>
        <v>0</v>
      </c>
      <c r="G2">
        <f t="shared" si="6"/>
        <v>50000</v>
      </c>
      <c r="H2">
        <f t="shared" si="7"/>
        <v>0</v>
      </c>
      <c r="I2">
        <f t="shared" si="8"/>
        <v>0</v>
      </c>
      <c r="J2">
        <f t="shared" si="9"/>
        <v>0</v>
      </c>
      <c r="K2">
        <f t="shared" si="10"/>
        <v>46000</v>
      </c>
      <c r="L2">
        <f t="shared" si="11"/>
        <v>46000</v>
      </c>
      <c r="M2">
        <f t="shared" si="12"/>
        <v>0</v>
      </c>
      <c r="N2">
        <f t="shared" si="13"/>
        <v>44000</v>
      </c>
      <c r="Y2" s="17" t="s">
        <v>26</v>
      </c>
      <c r="Z2" s="17" t="s">
        <v>63</v>
      </c>
      <c r="AA2" t="s">
        <v>41</v>
      </c>
      <c r="AB2" t="s">
        <v>39</v>
      </c>
      <c r="AC2" t="s">
        <v>35</v>
      </c>
      <c r="AD2" t="s">
        <v>42</v>
      </c>
      <c r="AE2" t="s">
        <v>36</v>
      </c>
      <c r="AF2" t="s">
        <v>43</v>
      </c>
      <c r="AG2" t="s">
        <v>32</v>
      </c>
      <c r="AH2" t="s">
        <v>30</v>
      </c>
      <c r="AI2" t="s">
        <v>38</v>
      </c>
      <c r="AJ2" t="s">
        <v>28</v>
      </c>
      <c r="AK2" t="s">
        <v>44</v>
      </c>
      <c r="AL2" t="s">
        <v>40</v>
      </c>
    </row>
    <row r="3" spans="1:38" x14ac:dyDescent="0.25">
      <c r="A3">
        <f t="shared" si="0"/>
        <v>2021</v>
      </c>
      <c r="B3" t="str">
        <f t="shared" si="1"/>
        <v>PRODUIT 2</v>
      </c>
      <c r="C3">
        <f t="shared" si="2"/>
        <v>0</v>
      </c>
      <c r="D3">
        <f t="shared" si="3"/>
        <v>0</v>
      </c>
      <c r="E3">
        <f t="shared" si="4"/>
        <v>0</v>
      </c>
      <c r="F3">
        <f t="shared" si="5"/>
        <v>40000</v>
      </c>
      <c r="G3">
        <f t="shared" si="6"/>
        <v>0</v>
      </c>
      <c r="H3">
        <f t="shared" si="7"/>
        <v>0</v>
      </c>
      <c r="I3">
        <f t="shared" si="8"/>
        <v>0</v>
      </c>
      <c r="J3">
        <f t="shared" si="9"/>
        <v>108000</v>
      </c>
      <c r="K3">
        <f t="shared" si="10"/>
        <v>48000</v>
      </c>
      <c r="L3">
        <f t="shared" si="11"/>
        <v>0</v>
      </c>
      <c r="M3">
        <f t="shared" si="12"/>
        <v>0</v>
      </c>
      <c r="N3">
        <f t="shared" si="13"/>
        <v>0</v>
      </c>
      <c r="Y3">
        <v>2021</v>
      </c>
      <c r="Z3" t="s">
        <v>27</v>
      </c>
      <c r="AA3" s="20">
        <v>51000</v>
      </c>
      <c r="AB3" s="20"/>
      <c r="AC3" s="20"/>
      <c r="AD3" s="20"/>
      <c r="AE3" s="20">
        <v>50000</v>
      </c>
      <c r="AF3" s="20"/>
      <c r="AG3" s="20"/>
      <c r="AH3" s="20"/>
      <c r="AI3" s="20">
        <v>46000</v>
      </c>
      <c r="AJ3" s="20">
        <v>46000</v>
      </c>
      <c r="AK3" s="20"/>
      <c r="AL3" s="20">
        <v>44000</v>
      </c>
    </row>
    <row r="4" spans="1:38" x14ac:dyDescent="0.25">
      <c r="A4">
        <f t="shared" si="0"/>
        <v>2021</v>
      </c>
      <c r="B4" t="str">
        <f t="shared" si="1"/>
        <v>PRODUIT 3</v>
      </c>
      <c r="C4">
        <f t="shared" si="2"/>
        <v>0</v>
      </c>
      <c r="D4">
        <f t="shared" si="3"/>
        <v>98000</v>
      </c>
      <c r="E4">
        <f t="shared" si="4"/>
        <v>0</v>
      </c>
      <c r="F4">
        <f t="shared" si="5"/>
        <v>58000</v>
      </c>
      <c r="G4">
        <f t="shared" si="6"/>
        <v>0</v>
      </c>
      <c r="H4">
        <f t="shared" si="7"/>
        <v>0</v>
      </c>
      <c r="I4">
        <f t="shared" si="8"/>
        <v>111000</v>
      </c>
      <c r="J4">
        <f t="shared" si="9"/>
        <v>101000</v>
      </c>
      <c r="K4">
        <f t="shared" si="10"/>
        <v>90000</v>
      </c>
      <c r="L4">
        <f t="shared" si="11"/>
        <v>145000</v>
      </c>
      <c r="M4">
        <f t="shared" si="12"/>
        <v>0</v>
      </c>
      <c r="N4">
        <f t="shared" si="13"/>
        <v>0</v>
      </c>
      <c r="Y4">
        <v>2021</v>
      </c>
      <c r="Z4" t="s">
        <v>29</v>
      </c>
      <c r="AA4" s="20"/>
      <c r="AB4" s="20"/>
      <c r="AC4" s="20"/>
      <c r="AD4" s="20">
        <v>40000</v>
      </c>
      <c r="AE4" s="20"/>
      <c r="AF4" s="20"/>
      <c r="AG4" s="20"/>
      <c r="AH4" s="20">
        <v>108000</v>
      </c>
      <c r="AI4" s="20">
        <v>48000</v>
      </c>
      <c r="AJ4" s="20"/>
      <c r="AK4" s="20"/>
      <c r="AL4" s="20"/>
    </row>
    <row r="5" spans="1:38" x14ac:dyDescent="0.25">
      <c r="A5">
        <f t="shared" si="0"/>
        <v>2021</v>
      </c>
      <c r="B5" t="str">
        <f t="shared" si="1"/>
        <v>PRODUIT 4</v>
      </c>
      <c r="C5">
        <f t="shared" si="2"/>
        <v>108000</v>
      </c>
      <c r="D5">
        <f t="shared" si="3"/>
        <v>53000</v>
      </c>
      <c r="E5">
        <f t="shared" si="4"/>
        <v>0</v>
      </c>
      <c r="F5">
        <f t="shared" si="5"/>
        <v>0</v>
      </c>
      <c r="G5">
        <f t="shared" si="6"/>
        <v>0</v>
      </c>
      <c r="H5">
        <f t="shared" si="7"/>
        <v>0</v>
      </c>
      <c r="I5">
        <f t="shared" si="8"/>
        <v>53000</v>
      </c>
      <c r="J5">
        <f t="shared" si="9"/>
        <v>43000</v>
      </c>
      <c r="K5">
        <f t="shared" si="10"/>
        <v>0</v>
      </c>
      <c r="L5">
        <f t="shared" si="11"/>
        <v>56000</v>
      </c>
      <c r="M5">
        <f t="shared" si="12"/>
        <v>0</v>
      </c>
      <c r="N5">
        <f t="shared" si="13"/>
        <v>0</v>
      </c>
      <c r="Y5">
        <v>2021</v>
      </c>
      <c r="Z5" t="s">
        <v>37</v>
      </c>
      <c r="AA5" s="20"/>
      <c r="AB5" s="20">
        <v>98000</v>
      </c>
      <c r="AC5" s="20"/>
      <c r="AD5" s="20">
        <v>58000</v>
      </c>
      <c r="AE5" s="20"/>
      <c r="AF5" s="20"/>
      <c r="AG5" s="20">
        <v>111000</v>
      </c>
      <c r="AH5" s="20">
        <v>101000</v>
      </c>
      <c r="AI5" s="20">
        <v>90000</v>
      </c>
      <c r="AJ5" s="20">
        <v>145000</v>
      </c>
      <c r="AK5" s="20"/>
      <c r="AL5" s="20"/>
    </row>
    <row r="6" spans="1:38" x14ac:dyDescent="0.25">
      <c r="A6">
        <f t="shared" si="0"/>
        <v>2021</v>
      </c>
      <c r="B6" t="str">
        <f t="shared" si="1"/>
        <v>PRODUIT 5</v>
      </c>
      <c r="C6">
        <f t="shared" si="2"/>
        <v>0</v>
      </c>
      <c r="D6">
        <f t="shared" si="3"/>
        <v>0</v>
      </c>
      <c r="E6">
        <f t="shared" si="4"/>
        <v>53000</v>
      </c>
      <c r="F6">
        <f t="shared" si="5"/>
        <v>0</v>
      </c>
      <c r="G6">
        <f t="shared" si="6"/>
        <v>42000</v>
      </c>
      <c r="H6">
        <f t="shared" si="7"/>
        <v>55000</v>
      </c>
      <c r="I6">
        <f t="shared" si="8"/>
        <v>48000</v>
      </c>
      <c r="J6">
        <f t="shared" si="9"/>
        <v>0</v>
      </c>
      <c r="K6">
        <f t="shared" si="10"/>
        <v>0</v>
      </c>
      <c r="L6">
        <f t="shared" si="11"/>
        <v>0</v>
      </c>
      <c r="M6">
        <f t="shared" si="12"/>
        <v>0</v>
      </c>
      <c r="N6">
        <f t="shared" si="13"/>
        <v>45000</v>
      </c>
      <c r="Y6">
        <v>2021</v>
      </c>
      <c r="Z6" t="s">
        <v>31</v>
      </c>
      <c r="AA6" s="20">
        <v>108000</v>
      </c>
      <c r="AB6" s="20">
        <v>53000</v>
      </c>
      <c r="AC6" s="20"/>
      <c r="AD6" s="20"/>
      <c r="AE6" s="20"/>
      <c r="AF6" s="20"/>
      <c r="AG6" s="20">
        <v>53000</v>
      </c>
      <c r="AH6" s="20">
        <v>43000</v>
      </c>
      <c r="AI6" s="20"/>
      <c r="AJ6" s="20">
        <v>56000</v>
      </c>
      <c r="AK6" s="20"/>
      <c r="AL6" s="20"/>
    </row>
    <row r="7" spans="1:38" x14ac:dyDescent="0.25">
      <c r="A7">
        <f t="shared" si="0"/>
        <v>2021</v>
      </c>
      <c r="B7" t="str">
        <f t="shared" si="1"/>
        <v>PRODUIT 6</v>
      </c>
      <c r="C7">
        <f t="shared" si="2"/>
        <v>40000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0</v>
      </c>
      <c r="H7">
        <f t="shared" si="7"/>
        <v>0</v>
      </c>
      <c r="I7">
        <f t="shared" si="8"/>
        <v>42000</v>
      </c>
      <c r="J7">
        <f t="shared" si="9"/>
        <v>0</v>
      </c>
      <c r="K7">
        <f t="shared" si="10"/>
        <v>0</v>
      </c>
      <c r="L7">
        <f t="shared" si="11"/>
        <v>53000</v>
      </c>
      <c r="M7">
        <f t="shared" si="12"/>
        <v>0</v>
      </c>
      <c r="N7">
        <f t="shared" si="13"/>
        <v>55000</v>
      </c>
      <c r="Y7">
        <v>2021</v>
      </c>
      <c r="Z7" t="s">
        <v>34</v>
      </c>
      <c r="AA7" s="20"/>
      <c r="AB7" s="20"/>
      <c r="AC7" s="20">
        <v>53000</v>
      </c>
      <c r="AD7" s="20"/>
      <c r="AE7" s="20">
        <v>42000</v>
      </c>
      <c r="AF7" s="20">
        <v>55000</v>
      </c>
      <c r="AG7" s="20">
        <v>48000</v>
      </c>
      <c r="AH7" s="20"/>
      <c r="AI7" s="20"/>
      <c r="AJ7" s="20"/>
      <c r="AK7" s="20"/>
      <c r="AL7" s="20">
        <v>45000</v>
      </c>
    </row>
    <row r="8" spans="1:38" x14ac:dyDescent="0.25">
      <c r="A8">
        <f t="shared" si="0"/>
        <v>2022</v>
      </c>
      <c r="B8" t="str">
        <f t="shared" si="1"/>
        <v>PRODUIT 1</v>
      </c>
      <c r="C8">
        <f t="shared" si="2"/>
        <v>0</v>
      </c>
      <c r="D8">
        <f t="shared" si="3"/>
        <v>108000</v>
      </c>
      <c r="E8">
        <f t="shared" si="4"/>
        <v>105000</v>
      </c>
      <c r="F8">
        <f t="shared" si="5"/>
        <v>56000</v>
      </c>
      <c r="G8">
        <f t="shared" si="6"/>
        <v>99000</v>
      </c>
      <c r="H8">
        <f t="shared" si="7"/>
        <v>86000</v>
      </c>
      <c r="I8">
        <f t="shared" si="8"/>
        <v>212000</v>
      </c>
      <c r="J8">
        <f t="shared" si="9"/>
        <v>54000</v>
      </c>
      <c r="K8">
        <f t="shared" si="10"/>
        <v>142000</v>
      </c>
      <c r="L8">
        <f t="shared" si="11"/>
        <v>102000</v>
      </c>
      <c r="M8">
        <f t="shared" si="12"/>
        <v>0</v>
      </c>
      <c r="N8">
        <f t="shared" si="13"/>
        <v>52000</v>
      </c>
      <c r="Y8">
        <v>2021</v>
      </c>
      <c r="Z8" t="s">
        <v>33</v>
      </c>
      <c r="AA8" s="20">
        <v>40000</v>
      </c>
      <c r="AB8" s="20"/>
      <c r="AC8" s="20"/>
      <c r="AD8" s="20"/>
      <c r="AE8" s="20"/>
      <c r="AF8" s="20"/>
      <c r="AG8" s="20">
        <v>42000</v>
      </c>
      <c r="AH8" s="20"/>
      <c r="AI8" s="20"/>
      <c r="AJ8" s="20">
        <v>53000</v>
      </c>
      <c r="AK8" s="20"/>
      <c r="AL8" s="20">
        <v>55000</v>
      </c>
    </row>
    <row r="9" spans="1:38" x14ac:dyDescent="0.25">
      <c r="A9">
        <f t="shared" si="0"/>
        <v>2022</v>
      </c>
      <c r="B9" t="str">
        <f t="shared" si="1"/>
        <v>PRODUIT 2</v>
      </c>
      <c r="C9">
        <f t="shared" si="2"/>
        <v>44000</v>
      </c>
      <c r="D9">
        <f t="shared" si="3"/>
        <v>0</v>
      </c>
      <c r="E9">
        <f t="shared" si="4"/>
        <v>47000</v>
      </c>
      <c r="F9">
        <f t="shared" si="5"/>
        <v>59000</v>
      </c>
      <c r="G9">
        <f t="shared" si="6"/>
        <v>145000</v>
      </c>
      <c r="H9">
        <f t="shared" si="7"/>
        <v>0</v>
      </c>
      <c r="I9">
        <f t="shared" si="8"/>
        <v>109000</v>
      </c>
      <c r="J9">
        <f t="shared" si="9"/>
        <v>107000</v>
      </c>
      <c r="K9">
        <f t="shared" si="10"/>
        <v>0</v>
      </c>
      <c r="L9">
        <f t="shared" si="11"/>
        <v>106000</v>
      </c>
      <c r="M9">
        <f t="shared" si="12"/>
        <v>148000</v>
      </c>
      <c r="N9">
        <f t="shared" si="13"/>
        <v>51000</v>
      </c>
      <c r="Y9">
        <v>2022</v>
      </c>
      <c r="Z9" t="s">
        <v>27</v>
      </c>
      <c r="AA9" s="20"/>
      <c r="AB9" s="20">
        <v>108000</v>
      </c>
      <c r="AC9" s="20">
        <v>105000</v>
      </c>
      <c r="AD9" s="20">
        <v>56000</v>
      </c>
      <c r="AE9" s="20">
        <v>99000</v>
      </c>
      <c r="AF9" s="20">
        <v>86000</v>
      </c>
      <c r="AG9" s="20">
        <v>212000</v>
      </c>
      <c r="AH9" s="20">
        <v>54000</v>
      </c>
      <c r="AI9" s="20">
        <v>142000</v>
      </c>
      <c r="AJ9" s="20">
        <v>102000</v>
      </c>
      <c r="AK9" s="20"/>
      <c r="AL9" s="20">
        <v>52000</v>
      </c>
    </row>
    <row r="10" spans="1:38" x14ac:dyDescent="0.25">
      <c r="A10">
        <f t="shared" si="0"/>
        <v>2022</v>
      </c>
      <c r="B10" t="str">
        <f t="shared" si="1"/>
        <v>PRODUIT 3</v>
      </c>
      <c r="C10">
        <f t="shared" si="2"/>
        <v>0</v>
      </c>
      <c r="D10">
        <f t="shared" si="3"/>
        <v>0</v>
      </c>
      <c r="E10">
        <f t="shared" si="4"/>
        <v>258000</v>
      </c>
      <c r="F10">
        <f t="shared" si="5"/>
        <v>54000</v>
      </c>
      <c r="G10">
        <f t="shared" si="6"/>
        <v>208000</v>
      </c>
      <c r="H10">
        <f t="shared" si="7"/>
        <v>84000</v>
      </c>
      <c r="I10">
        <f t="shared" si="8"/>
        <v>154000</v>
      </c>
      <c r="J10">
        <f t="shared" si="9"/>
        <v>216000</v>
      </c>
      <c r="K10">
        <f t="shared" si="10"/>
        <v>59000</v>
      </c>
      <c r="L10">
        <f t="shared" si="11"/>
        <v>249000</v>
      </c>
      <c r="M10">
        <f t="shared" si="12"/>
        <v>111000</v>
      </c>
      <c r="N10">
        <f t="shared" si="13"/>
        <v>0</v>
      </c>
      <c r="Y10">
        <v>2022</v>
      </c>
      <c r="Z10" t="s">
        <v>29</v>
      </c>
      <c r="AA10" s="20">
        <v>44000</v>
      </c>
      <c r="AB10" s="20"/>
      <c r="AC10" s="20">
        <v>47000</v>
      </c>
      <c r="AD10" s="20">
        <v>59000</v>
      </c>
      <c r="AE10" s="20">
        <v>145000</v>
      </c>
      <c r="AF10" s="20"/>
      <c r="AG10" s="20">
        <v>109000</v>
      </c>
      <c r="AH10" s="20">
        <v>107000</v>
      </c>
      <c r="AI10" s="20"/>
      <c r="AJ10" s="20">
        <v>106000</v>
      </c>
      <c r="AK10" s="20">
        <v>148000</v>
      </c>
      <c r="AL10" s="20">
        <v>51000</v>
      </c>
    </row>
    <row r="11" spans="1:38" x14ac:dyDescent="0.25">
      <c r="A11">
        <f t="shared" si="0"/>
        <v>2022</v>
      </c>
      <c r="B11" t="str">
        <f t="shared" si="1"/>
        <v>PRODUIT 4</v>
      </c>
      <c r="C11">
        <f t="shared" si="2"/>
        <v>55000</v>
      </c>
      <c r="D11">
        <f t="shared" si="3"/>
        <v>0</v>
      </c>
      <c r="E11">
        <f t="shared" si="4"/>
        <v>0</v>
      </c>
      <c r="F11">
        <f t="shared" si="5"/>
        <v>157000</v>
      </c>
      <c r="G11">
        <f t="shared" si="6"/>
        <v>101000</v>
      </c>
      <c r="H11">
        <f t="shared" si="7"/>
        <v>53000</v>
      </c>
      <c r="I11">
        <f t="shared" si="8"/>
        <v>143000</v>
      </c>
      <c r="J11">
        <f t="shared" si="9"/>
        <v>58000</v>
      </c>
      <c r="K11">
        <f t="shared" si="10"/>
        <v>137000</v>
      </c>
      <c r="L11">
        <f t="shared" si="11"/>
        <v>59000</v>
      </c>
      <c r="M11">
        <f t="shared" si="12"/>
        <v>165000</v>
      </c>
      <c r="N11">
        <f t="shared" si="13"/>
        <v>44000</v>
      </c>
      <c r="Y11">
        <v>2022</v>
      </c>
      <c r="Z11" t="s">
        <v>37</v>
      </c>
      <c r="AA11" s="20"/>
      <c r="AB11" s="20"/>
      <c r="AC11" s="20">
        <v>258000</v>
      </c>
      <c r="AD11" s="20">
        <v>54000</v>
      </c>
      <c r="AE11" s="20">
        <v>208000</v>
      </c>
      <c r="AF11" s="20">
        <v>84000</v>
      </c>
      <c r="AG11" s="20">
        <v>154000</v>
      </c>
      <c r="AH11" s="20">
        <v>216000</v>
      </c>
      <c r="AI11" s="20">
        <v>59000</v>
      </c>
      <c r="AJ11" s="20">
        <v>249000</v>
      </c>
      <c r="AK11" s="20">
        <v>111000</v>
      </c>
      <c r="AL11" s="20"/>
    </row>
    <row r="12" spans="1:38" x14ac:dyDescent="0.25">
      <c r="A12">
        <f t="shared" si="0"/>
        <v>2022</v>
      </c>
      <c r="B12" t="str">
        <f t="shared" si="1"/>
        <v>PRODUIT 5</v>
      </c>
      <c r="C12">
        <f t="shared" si="2"/>
        <v>47000</v>
      </c>
      <c r="D12">
        <f t="shared" si="3"/>
        <v>127000</v>
      </c>
      <c r="E12">
        <f t="shared" si="4"/>
        <v>153000</v>
      </c>
      <c r="F12">
        <f t="shared" si="5"/>
        <v>0</v>
      </c>
      <c r="G12">
        <f t="shared" si="6"/>
        <v>155000</v>
      </c>
      <c r="H12">
        <f t="shared" si="7"/>
        <v>0</v>
      </c>
      <c r="I12">
        <f t="shared" si="8"/>
        <v>51000</v>
      </c>
      <c r="J12">
        <f t="shared" si="9"/>
        <v>44000</v>
      </c>
      <c r="K12">
        <f t="shared" si="10"/>
        <v>0</v>
      </c>
      <c r="L12">
        <f t="shared" si="11"/>
        <v>50000</v>
      </c>
      <c r="M12">
        <f t="shared" si="12"/>
        <v>107000</v>
      </c>
      <c r="N12">
        <f t="shared" si="13"/>
        <v>87000</v>
      </c>
      <c r="Y12">
        <v>2022</v>
      </c>
      <c r="Z12" t="s">
        <v>31</v>
      </c>
      <c r="AA12" s="20">
        <v>55000</v>
      </c>
      <c r="AB12" s="20"/>
      <c r="AC12" s="20"/>
      <c r="AD12" s="20">
        <v>157000</v>
      </c>
      <c r="AE12" s="20">
        <v>101000</v>
      </c>
      <c r="AF12" s="20">
        <v>53000</v>
      </c>
      <c r="AG12" s="20">
        <v>143000</v>
      </c>
      <c r="AH12" s="20">
        <v>58000</v>
      </c>
      <c r="AI12" s="20">
        <v>137000</v>
      </c>
      <c r="AJ12" s="20">
        <v>59000</v>
      </c>
      <c r="AK12" s="20">
        <v>165000</v>
      </c>
      <c r="AL12" s="20">
        <v>44000</v>
      </c>
    </row>
    <row r="13" spans="1:38" x14ac:dyDescent="0.25">
      <c r="A13">
        <f t="shared" si="0"/>
        <v>2022</v>
      </c>
      <c r="B13" t="str">
        <f t="shared" si="1"/>
        <v>PRODUIT 6</v>
      </c>
      <c r="C13">
        <f t="shared" si="2"/>
        <v>108000</v>
      </c>
      <c r="D13">
        <f t="shared" si="3"/>
        <v>261000</v>
      </c>
      <c r="E13">
        <f t="shared" si="4"/>
        <v>114000</v>
      </c>
      <c r="F13">
        <f t="shared" si="5"/>
        <v>150000</v>
      </c>
      <c r="G13">
        <f t="shared" si="6"/>
        <v>0</v>
      </c>
      <c r="H13">
        <f t="shared" si="7"/>
        <v>188000</v>
      </c>
      <c r="I13">
        <f t="shared" si="8"/>
        <v>100000</v>
      </c>
      <c r="J13">
        <f t="shared" si="9"/>
        <v>40000</v>
      </c>
      <c r="K13">
        <f t="shared" si="10"/>
        <v>53000</v>
      </c>
      <c r="L13">
        <f t="shared" si="11"/>
        <v>41000</v>
      </c>
      <c r="M13">
        <f t="shared" si="12"/>
        <v>0</v>
      </c>
      <c r="N13">
        <f t="shared" si="13"/>
        <v>107000</v>
      </c>
      <c r="Y13">
        <v>2022</v>
      </c>
      <c r="Z13" t="s">
        <v>34</v>
      </c>
      <c r="AA13" s="20">
        <v>47000</v>
      </c>
      <c r="AB13" s="20">
        <v>127000</v>
      </c>
      <c r="AC13" s="20">
        <v>153000</v>
      </c>
      <c r="AD13" s="20"/>
      <c r="AE13" s="20">
        <v>155000</v>
      </c>
      <c r="AF13" s="20"/>
      <c r="AG13" s="20">
        <v>51000</v>
      </c>
      <c r="AH13" s="20">
        <v>44000</v>
      </c>
      <c r="AI13" s="20"/>
      <c r="AJ13" s="20">
        <v>50000</v>
      </c>
      <c r="AK13" s="20">
        <v>107000</v>
      </c>
      <c r="AL13" s="20">
        <v>87000</v>
      </c>
    </row>
    <row r="14" spans="1:38" x14ac:dyDescent="0.25">
      <c r="A14">
        <f t="shared" si="0"/>
        <v>0</v>
      </c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f t="shared" si="6"/>
        <v>0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Y14">
        <v>2022</v>
      </c>
      <c r="Z14" t="s">
        <v>33</v>
      </c>
      <c r="AA14" s="20">
        <v>108000</v>
      </c>
      <c r="AB14" s="20">
        <v>261000</v>
      </c>
      <c r="AC14" s="20">
        <v>114000</v>
      </c>
      <c r="AD14" s="20">
        <v>150000</v>
      </c>
      <c r="AE14" s="20"/>
      <c r="AF14" s="20">
        <v>188000</v>
      </c>
      <c r="AG14" s="20">
        <v>100000</v>
      </c>
      <c r="AH14" s="20">
        <v>40000</v>
      </c>
      <c r="AI14" s="20">
        <v>53000</v>
      </c>
      <c r="AJ14" s="20">
        <v>41000</v>
      </c>
      <c r="AK14" s="20"/>
      <c r="AL14" s="20">
        <v>107000</v>
      </c>
    </row>
    <row r="15" spans="1:38" x14ac:dyDescent="0.25">
      <c r="A15">
        <f t="shared" si="0"/>
        <v>0</v>
      </c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</row>
    <row r="16" spans="1:38" x14ac:dyDescent="0.25">
      <c r="A16">
        <f t="shared" si="0"/>
        <v>0</v>
      </c>
      <c r="B16">
        <f t="shared" si="1"/>
        <v>0</v>
      </c>
      <c r="C16">
        <f t="shared" si="2"/>
        <v>0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</row>
    <row r="17" spans="1:14" x14ac:dyDescent="0.25">
      <c r="A17">
        <f t="shared" si="0"/>
        <v>0</v>
      </c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</row>
    <row r="18" spans="1:14" x14ac:dyDescent="0.25">
      <c r="A18">
        <f t="shared" si="0"/>
        <v>0</v>
      </c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</row>
    <row r="19" spans="1:14" x14ac:dyDescent="0.25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</row>
    <row r="20" spans="1:14" x14ac:dyDescent="0.25">
      <c r="A20">
        <f t="shared" si="0"/>
        <v>0</v>
      </c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5"/>
        <v>0</v>
      </c>
      <c r="G20">
        <f t="shared" si="6"/>
        <v>0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</row>
    <row r="21" spans="1:14" x14ac:dyDescent="0.25">
      <c r="A21">
        <f t="shared" ref="A21:A29" si="14">Y22</f>
        <v>0</v>
      </c>
      <c r="B21">
        <f t="shared" ref="B21:B29" si="15">Z22</f>
        <v>0</v>
      </c>
      <c r="C21">
        <f t="shared" ref="C21:C29" si="16">AA22</f>
        <v>0</v>
      </c>
      <c r="D21">
        <f t="shared" ref="D21:D29" si="17">AB22</f>
        <v>0</v>
      </c>
      <c r="E21">
        <f t="shared" ref="E21:E29" si="18">AC22</f>
        <v>0</v>
      </c>
      <c r="F21">
        <f t="shared" ref="F21:F29" si="19">AD22</f>
        <v>0</v>
      </c>
      <c r="G21">
        <f t="shared" ref="G21:G29" si="20">AE22</f>
        <v>0</v>
      </c>
      <c r="H21">
        <f t="shared" ref="H21:H29" si="21">AF22</f>
        <v>0</v>
      </c>
      <c r="I21">
        <f t="shared" ref="I21:I29" si="22">AG22</f>
        <v>0</v>
      </c>
      <c r="J21">
        <f t="shared" ref="J21:J29" si="23">AH22</f>
        <v>0</v>
      </c>
      <c r="K21">
        <f t="shared" ref="K21:K29" si="24">AI22</f>
        <v>0</v>
      </c>
      <c r="L21">
        <f t="shared" ref="L21:L29" si="25">AJ22</f>
        <v>0</v>
      </c>
      <c r="M21">
        <f t="shared" ref="M21:M29" si="26">AK22</f>
        <v>0</v>
      </c>
      <c r="N21">
        <f t="shared" ref="N21:N29" si="27">AL22</f>
        <v>0</v>
      </c>
    </row>
    <row r="22" spans="1:14" x14ac:dyDescent="0.25">
      <c r="A22">
        <f t="shared" si="14"/>
        <v>0</v>
      </c>
      <c r="B22">
        <f t="shared" si="15"/>
        <v>0</v>
      </c>
      <c r="C22">
        <f t="shared" si="16"/>
        <v>0</v>
      </c>
      <c r="D22">
        <f t="shared" si="17"/>
        <v>0</v>
      </c>
      <c r="E22">
        <f t="shared" si="18"/>
        <v>0</v>
      </c>
      <c r="F22">
        <f t="shared" si="19"/>
        <v>0</v>
      </c>
      <c r="G22">
        <f t="shared" si="20"/>
        <v>0</v>
      </c>
      <c r="H22">
        <f t="shared" si="21"/>
        <v>0</v>
      </c>
      <c r="I22">
        <f t="shared" si="22"/>
        <v>0</v>
      </c>
      <c r="J22">
        <f t="shared" si="23"/>
        <v>0</v>
      </c>
      <c r="K22">
        <f t="shared" si="24"/>
        <v>0</v>
      </c>
      <c r="L22">
        <f t="shared" si="25"/>
        <v>0</v>
      </c>
      <c r="M22">
        <f t="shared" si="26"/>
        <v>0</v>
      </c>
      <c r="N22">
        <f t="shared" si="27"/>
        <v>0</v>
      </c>
    </row>
    <row r="23" spans="1:14" x14ac:dyDescent="0.25">
      <c r="A23">
        <f t="shared" si="14"/>
        <v>0</v>
      </c>
      <c r="B23">
        <f t="shared" si="15"/>
        <v>0</v>
      </c>
      <c r="C23">
        <f t="shared" si="16"/>
        <v>0</v>
      </c>
      <c r="D23">
        <f t="shared" si="17"/>
        <v>0</v>
      </c>
      <c r="E23">
        <f t="shared" si="18"/>
        <v>0</v>
      </c>
      <c r="F23">
        <f t="shared" si="19"/>
        <v>0</v>
      </c>
      <c r="G23">
        <f t="shared" si="20"/>
        <v>0</v>
      </c>
      <c r="H23">
        <f t="shared" si="21"/>
        <v>0</v>
      </c>
      <c r="I23">
        <f t="shared" si="22"/>
        <v>0</v>
      </c>
      <c r="J23">
        <f t="shared" si="23"/>
        <v>0</v>
      </c>
      <c r="K23">
        <f t="shared" si="24"/>
        <v>0</v>
      </c>
      <c r="L23">
        <f t="shared" si="25"/>
        <v>0</v>
      </c>
      <c r="M23">
        <f t="shared" si="26"/>
        <v>0</v>
      </c>
      <c r="N23">
        <f t="shared" si="27"/>
        <v>0</v>
      </c>
    </row>
    <row r="24" spans="1:14" x14ac:dyDescent="0.25">
      <c r="A24">
        <f t="shared" si="14"/>
        <v>0</v>
      </c>
      <c r="B24">
        <f t="shared" si="15"/>
        <v>0</v>
      </c>
      <c r="C24">
        <f t="shared" si="16"/>
        <v>0</v>
      </c>
      <c r="D24">
        <f t="shared" si="17"/>
        <v>0</v>
      </c>
      <c r="E24">
        <f t="shared" si="18"/>
        <v>0</v>
      </c>
      <c r="F24">
        <f t="shared" si="19"/>
        <v>0</v>
      </c>
      <c r="G24">
        <f t="shared" si="20"/>
        <v>0</v>
      </c>
      <c r="H24">
        <f t="shared" si="21"/>
        <v>0</v>
      </c>
      <c r="I24">
        <f t="shared" si="22"/>
        <v>0</v>
      </c>
      <c r="J24">
        <f t="shared" si="23"/>
        <v>0</v>
      </c>
      <c r="K24">
        <f t="shared" si="24"/>
        <v>0</v>
      </c>
      <c r="L24">
        <f t="shared" si="25"/>
        <v>0</v>
      </c>
      <c r="M24">
        <f t="shared" si="26"/>
        <v>0</v>
      </c>
      <c r="N24">
        <f t="shared" si="27"/>
        <v>0</v>
      </c>
    </row>
    <row r="25" spans="1:14" x14ac:dyDescent="0.25">
      <c r="A25">
        <f t="shared" si="14"/>
        <v>0</v>
      </c>
      <c r="B25">
        <f t="shared" si="15"/>
        <v>0</v>
      </c>
      <c r="C25">
        <f t="shared" si="16"/>
        <v>0</v>
      </c>
      <c r="D25">
        <f t="shared" si="17"/>
        <v>0</v>
      </c>
      <c r="E25">
        <f t="shared" si="18"/>
        <v>0</v>
      </c>
      <c r="F25">
        <f t="shared" si="19"/>
        <v>0</v>
      </c>
      <c r="G25">
        <f t="shared" si="20"/>
        <v>0</v>
      </c>
      <c r="H25">
        <f t="shared" si="21"/>
        <v>0</v>
      </c>
      <c r="I25">
        <f t="shared" si="22"/>
        <v>0</v>
      </c>
      <c r="J25">
        <f t="shared" si="23"/>
        <v>0</v>
      </c>
      <c r="K25">
        <f t="shared" si="24"/>
        <v>0</v>
      </c>
      <c r="L25">
        <f t="shared" si="25"/>
        <v>0</v>
      </c>
      <c r="M25">
        <f t="shared" si="26"/>
        <v>0</v>
      </c>
      <c r="N25">
        <f t="shared" si="27"/>
        <v>0</v>
      </c>
    </row>
    <row r="26" spans="1:14" x14ac:dyDescent="0.25">
      <c r="A26">
        <f t="shared" si="14"/>
        <v>0</v>
      </c>
      <c r="B26">
        <f t="shared" si="15"/>
        <v>0</v>
      </c>
      <c r="C26">
        <f t="shared" si="16"/>
        <v>0</v>
      </c>
      <c r="D26">
        <f t="shared" si="17"/>
        <v>0</v>
      </c>
      <c r="E26">
        <f t="shared" si="18"/>
        <v>0</v>
      </c>
      <c r="F26">
        <f t="shared" si="19"/>
        <v>0</v>
      </c>
      <c r="G26">
        <f t="shared" si="20"/>
        <v>0</v>
      </c>
      <c r="H26">
        <f t="shared" si="21"/>
        <v>0</v>
      </c>
      <c r="I26">
        <f t="shared" si="22"/>
        <v>0</v>
      </c>
      <c r="J26">
        <f t="shared" si="23"/>
        <v>0</v>
      </c>
      <c r="K26">
        <f t="shared" si="24"/>
        <v>0</v>
      </c>
      <c r="L26">
        <f t="shared" si="25"/>
        <v>0</v>
      </c>
      <c r="M26">
        <f t="shared" si="26"/>
        <v>0</v>
      </c>
      <c r="N26">
        <f t="shared" si="27"/>
        <v>0</v>
      </c>
    </row>
    <row r="27" spans="1:14" x14ac:dyDescent="0.25">
      <c r="A27">
        <f t="shared" si="14"/>
        <v>0</v>
      </c>
      <c r="B27">
        <f t="shared" si="15"/>
        <v>0</v>
      </c>
      <c r="C27">
        <f t="shared" si="16"/>
        <v>0</v>
      </c>
      <c r="D27">
        <f t="shared" si="17"/>
        <v>0</v>
      </c>
      <c r="E27">
        <f t="shared" si="18"/>
        <v>0</v>
      </c>
      <c r="F27">
        <f t="shared" si="19"/>
        <v>0</v>
      </c>
      <c r="G27">
        <f t="shared" si="20"/>
        <v>0</v>
      </c>
      <c r="H27">
        <f t="shared" si="21"/>
        <v>0</v>
      </c>
      <c r="I27">
        <f t="shared" si="22"/>
        <v>0</v>
      </c>
      <c r="J27">
        <f t="shared" si="23"/>
        <v>0</v>
      </c>
      <c r="K27">
        <f t="shared" si="24"/>
        <v>0</v>
      </c>
      <c r="L27">
        <f t="shared" si="25"/>
        <v>0</v>
      </c>
      <c r="M27">
        <f t="shared" si="26"/>
        <v>0</v>
      </c>
      <c r="N27">
        <f t="shared" si="27"/>
        <v>0</v>
      </c>
    </row>
    <row r="28" spans="1:14" x14ac:dyDescent="0.25">
      <c r="A28">
        <f t="shared" si="14"/>
        <v>0</v>
      </c>
      <c r="B28">
        <f t="shared" si="15"/>
        <v>0</v>
      </c>
      <c r="C28">
        <f t="shared" si="16"/>
        <v>0</v>
      </c>
      <c r="D28">
        <f t="shared" si="17"/>
        <v>0</v>
      </c>
      <c r="E28">
        <f t="shared" si="18"/>
        <v>0</v>
      </c>
      <c r="F28">
        <f t="shared" si="19"/>
        <v>0</v>
      </c>
      <c r="G28">
        <f t="shared" si="20"/>
        <v>0</v>
      </c>
      <c r="H28">
        <f t="shared" si="21"/>
        <v>0</v>
      </c>
      <c r="I28">
        <f t="shared" si="22"/>
        <v>0</v>
      </c>
      <c r="J28">
        <f t="shared" si="23"/>
        <v>0</v>
      </c>
      <c r="K28">
        <f t="shared" si="24"/>
        <v>0</v>
      </c>
      <c r="L28">
        <f t="shared" si="25"/>
        <v>0</v>
      </c>
      <c r="M28">
        <f t="shared" si="26"/>
        <v>0</v>
      </c>
      <c r="N28">
        <f t="shared" si="27"/>
        <v>0</v>
      </c>
    </row>
    <row r="29" spans="1:14" x14ac:dyDescent="0.25">
      <c r="A29">
        <f t="shared" si="14"/>
        <v>0</v>
      </c>
      <c r="B29">
        <f t="shared" si="15"/>
        <v>0</v>
      </c>
      <c r="C29">
        <f t="shared" si="16"/>
        <v>0</v>
      </c>
      <c r="D29">
        <f t="shared" si="17"/>
        <v>0</v>
      </c>
      <c r="E29">
        <f t="shared" si="18"/>
        <v>0</v>
      </c>
      <c r="F29">
        <f t="shared" si="19"/>
        <v>0</v>
      </c>
      <c r="G29">
        <f t="shared" si="20"/>
        <v>0</v>
      </c>
      <c r="H29">
        <f t="shared" si="21"/>
        <v>0</v>
      </c>
      <c r="I29">
        <f t="shared" si="22"/>
        <v>0</v>
      </c>
      <c r="J29">
        <f t="shared" si="23"/>
        <v>0</v>
      </c>
      <c r="K29">
        <f t="shared" si="24"/>
        <v>0</v>
      </c>
      <c r="L29">
        <f t="shared" si="25"/>
        <v>0</v>
      </c>
      <c r="M29">
        <f t="shared" si="26"/>
        <v>0</v>
      </c>
      <c r="N29">
        <f t="shared" si="27"/>
        <v>0</v>
      </c>
    </row>
    <row r="30" spans="1:14" x14ac:dyDescent="0.25">
      <c r="A30">
        <f t="shared" ref="A30:A35" si="28">Y31</f>
        <v>0</v>
      </c>
      <c r="B30">
        <f t="shared" ref="B30:B35" si="29">Z31</f>
        <v>0</v>
      </c>
      <c r="C30">
        <f t="shared" ref="C30:C35" si="30">AA31</f>
        <v>0</v>
      </c>
      <c r="D30">
        <f t="shared" ref="D30:D35" si="31">AB31</f>
        <v>0</v>
      </c>
      <c r="E30">
        <f t="shared" ref="E30:E35" si="32">AC31</f>
        <v>0</v>
      </c>
      <c r="F30">
        <f t="shared" ref="F30:F35" si="33">AD31</f>
        <v>0</v>
      </c>
      <c r="G30">
        <f t="shared" ref="G30:G35" si="34">AE31</f>
        <v>0</v>
      </c>
      <c r="H30">
        <f t="shared" ref="H30:H35" si="35">AF31</f>
        <v>0</v>
      </c>
      <c r="I30">
        <f t="shared" ref="I30:I35" si="36">AG31</f>
        <v>0</v>
      </c>
      <c r="J30">
        <f t="shared" ref="J30:J35" si="37">AH31</f>
        <v>0</v>
      </c>
      <c r="K30">
        <f t="shared" ref="K30:K35" si="38">AI31</f>
        <v>0</v>
      </c>
      <c r="L30">
        <f t="shared" ref="L30:L35" si="39">AJ31</f>
        <v>0</v>
      </c>
      <c r="M30">
        <f t="shared" ref="M30:M35" si="40">AK31</f>
        <v>0</v>
      </c>
      <c r="N30">
        <f t="shared" ref="N30:N35" si="41">AL31</f>
        <v>0</v>
      </c>
    </row>
    <row r="31" spans="1:14" x14ac:dyDescent="0.25">
      <c r="A31">
        <f t="shared" si="28"/>
        <v>0</v>
      </c>
      <c r="B31">
        <f t="shared" si="29"/>
        <v>0</v>
      </c>
      <c r="C31">
        <f t="shared" si="30"/>
        <v>0</v>
      </c>
      <c r="D31">
        <f t="shared" si="31"/>
        <v>0</v>
      </c>
      <c r="E31">
        <f t="shared" si="32"/>
        <v>0</v>
      </c>
      <c r="F31">
        <f t="shared" si="33"/>
        <v>0</v>
      </c>
      <c r="G31">
        <f t="shared" si="34"/>
        <v>0</v>
      </c>
      <c r="H31">
        <f t="shared" si="35"/>
        <v>0</v>
      </c>
      <c r="I31">
        <f t="shared" si="36"/>
        <v>0</v>
      </c>
      <c r="J31">
        <f t="shared" si="37"/>
        <v>0</v>
      </c>
      <c r="K31">
        <f t="shared" si="38"/>
        <v>0</v>
      </c>
      <c r="L31">
        <f t="shared" si="39"/>
        <v>0</v>
      </c>
      <c r="M31">
        <f t="shared" si="40"/>
        <v>0</v>
      </c>
      <c r="N31">
        <f t="shared" si="41"/>
        <v>0</v>
      </c>
    </row>
    <row r="32" spans="1:14" x14ac:dyDescent="0.25">
      <c r="A32">
        <f t="shared" si="28"/>
        <v>0</v>
      </c>
      <c r="B32">
        <f t="shared" si="29"/>
        <v>0</v>
      </c>
      <c r="C32">
        <f t="shared" si="30"/>
        <v>0</v>
      </c>
      <c r="D32">
        <f t="shared" si="31"/>
        <v>0</v>
      </c>
      <c r="E32">
        <f t="shared" si="32"/>
        <v>0</v>
      </c>
      <c r="F32">
        <f t="shared" si="33"/>
        <v>0</v>
      </c>
      <c r="G32">
        <f t="shared" si="34"/>
        <v>0</v>
      </c>
      <c r="H32">
        <f t="shared" si="35"/>
        <v>0</v>
      </c>
      <c r="I32">
        <f t="shared" si="36"/>
        <v>0</v>
      </c>
      <c r="J32">
        <f t="shared" si="37"/>
        <v>0</v>
      </c>
      <c r="K32">
        <f t="shared" si="38"/>
        <v>0</v>
      </c>
      <c r="L32">
        <f t="shared" si="39"/>
        <v>0</v>
      </c>
      <c r="M32">
        <f t="shared" si="40"/>
        <v>0</v>
      </c>
      <c r="N32">
        <f t="shared" si="41"/>
        <v>0</v>
      </c>
    </row>
    <row r="33" spans="1:14" x14ac:dyDescent="0.25">
      <c r="A33">
        <f t="shared" si="28"/>
        <v>0</v>
      </c>
      <c r="B33">
        <f t="shared" si="29"/>
        <v>0</v>
      </c>
      <c r="C33">
        <f t="shared" si="30"/>
        <v>0</v>
      </c>
      <c r="D33">
        <f t="shared" si="31"/>
        <v>0</v>
      </c>
      <c r="E33">
        <f t="shared" si="32"/>
        <v>0</v>
      </c>
      <c r="F33">
        <f t="shared" si="33"/>
        <v>0</v>
      </c>
      <c r="G33">
        <f t="shared" si="34"/>
        <v>0</v>
      </c>
      <c r="H33">
        <f t="shared" si="35"/>
        <v>0</v>
      </c>
      <c r="I33">
        <f t="shared" si="36"/>
        <v>0</v>
      </c>
      <c r="J33">
        <f t="shared" si="37"/>
        <v>0</v>
      </c>
      <c r="K33">
        <f t="shared" si="38"/>
        <v>0</v>
      </c>
      <c r="L33">
        <f t="shared" si="39"/>
        <v>0</v>
      </c>
      <c r="M33">
        <f t="shared" si="40"/>
        <v>0</v>
      </c>
      <c r="N33">
        <f t="shared" si="41"/>
        <v>0</v>
      </c>
    </row>
    <row r="34" spans="1:14" x14ac:dyDescent="0.25">
      <c r="A34">
        <f t="shared" si="28"/>
        <v>0</v>
      </c>
      <c r="B34">
        <f t="shared" si="29"/>
        <v>0</v>
      </c>
      <c r="C34">
        <f t="shared" si="30"/>
        <v>0</v>
      </c>
      <c r="D34">
        <f t="shared" si="31"/>
        <v>0</v>
      </c>
      <c r="E34">
        <f t="shared" si="32"/>
        <v>0</v>
      </c>
      <c r="F34">
        <f t="shared" si="33"/>
        <v>0</v>
      </c>
      <c r="G34">
        <f t="shared" si="34"/>
        <v>0</v>
      </c>
      <c r="H34">
        <f t="shared" si="35"/>
        <v>0</v>
      </c>
      <c r="I34">
        <f t="shared" si="36"/>
        <v>0</v>
      </c>
      <c r="J34">
        <f t="shared" si="37"/>
        <v>0</v>
      </c>
      <c r="K34">
        <f t="shared" si="38"/>
        <v>0</v>
      </c>
      <c r="L34">
        <f t="shared" si="39"/>
        <v>0</v>
      </c>
      <c r="M34">
        <f t="shared" si="40"/>
        <v>0</v>
      </c>
      <c r="N34">
        <f t="shared" si="41"/>
        <v>0</v>
      </c>
    </row>
    <row r="35" spans="1:14" x14ac:dyDescent="0.25">
      <c r="A35">
        <f t="shared" si="28"/>
        <v>0</v>
      </c>
      <c r="B35">
        <f t="shared" si="29"/>
        <v>0</v>
      </c>
      <c r="C35">
        <f t="shared" si="30"/>
        <v>0</v>
      </c>
      <c r="D35">
        <f t="shared" si="31"/>
        <v>0</v>
      </c>
      <c r="E35">
        <f t="shared" si="32"/>
        <v>0</v>
      </c>
      <c r="F35">
        <f t="shared" si="33"/>
        <v>0</v>
      </c>
      <c r="G35">
        <f t="shared" si="34"/>
        <v>0</v>
      </c>
      <c r="H35">
        <f t="shared" si="35"/>
        <v>0</v>
      </c>
      <c r="I35">
        <f t="shared" si="36"/>
        <v>0</v>
      </c>
      <c r="J35">
        <f t="shared" si="37"/>
        <v>0</v>
      </c>
      <c r="K35">
        <f t="shared" si="38"/>
        <v>0</v>
      </c>
      <c r="L35">
        <f t="shared" si="39"/>
        <v>0</v>
      </c>
      <c r="M35">
        <f t="shared" si="40"/>
        <v>0</v>
      </c>
      <c r="N35">
        <f t="shared" si="41"/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9"/>
  <sheetViews>
    <sheetView showGridLines="0" workbookViewId="0">
      <selection activeCell="J1" sqref="J1"/>
    </sheetView>
  </sheetViews>
  <sheetFormatPr baseColWidth="10" defaultRowHeight="14.25" x14ac:dyDescent="0.2"/>
  <cols>
    <col min="1" max="1" width="15.7109375" style="2" customWidth="1"/>
    <col min="2" max="2" width="19.28515625" style="1" customWidth="1"/>
    <col min="3" max="3" width="22.140625" style="1" customWidth="1"/>
    <col min="4" max="4" width="20.85546875" style="1" customWidth="1"/>
    <col min="5" max="5" width="13" style="1" bestFit="1" customWidth="1"/>
    <col min="6" max="6" width="11.140625" style="1" bestFit="1" customWidth="1"/>
    <col min="7" max="7" width="11.42578125" style="1"/>
    <col min="8" max="8" width="10.5703125" style="13" bestFit="1" customWidth="1"/>
    <col min="9" max="16384" width="11.42578125" style="1"/>
  </cols>
  <sheetData>
    <row r="1" spans="1:10" ht="15.75" x14ac:dyDescent="0.25">
      <c r="A1" s="3" t="s">
        <v>0</v>
      </c>
      <c r="B1" s="4" t="s">
        <v>63</v>
      </c>
      <c r="C1" s="4" t="s">
        <v>64</v>
      </c>
      <c r="D1" s="4" t="s">
        <v>1</v>
      </c>
      <c r="E1" s="4" t="s">
        <v>65</v>
      </c>
      <c r="F1" s="4" t="s">
        <v>2</v>
      </c>
      <c r="G1" s="4" t="s">
        <v>25</v>
      </c>
      <c r="H1" s="14" t="s">
        <v>26</v>
      </c>
      <c r="I1" s="19" t="s">
        <v>62</v>
      </c>
      <c r="J1" s="19" t="s">
        <v>69</v>
      </c>
    </row>
    <row r="2" spans="1:10" x14ac:dyDescent="0.2">
      <c r="A2" s="5">
        <v>44480</v>
      </c>
      <c r="B2" s="6" t="s">
        <v>27</v>
      </c>
      <c r="C2" s="7" t="s">
        <v>3</v>
      </c>
      <c r="D2" s="8" t="s">
        <v>24</v>
      </c>
      <c r="E2" s="10">
        <v>46000</v>
      </c>
      <c r="F2" s="11">
        <f>Tableau1[[#This Row],[MONTANT]]</f>
        <v>46000</v>
      </c>
      <c r="G2" s="12" t="s">
        <v>28</v>
      </c>
      <c r="H2" s="15">
        <v>2021</v>
      </c>
      <c r="I2" s="18" t="str">
        <f>IF(Tableau1[[#This Row],[DATES]]="","","RECETTES")</f>
        <v>RECETTES</v>
      </c>
      <c r="J2" s="18" t="s">
        <v>70</v>
      </c>
    </row>
    <row r="3" spans="1:10" x14ac:dyDescent="0.2">
      <c r="A3" s="5">
        <v>44411</v>
      </c>
      <c r="B3" s="6" t="s">
        <v>29</v>
      </c>
      <c r="C3" s="6"/>
      <c r="D3" s="8" t="s">
        <v>24</v>
      </c>
      <c r="E3" s="10">
        <v>55000</v>
      </c>
      <c r="F3" s="11">
        <f>Tableau1[[#This Row],[MONTANT]]+E2</f>
        <v>101000</v>
      </c>
      <c r="G3" s="12" t="s">
        <v>30</v>
      </c>
      <c r="H3" s="15">
        <v>2021</v>
      </c>
      <c r="I3" s="18" t="str">
        <f>IF(Tableau1[[#This Row],[DATES]]="","","RECETTES")</f>
        <v>RECETTES</v>
      </c>
      <c r="J3" s="18" t="s">
        <v>70</v>
      </c>
    </row>
    <row r="4" spans="1:10" x14ac:dyDescent="0.2">
      <c r="A4" s="5">
        <v>44391</v>
      </c>
      <c r="B4" s="6" t="s">
        <v>31</v>
      </c>
      <c r="C4" s="7" t="s">
        <v>5</v>
      </c>
      <c r="D4" s="8" t="s">
        <v>24</v>
      </c>
      <c r="E4" s="10">
        <v>53000</v>
      </c>
      <c r="F4" s="11">
        <f>Tableau1[[#This Row],[MONTANT]]+E3</f>
        <v>108000</v>
      </c>
      <c r="G4" s="12" t="s">
        <v>32</v>
      </c>
      <c r="H4" s="15">
        <v>2021</v>
      </c>
      <c r="I4" s="18" t="str">
        <f>IF(Tableau1[[#This Row],[DATES]]="","","RECETTES")</f>
        <v>RECETTES</v>
      </c>
      <c r="J4" s="18" t="s">
        <v>70</v>
      </c>
    </row>
    <row r="5" spans="1:10" x14ac:dyDescent="0.2">
      <c r="A5" s="5">
        <v>44435</v>
      </c>
      <c r="B5" s="6" t="s">
        <v>29</v>
      </c>
      <c r="C5" s="6" t="s">
        <v>6</v>
      </c>
      <c r="D5" s="8" t="s">
        <v>24</v>
      </c>
      <c r="E5" s="10">
        <v>53000</v>
      </c>
      <c r="F5" s="11">
        <f>Tableau1[[#This Row],[MONTANT]]+E4</f>
        <v>106000</v>
      </c>
      <c r="G5" s="12" t="s">
        <v>30</v>
      </c>
      <c r="H5" s="15">
        <v>2021</v>
      </c>
      <c r="I5" s="18" t="str">
        <f>IF(Tableau1[[#This Row],[DATES]]="","","RECETTES")</f>
        <v>RECETTES</v>
      </c>
      <c r="J5" s="18" t="s">
        <v>70</v>
      </c>
    </row>
    <row r="6" spans="1:10" x14ac:dyDescent="0.2">
      <c r="A6" s="5">
        <v>44478</v>
      </c>
      <c r="B6" s="6" t="s">
        <v>33</v>
      </c>
      <c r="C6" s="9" t="s">
        <v>8</v>
      </c>
      <c r="D6" s="8" t="s">
        <v>24</v>
      </c>
      <c r="E6" s="10">
        <v>53000</v>
      </c>
      <c r="F6" s="11">
        <f>Tableau1[[#This Row],[MONTANT]]+E5</f>
        <v>106000</v>
      </c>
      <c r="G6" s="12" t="s">
        <v>28</v>
      </c>
      <c r="H6" s="16">
        <v>2021</v>
      </c>
      <c r="I6" s="18" t="str">
        <f>IF(Tableau1[[#This Row],[DATES]]="","","RECETTES")</f>
        <v>RECETTES</v>
      </c>
      <c r="J6" s="18" t="s">
        <v>70</v>
      </c>
    </row>
    <row r="7" spans="1:10" x14ac:dyDescent="0.2">
      <c r="A7" s="5">
        <v>44280</v>
      </c>
      <c r="B7" s="6" t="s">
        <v>34</v>
      </c>
      <c r="C7" s="6"/>
      <c r="D7" s="8" t="s">
        <v>24</v>
      </c>
      <c r="E7" s="10">
        <v>53000</v>
      </c>
      <c r="F7" s="11">
        <f>Tableau1[[#This Row],[MONTANT]]+E6</f>
        <v>106000</v>
      </c>
      <c r="G7" s="12" t="s">
        <v>35</v>
      </c>
      <c r="H7" s="15">
        <v>2021</v>
      </c>
      <c r="I7" s="18" t="str">
        <f>IF(Tableau1[[#This Row],[DATES]]="","","RECETTES")</f>
        <v>RECETTES</v>
      </c>
      <c r="J7" s="18" t="s">
        <v>70</v>
      </c>
    </row>
    <row r="8" spans="1:10" x14ac:dyDescent="0.2">
      <c r="A8" s="5">
        <v>44331</v>
      </c>
      <c r="B8" s="6" t="s">
        <v>27</v>
      </c>
      <c r="C8" s="7" t="s">
        <v>6</v>
      </c>
      <c r="D8" s="8" t="s">
        <v>24</v>
      </c>
      <c r="E8" s="10">
        <v>50000</v>
      </c>
      <c r="F8" s="11">
        <f>Tableau1[[#This Row],[MONTANT]]+E7</f>
        <v>103000</v>
      </c>
      <c r="G8" s="12" t="s">
        <v>36</v>
      </c>
      <c r="H8" s="15">
        <v>2021</v>
      </c>
      <c r="I8" s="18" t="str">
        <f>IF(Tableau1[[#This Row],[DATES]]="","","RECETTES")</f>
        <v>RECETTES</v>
      </c>
      <c r="J8" s="18" t="s">
        <v>70</v>
      </c>
    </row>
    <row r="9" spans="1:10" x14ac:dyDescent="0.2">
      <c r="A9" s="5">
        <v>44417</v>
      </c>
      <c r="B9" s="6" t="s">
        <v>37</v>
      </c>
      <c r="C9" s="6"/>
      <c r="D9" s="8" t="s">
        <v>24</v>
      </c>
      <c r="E9" s="10">
        <v>42000</v>
      </c>
      <c r="F9" s="11">
        <f>Tableau1[[#This Row],[MONTANT]]+E8</f>
        <v>92000</v>
      </c>
      <c r="G9" s="12" t="s">
        <v>30</v>
      </c>
      <c r="H9" s="15">
        <v>2021</v>
      </c>
      <c r="I9" s="18" t="str">
        <f>IF(Tableau1[[#This Row],[DATES]]="","","RECETTES")</f>
        <v>RECETTES</v>
      </c>
      <c r="J9" s="18" t="s">
        <v>70</v>
      </c>
    </row>
    <row r="10" spans="1:10" x14ac:dyDescent="0.2">
      <c r="A10" s="5">
        <v>44448</v>
      </c>
      <c r="B10" s="6" t="s">
        <v>29</v>
      </c>
      <c r="C10" s="7" t="s">
        <v>9</v>
      </c>
      <c r="D10" s="8" t="s">
        <v>24</v>
      </c>
      <c r="E10" s="10">
        <v>48000</v>
      </c>
      <c r="F10" s="11">
        <f>Tableau1[[#This Row],[MONTANT]]+E9</f>
        <v>90000</v>
      </c>
      <c r="G10" s="12" t="s">
        <v>38</v>
      </c>
      <c r="H10" s="15">
        <v>2021</v>
      </c>
      <c r="I10" s="18" t="str">
        <f>IF(Tableau1[[#This Row],[DATES]]="","","RECETTES")</f>
        <v>RECETTES</v>
      </c>
      <c r="J10" s="18" t="s">
        <v>70</v>
      </c>
    </row>
    <row r="11" spans="1:10" x14ac:dyDescent="0.2">
      <c r="A11" s="5">
        <v>44243</v>
      </c>
      <c r="B11" s="6" t="s">
        <v>31</v>
      </c>
      <c r="C11" s="6"/>
      <c r="D11" s="8" t="s">
        <v>24</v>
      </c>
      <c r="E11" s="10">
        <v>53000</v>
      </c>
      <c r="F11" s="11">
        <f>Tableau1[[#This Row],[MONTANT]]+E10</f>
        <v>101000</v>
      </c>
      <c r="G11" s="12" t="s">
        <v>39</v>
      </c>
      <c r="H11" s="15">
        <v>2021</v>
      </c>
      <c r="I11" s="18" t="str">
        <f>IF(Tableau1[[#This Row],[DATES]]="","","RECETTES")</f>
        <v>RECETTES</v>
      </c>
      <c r="J11" s="18" t="s">
        <v>70</v>
      </c>
    </row>
    <row r="12" spans="1:10" x14ac:dyDescent="0.2">
      <c r="A12" s="5">
        <v>44540</v>
      </c>
      <c r="B12" s="6" t="s">
        <v>33</v>
      </c>
      <c r="C12" s="7" t="s">
        <v>10</v>
      </c>
      <c r="D12" s="8" t="s">
        <v>24</v>
      </c>
      <c r="E12" s="10">
        <v>55000</v>
      </c>
      <c r="F12" s="11">
        <f>Tableau1[[#This Row],[MONTANT]]+E11</f>
        <v>108000</v>
      </c>
      <c r="G12" s="12" t="s">
        <v>40</v>
      </c>
      <c r="H12" s="15">
        <v>2021</v>
      </c>
      <c r="I12" s="18" t="str">
        <f>IF(Tableau1[[#This Row],[DATES]]="","","RECETTES")</f>
        <v>RECETTES</v>
      </c>
      <c r="J12" s="18" t="s">
        <v>70</v>
      </c>
    </row>
    <row r="13" spans="1:10" x14ac:dyDescent="0.2">
      <c r="A13" s="5">
        <v>44331</v>
      </c>
      <c r="B13" s="6" t="s">
        <v>34</v>
      </c>
      <c r="C13" s="6"/>
      <c r="D13" s="8" t="s">
        <v>24</v>
      </c>
      <c r="E13" s="10">
        <v>42000</v>
      </c>
      <c r="F13" s="11">
        <f>Tableau1[[#This Row],[MONTANT]]+E12</f>
        <v>97000</v>
      </c>
      <c r="G13" s="12" t="s">
        <v>36</v>
      </c>
      <c r="H13" s="15">
        <v>2021</v>
      </c>
      <c r="I13" s="18" t="str">
        <f>IF(Tableau1[[#This Row],[DATES]]="","","RECETTES")</f>
        <v>RECETTES</v>
      </c>
      <c r="J13" s="18" t="s">
        <v>70</v>
      </c>
    </row>
    <row r="14" spans="1:10" x14ac:dyDescent="0.2">
      <c r="A14" s="5">
        <v>44489</v>
      </c>
      <c r="B14" s="6" t="s">
        <v>37</v>
      </c>
      <c r="C14" s="7" t="s">
        <v>14</v>
      </c>
      <c r="D14" s="8" t="s">
        <v>24</v>
      </c>
      <c r="E14" s="10">
        <v>49000</v>
      </c>
      <c r="F14" s="11">
        <f>Tableau1[[#This Row],[MONTANT]]+E13</f>
        <v>91000</v>
      </c>
      <c r="G14" s="12" t="s">
        <v>28</v>
      </c>
      <c r="H14" s="15">
        <v>2021</v>
      </c>
      <c r="I14" s="18" t="str">
        <f>IF(Tableau1[[#This Row],[DATES]]="","","RECETTES")</f>
        <v>RECETTES</v>
      </c>
      <c r="J14" s="18" t="s">
        <v>70</v>
      </c>
    </row>
    <row r="15" spans="1:10" x14ac:dyDescent="0.2">
      <c r="A15" s="5">
        <v>44532</v>
      </c>
      <c r="B15" s="6" t="s">
        <v>34</v>
      </c>
      <c r="C15" s="7" t="s">
        <v>3</v>
      </c>
      <c r="D15" s="8" t="s">
        <v>24</v>
      </c>
      <c r="E15" s="10">
        <v>45000</v>
      </c>
      <c r="F15" s="11">
        <f>Tableau1[[#This Row],[MONTANT]]+E14</f>
        <v>94000</v>
      </c>
      <c r="G15" s="12" t="s">
        <v>40</v>
      </c>
      <c r="H15" s="15">
        <v>2021</v>
      </c>
      <c r="I15" s="18" t="str">
        <f>IF(Tableau1[[#This Row],[DATES]]="","","RECETTES")</f>
        <v>RECETTES</v>
      </c>
      <c r="J15" s="18" t="s">
        <v>70</v>
      </c>
    </row>
    <row r="16" spans="1:10" x14ac:dyDescent="0.2">
      <c r="A16" s="5">
        <v>44422</v>
      </c>
      <c r="B16" s="6" t="s">
        <v>31</v>
      </c>
      <c r="C16" s="6"/>
      <c r="D16" s="8" t="s">
        <v>24</v>
      </c>
      <c r="E16" s="10">
        <v>43000</v>
      </c>
      <c r="F16" s="11">
        <f>Tableau1[[#This Row],[MONTANT]]+E15</f>
        <v>88000</v>
      </c>
      <c r="G16" s="12" t="s">
        <v>30</v>
      </c>
      <c r="H16" s="15">
        <v>2021</v>
      </c>
      <c r="I16" s="18" t="str">
        <f>IF(Tableau1[[#This Row],[DATES]]="","","RECETTES")</f>
        <v>RECETTES</v>
      </c>
      <c r="J16" s="18" t="s">
        <v>70</v>
      </c>
    </row>
    <row r="17" spans="1:10" x14ac:dyDescent="0.2">
      <c r="A17" s="5">
        <v>44406</v>
      </c>
      <c r="B17" s="6" t="s">
        <v>34</v>
      </c>
      <c r="C17" s="7" t="s">
        <v>5</v>
      </c>
      <c r="D17" s="8" t="s">
        <v>24</v>
      </c>
      <c r="E17" s="10">
        <v>48000</v>
      </c>
      <c r="F17" s="11">
        <f>Tableau1[[#This Row],[MONTANT]]+E16</f>
        <v>91000</v>
      </c>
      <c r="G17" s="12" t="s">
        <v>32</v>
      </c>
      <c r="H17" s="15">
        <v>2021</v>
      </c>
      <c r="I17" s="18" t="str">
        <f>IF(Tableau1[[#This Row],[DATES]]="","","RECETTES")</f>
        <v>RECETTES</v>
      </c>
      <c r="J17" s="18" t="s">
        <v>70</v>
      </c>
    </row>
    <row r="18" spans="1:10" x14ac:dyDescent="0.2">
      <c r="A18" s="5">
        <v>44247</v>
      </c>
      <c r="B18" s="6" t="s">
        <v>37</v>
      </c>
      <c r="C18" s="7" t="s">
        <v>15</v>
      </c>
      <c r="D18" s="8" t="s">
        <v>24</v>
      </c>
      <c r="E18" s="10">
        <v>58000</v>
      </c>
      <c r="F18" s="11">
        <f>Tableau1[[#This Row],[MONTANT]]+E17</f>
        <v>106000</v>
      </c>
      <c r="G18" s="12" t="s">
        <v>39</v>
      </c>
      <c r="H18" s="15">
        <v>2021</v>
      </c>
      <c r="I18" s="18" t="str">
        <f>IF(Tableau1[[#This Row],[DATES]]="","","RECETTES")</f>
        <v>RECETTES</v>
      </c>
      <c r="J18" s="18" t="s">
        <v>70</v>
      </c>
    </row>
    <row r="19" spans="1:10" x14ac:dyDescent="0.2">
      <c r="A19" s="5">
        <v>44464</v>
      </c>
      <c r="B19" s="6" t="s">
        <v>37</v>
      </c>
      <c r="C19" s="6"/>
      <c r="D19" s="8" t="s">
        <v>24</v>
      </c>
      <c r="E19" s="10">
        <v>48000</v>
      </c>
      <c r="F19" s="11">
        <f>Tableau1[[#This Row],[MONTANT]]+E18</f>
        <v>106000</v>
      </c>
      <c r="G19" s="12" t="s">
        <v>38</v>
      </c>
      <c r="H19" s="15">
        <v>2021</v>
      </c>
      <c r="I19" s="18" t="str">
        <f>IF(Tableau1[[#This Row],[DATES]]="","","RECETTES")</f>
        <v>RECETTES</v>
      </c>
      <c r="J19" s="18" t="s">
        <v>70</v>
      </c>
    </row>
    <row r="20" spans="1:10" x14ac:dyDescent="0.2">
      <c r="A20" s="5">
        <v>44216</v>
      </c>
      <c r="B20" s="6" t="s">
        <v>27</v>
      </c>
      <c r="C20" s="7" t="s">
        <v>16</v>
      </c>
      <c r="D20" s="8" t="s">
        <v>24</v>
      </c>
      <c r="E20" s="10">
        <v>51000</v>
      </c>
      <c r="F20" s="11">
        <f>Tableau1[[#This Row],[MONTANT]]+E19</f>
        <v>99000</v>
      </c>
      <c r="G20" s="12" t="s">
        <v>41</v>
      </c>
      <c r="H20" s="15">
        <v>2021</v>
      </c>
      <c r="I20" s="18" t="str">
        <f>IF(Tableau1[[#This Row],[DATES]]="","","RECETTES")</f>
        <v>RECETTES</v>
      </c>
      <c r="J20" s="18" t="s">
        <v>70</v>
      </c>
    </row>
    <row r="21" spans="1:10" x14ac:dyDescent="0.2">
      <c r="A21" s="5">
        <v>44224</v>
      </c>
      <c r="B21" s="6" t="s">
        <v>31</v>
      </c>
      <c r="C21" s="6" t="s">
        <v>18</v>
      </c>
      <c r="D21" s="8" t="s">
        <v>24</v>
      </c>
      <c r="E21" s="10">
        <v>53000</v>
      </c>
      <c r="F21" s="11">
        <f>Tableau1[[#This Row],[MONTANT]]+E20</f>
        <v>104000</v>
      </c>
      <c r="G21" s="12" t="s">
        <v>41</v>
      </c>
      <c r="H21" s="15">
        <v>2021</v>
      </c>
      <c r="I21" s="18" t="str">
        <f>IF(Tableau1[[#This Row],[DATES]]="","","RECETTES")</f>
        <v>RECETTES</v>
      </c>
      <c r="J21" s="18" t="s">
        <v>70</v>
      </c>
    </row>
    <row r="22" spans="1:10" x14ac:dyDescent="0.2">
      <c r="A22" s="5">
        <v>44247</v>
      </c>
      <c r="B22" s="6" t="s">
        <v>37</v>
      </c>
      <c r="C22" s="7"/>
      <c r="D22" s="8" t="s">
        <v>24</v>
      </c>
      <c r="E22" s="10">
        <v>40000</v>
      </c>
      <c r="F22" s="11">
        <f>Tableau1[[#This Row],[MONTANT]]+E21</f>
        <v>93000</v>
      </c>
      <c r="G22" s="12" t="s">
        <v>39</v>
      </c>
      <c r="H22" s="15">
        <v>2021</v>
      </c>
      <c r="I22" s="18" t="str">
        <f>IF(Tableau1[[#This Row],[DATES]]="","","RECETTES")</f>
        <v>RECETTES</v>
      </c>
      <c r="J22" s="18" t="s">
        <v>70</v>
      </c>
    </row>
    <row r="23" spans="1:10" x14ac:dyDescent="0.2">
      <c r="A23" s="5">
        <v>44443</v>
      </c>
      <c r="B23" s="6" t="s">
        <v>27</v>
      </c>
      <c r="C23" s="6"/>
      <c r="D23" s="8" t="s">
        <v>24</v>
      </c>
      <c r="E23" s="10">
        <v>46000</v>
      </c>
      <c r="F23" s="11">
        <f>Tableau1[[#This Row],[MONTANT]]+E22</f>
        <v>86000</v>
      </c>
      <c r="G23" s="12" t="s">
        <v>38</v>
      </c>
      <c r="H23" s="15">
        <v>2021</v>
      </c>
      <c r="I23" s="18" t="str">
        <f>IF(Tableau1[[#This Row],[DATES]]="","","RECETTES")</f>
        <v>RECETTES</v>
      </c>
      <c r="J23" s="18" t="s">
        <v>70</v>
      </c>
    </row>
    <row r="24" spans="1:10" x14ac:dyDescent="0.2">
      <c r="A24" s="5">
        <v>44550</v>
      </c>
      <c r="B24" s="6" t="s">
        <v>27</v>
      </c>
      <c r="C24" s="7" t="s">
        <v>4</v>
      </c>
      <c r="D24" s="8" t="s">
        <v>24</v>
      </c>
      <c r="E24" s="10">
        <v>44000</v>
      </c>
      <c r="F24" s="11">
        <f>Tableau1[[#This Row],[MONTANT]]+E23</f>
        <v>90000</v>
      </c>
      <c r="G24" s="12" t="s">
        <v>40</v>
      </c>
      <c r="H24" s="15">
        <v>2021</v>
      </c>
      <c r="I24" s="18" t="str">
        <f>IF(Tableau1[[#This Row],[DATES]]="","","RECETTES")</f>
        <v>RECETTES</v>
      </c>
      <c r="J24" s="18" t="s">
        <v>70</v>
      </c>
    </row>
    <row r="25" spans="1:10" x14ac:dyDescent="0.2">
      <c r="A25" s="5">
        <v>44462</v>
      </c>
      <c r="B25" s="6" t="s">
        <v>37</v>
      </c>
      <c r="C25" s="6"/>
      <c r="D25" s="8" t="s">
        <v>24</v>
      </c>
      <c r="E25" s="10">
        <v>42000</v>
      </c>
      <c r="F25" s="11">
        <f>Tableau1[[#This Row],[MONTANT]]+E24</f>
        <v>86000</v>
      </c>
      <c r="G25" s="12" t="s">
        <v>38</v>
      </c>
      <c r="H25" s="15">
        <v>2021</v>
      </c>
      <c r="I25" s="18" t="str">
        <f>IF(Tableau1[[#This Row],[DATES]]="","","RECETTES")</f>
        <v>RECETTES</v>
      </c>
      <c r="J25" s="18" t="s">
        <v>70</v>
      </c>
    </row>
    <row r="26" spans="1:10" x14ac:dyDescent="0.2">
      <c r="A26" s="5">
        <v>44227</v>
      </c>
      <c r="B26" s="6" t="s">
        <v>31</v>
      </c>
      <c r="C26" s="7" t="s">
        <v>19</v>
      </c>
      <c r="D26" s="8" t="s">
        <v>24</v>
      </c>
      <c r="E26" s="10">
        <v>55000</v>
      </c>
      <c r="F26" s="11">
        <f>Tableau1[[#This Row],[MONTANT]]+E25</f>
        <v>97000</v>
      </c>
      <c r="G26" s="12" t="s">
        <v>41</v>
      </c>
      <c r="H26" s="15">
        <v>2021</v>
      </c>
      <c r="I26" s="18" t="str">
        <f>IF(Tableau1[[#This Row],[DATES]]="","","RECETTES")</f>
        <v>RECETTES</v>
      </c>
      <c r="J26" s="18" t="s">
        <v>70</v>
      </c>
    </row>
    <row r="27" spans="1:10" x14ac:dyDescent="0.2">
      <c r="A27" s="5">
        <v>44301</v>
      </c>
      <c r="B27" s="6" t="s">
        <v>37</v>
      </c>
      <c r="C27" s="9"/>
      <c r="D27" s="8" t="s">
        <v>24</v>
      </c>
      <c r="E27" s="10">
        <v>58000</v>
      </c>
      <c r="F27" s="11">
        <f>Tableau1[[#This Row],[MONTANT]]+E26</f>
        <v>113000</v>
      </c>
      <c r="G27" s="12" t="s">
        <v>42</v>
      </c>
      <c r="H27" s="15">
        <v>2021</v>
      </c>
      <c r="I27" s="18" t="str">
        <f>IF(Tableau1[[#This Row],[DATES]]="","","RECETTES")</f>
        <v>RECETTES</v>
      </c>
      <c r="J27" s="18" t="s">
        <v>70</v>
      </c>
    </row>
    <row r="28" spans="1:10" x14ac:dyDescent="0.2">
      <c r="A28" s="5">
        <v>44486</v>
      </c>
      <c r="B28" s="6" t="s">
        <v>37</v>
      </c>
      <c r="C28" s="7" t="s">
        <v>20</v>
      </c>
      <c r="D28" s="8" t="s">
        <v>24</v>
      </c>
      <c r="E28" s="10">
        <v>43000</v>
      </c>
      <c r="F28" s="11">
        <f>Tableau1[[#This Row],[MONTANT]]+E27</f>
        <v>101000</v>
      </c>
      <c r="G28" s="12" t="s">
        <v>28</v>
      </c>
      <c r="H28" s="15">
        <v>2021</v>
      </c>
      <c r="I28" s="18" t="str">
        <f>IF(Tableau1[[#This Row],[DATES]]="","","RECETTES")</f>
        <v>RECETTES</v>
      </c>
      <c r="J28" s="18" t="s">
        <v>70</v>
      </c>
    </row>
    <row r="29" spans="1:10" x14ac:dyDescent="0.2">
      <c r="A29" s="5">
        <v>44472</v>
      </c>
      <c r="B29" s="6" t="s">
        <v>31</v>
      </c>
      <c r="C29" s="7" t="s">
        <v>3</v>
      </c>
      <c r="D29" s="8" t="s">
        <v>24</v>
      </c>
      <c r="E29" s="10">
        <v>56000</v>
      </c>
      <c r="F29" s="11">
        <f>Tableau1[[#This Row],[MONTANT]]+E28</f>
        <v>99000</v>
      </c>
      <c r="G29" s="12" t="s">
        <v>28</v>
      </c>
      <c r="H29" s="15">
        <v>2021</v>
      </c>
      <c r="I29" s="18" t="str">
        <f>IF(Tableau1[[#This Row],[DATES]]="","","RECETTES")</f>
        <v>RECETTES</v>
      </c>
      <c r="J29" s="18" t="s">
        <v>70</v>
      </c>
    </row>
    <row r="30" spans="1:10" x14ac:dyDescent="0.2">
      <c r="A30" s="5">
        <v>44482</v>
      </c>
      <c r="B30" s="6" t="s">
        <v>37</v>
      </c>
      <c r="C30" s="6"/>
      <c r="D30" s="8" t="s">
        <v>24</v>
      </c>
      <c r="E30" s="10">
        <v>53000</v>
      </c>
      <c r="F30" s="11">
        <f>Tableau1[[#This Row],[MONTANT]]+E29</f>
        <v>109000</v>
      </c>
      <c r="G30" s="12" t="s">
        <v>28</v>
      </c>
      <c r="H30" s="15">
        <v>2021</v>
      </c>
      <c r="I30" s="18" t="str">
        <f>IF(Tableau1[[#This Row],[DATES]]="","","RECETTES")</f>
        <v>RECETTES</v>
      </c>
      <c r="J30" s="18" t="s">
        <v>70</v>
      </c>
    </row>
    <row r="31" spans="1:10" x14ac:dyDescent="0.2">
      <c r="A31" s="5">
        <v>44217</v>
      </c>
      <c r="B31" s="6" t="s">
        <v>33</v>
      </c>
      <c r="C31" s="7" t="s">
        <v>5</v>
      </c>
      <c r="D31" s="8" t="s">
        <v>24</v>
      </c>
      <c r="E31" s="10">
        <v>40000</v>
      </c>
      <c r="F31" s="11">
        <f>Tableau1[[#This Row],[MONTANT]]+E30</f>
        <v>93000</v>
      </c>
      <c r="G31" s="12" t="s">
        <v>41</v>
      </c>
      <c r="H31" s="15">
        <v>2021</v>
      </c>
      <c r="I31" s="18" t="str">
        <f>IF(Tableau1[[#This Row],[DATES]]="","","RECETTES")</f>
        <v>RECETTES</v>
      </c>
      <c r="J31" s="18" t="s">
        <v>70</v>
      </c>
    </row>
    <row r="32" spans="1:10" x14ac:dyDescent="0.2">
      <c r="A32" s="5">
        <v>44390</v>
      </c>
      <c r="B32" s="6" t="s">
        <v>37</v>
      </c>
      <c r="C32" s="6" t="s">
        <v>6</v>
      </c>
      <c r="D32" s="8" t="s">
        <v>24</v>
      </c>
      <c r="E32" s="10">
        <v>56000</v>
      </c>
      <c r="F32" s="11">
        <f>Tableau1[[#This Row],[MONTANT]]+E31</f>
        <v>96000</v>
      </c>
      <c r="G32" s="12" t="s">
        <v>32</v>
      </c>
      <c r="H32" s="15">
        <v>2021</v>
      </c>
      <c r="I32" s="18" t="str">
        <f>IF(Tableau1[[#This Row],[DATES]]="","","RECETTES")</f>
        <v>RECETTES</v>
      </c>
      <c r="J32" s="18" t="s">
        <v>70</v>
      </c>
    </row>
    <row r="33" spans="1:10" x14ac:dyDescent="0.2">
      <c r="A33" s="5">
        <v>44417</v>
      </c>
      <c r="B33" s="6" t="s">
        <v>37</v>
      </c>
      <c r="C33" s="9" t="s">
        <v>8</v>
      </c>
      <c r="D33" s="8" t="s">
        <v>24</v>
      </c>
      <c r="E33" s="10">
        <v>59000</v>
      </c>
      <c r="F33" s="11">
        <f>Tableau1[[#This Row],[MONTANT]]+E32</f>
        <v>115000</v>
      </c>
      <c r="G33" s="12" t="s">
        <v>30</v>
      </c>
      <c r="H33" s="15">
        <v>2021</v>
      </c>
      <c r="I33" s="18" t="str">
        <f>IF(Tableau1[[#This Row],[DATES]]="","","RECETTES")</f>
        <v>RECETTES</v>
      </c>
      <c r="J33" s="18" t="s">
        <v>70</v>
      </c>
    </row>
    <row r="34" spans="1:10" x14ac:dyDescent="0.2">
      <c r="A34" s="5">
        <v>44393</v>
      </c>
      <c r="B34" s="6" t="s">
        <v>33</v>
      </c>
      <c r="C34" s="6"/>
      <c r="D34" s="8" t="s">
        <v>24</v>
      </c>
      <c r="E34" s="10">
        <v>42000</v>
      </c>
      <c r="F34" s="11">
        <f>Tableau1[[#This Row],[MONTANT]]+E33</f>
        <v>101000</v>
      </c>
      <c r="G34" s="12" t="s">
        <v>32</v>
      </c>
      <c r="H34" s="15">
        <v>2021</v>
      </c>
      <c r="I34" s="18" t="str">
        <f>IF(Tableau1[[#This Row],[DATES]]="","","RECETTES")</f>
        <v>RECETTES</v>
      </c>
      <c r="J34" s="18" t="s">
        <v>70</v>
      </c>
    </row>
    <row r="35" spans="1:10" x14ac:dyDescent="0.2">
      <c r="A35" s="5">
        <v>44295</v>
      </c>
      <c r="B35" s="6" t="s">
        <v>29</v>
      </c>
      <c r="C35" s="7" t="s">
        <v>6</v>
      </c>
      <c r="D35" s="8" t="s">
        <v>24</v>
      </c>
      <c r="E35" s="10">
        <v>40000</v>
      </c>
      <c r="F35" s="11">
        <f>Tableau1[[#This Row],[MONTANT]]+E34</f>
        <v>82000</v>
      </c>
      <c r="G35" s="12" t="s">
        <v>42</v>
      </c>
      <c r="H35" s="15">
        <v>2021</v>
      </c>
      <c r="I35" s="18" t="str">
        <f>IF(Tableau1[[#This Row],[DATES]]="","","RECETTES")</f>
        <v>RECETTES</v>
      </c>
      <c r="J35" s="18" t="s">
        <v>70</v>
      </c>
    </row>
    <row r="36" spans="1:10" x14ac:dyDescent="0.2">
      <c r="A36" s="5">
        <v>44371</v>
      </c>
      <c r="B36" s="6" t="s">
        <v>34</v>
      </c>
      <c r="C36" s="6"/>
      <c r="D36" s="8" t="s">
        <v>24</v>
      </c>
      <c r="E36" s="10">
        <v>55000</v>
      </c>
      <c r="F36" s="11">
        <f>Tableau1[[#This Row],[MONTANT]]+E35</f>
        <v>95000</v>
      </c>
      <c r="G36" s="12" t="s">
        <v>43</v>
      </c>
      <c r="H36" s="15">
        <v>2021</v>
      </c>
      <c r="I36" s="18" t="str">
        <f>IF(Tableau1[[#This Row],[DATES]]="","","RECETTES")</f>
        <v>RECETTES</v>
      </c>
      <c r="J36" s="18" t="s">
        <v>70</v>
      </c>
    </row>
    <row r="37" spans="1:10" x14ac:dyDescent="0.2">
      <c r="A37" s="5">
        <v>44395</v>
      </c>
      <c r="B37" s="6" t="s">
        <v>37</v>
      </c>
      <c r="C37" s="7" t="s">
        <v>9</v>
      </c>
      <c r="D37" s="8" t="s">
        <v>24</v>
      </c>
      <c r="E37" s="10">
        <v>55000</v>
      </c>
      <c r="F37" s="11">
        <f>Tableau1[[#This Row],[MONTANT]]+E36</f>
        <v>110000</v>
      </c>
      <c r="G37" s="12" t="s">
        <v>32</v>
      </c>
      <c r="H37" s="15">
        <v>2021</v>
      </c>
      <c r="I37" s="18" t="str">
        <f>IF(Tableau1[[#This Row],[DATES]]="","","RECETTES")</f>
        <v>RECETTES</v>
      </c>
      <c r="J37" s="18" t="s">
        <v>70</v>
      </c>
    </row>
    <row r="38" spans="1:10" x14ac:dyDescent="0.2">
      <c r="A38" s="5">
        <v>44631</v>
      </c>
      <c r="B38" s="6" t="s">
        <v>37</v>
      </c>
      <c r="C38" s="6"/>
      <c r="D38" s="8" t="s">
        <v>24</v>
      </c>
      <c r="E38" s="10">
        <v>57000</v>
      </c>
      <c r="F38" s="11">
        <f>Tableau1[[#This Row],[MONTANT]]+E37</f>
        <v>112000</v>
      </c>
      <c r="G38" s="12" t="s">
        <v>35</v>
      </c>
      <c r="H38" s="15">
        <v>2022</v>
      </c>
      <c r="I38" s="18" t="str">
        <f>IF(Tableau1[[#This Row],[DATES]]="","","RECETTES")</f>
        <v>RECETTES</v>
      </c>
      <c r="J38" s="18" t="s">
        <v>70</v>
      </c>
    </row>
    <row r="39" spans="1:10" x14ac:dyDescent="0.2">
      <c r="A39" s="5">
        <v>44889</v>
      </c>
      <c r="B39" s="6" t="s">
        <v>37</v>
      </c>
      <c r="C39" s="7" t="s">
        <v>10</v>
      </c>
      <c r="D39" s="8" t="s">
        <v>24</v>
      </c>
      <c r="E39" s="10">
        <v>57000</v>
      </c>
      <c r="F39" s="11">
        <f>Tableau1[[#This Row],[MONTANT]]+E38</f>
        <v>114000</v>
      </c>
      <c r="G39" s="12" t="s">
        <v>44</v>
      </c>
      <c r="H39" s="15">
        <v>2022</v>
      </c>
      <c r="I39" s="18" t="str">
        <f>IF(Tableau1[[#This Row],[DATES]]="","","RECETTES")</f>
        <v>RECETTES</v>
      </c>
      <c r="J39" s="18" t="s">
        <v>70</v>
      </c>
    </row>
    <row r="40" spans="1:10" x14ac:dyDescent="0.2">
      <c r="A40" s="5">
        <v>44708</v>
      </c>
      <c r="B40" s="6" t="s">
        <v>31</v>
      </c>
      <c r="C40" s="6"/>
      <c r="D40" s="8" t="s">
        <v>24</v>
      </c>
      <c r="E40" s="10">
        <v>44000</v>
      </c>
      <c r="F40" s="11">
        <f>Tableau1[[#This Row],[MONTANT]]+E39</f>
        <v>101000</v>
      </c>
      <c r="G40" s="12" t="s">
        <v>36</v>
      </c>
      <c r="H40" s="15">
        <v>2022</v>
      </c>
      <c r="I40" s="18" t="str">
        <f>IF(Tableau1[[#This Row],[DATES]]="","","RECETTES")</f>
        <v>RECETTES</v>
      </c>
      <c r="J40" s="18" t="s">
        <v>70</v>
      </c>
    </row>
    <row r="41" spans="1:10" x14ac:dyDescent="0.2">
      <c r="A41" s="5">
        <v>44628</v>
      </c>
      <c r="B41" s="6" t="s">
        <v>29</v>
      </c>
      <c r="C41" s="7" t="s">
        <v>14</v>
      </c>
      <c r="D41" s="8" t="s">
        <v>24</v>
      </c>
      <c r="E41" s="10">
        <v>47000</v>
      </c>
      <c r="F41" s="11">
        <f>Tableau1[[#This Row],[MONTANT]]+E40</f>
        <v>91000</v>
      </c>
      <c r="G41" s="12" t="s">
        <v>35</v>
      </c>
      <c r="H41" s="15">
        <v>2022</v>
      </c>
      <c r="I41" s="18" t="str">
        <f>IF(Tableau1[[#This Row],[DATES]]="","","RECETTES")</f>
        <v>RECETTES</v>
      </c>
      <c r="J41" s="18" t="s">
        <v>70</v>
      </c>
    </row>
    <row r="42" spans="1:10" x14ac:dyDescent="0.2">
      <c r="A42" s="5">
        <v>44881</v>
      </c>
      <c r="B42" s="6" t="s">
        <v>31</v>
      </c>
      <c r="C42" s="7" t="s">
        <v>3</v>
      </c>
      <c r="D42" s="8" t="s">
        <v>24</v>
      </c>
      <c r="E42" s="10">
        <v>51000</v>
      </c>
      <c r="F42" s="11">
        <f>Tableau1[[#This Row],[MONTANT]]+E41</f>
        <v>98000</v>
      </c>
      <c r="G42" s="12" t="s">
        <v>44</v>
      </c>
      <c r="H42" s="15">
        <v>2022</v>
      </c>
      <c r="I42" s="18" t="str">
        <f>IF(Tableau1[[#This Row],[DATES]]="","","RECETTES")</f>
        <v>RECETTES</v>
      </c>
      <c r="J42" s="18" t="s">
        <v>70</v>
      </c>
    </row>
    <row r="43" spans="1:10" x14ac:dyDescent="0.2">
      <c r="A43" s="5">
        <v>44572</v>
      </c>
      <c r="B43" s="6" t="s">
        <v>31</v>
      </c>
      <c r="C43" s="6"/>
      <c r="D43" s="8" t="s">
        <v>24</v>
      </c>
      <c r="E43" s="10">
        <v>55000</v>
      </c>
      <c r="F43" s="11">
        <f>Tableau1[[#This Row],[MONTANT]]+E42</f>
        <v>106000</v>
      </c>
      <c r="G43" s="12" t="s">
        <v>41</v>
      </c>
      <c r="H43" s="15">
        <v>2022</v>
      </c>
      <c r="I43" s="18" t="str">
        <f>IF(Tableau1[[#This Row],[DATES]]="","","RECETTES")</f>
        <v>RECETTES</v>
      </c>
      <c r="J43" s="18" t="s">
        <v>70</v>
      </c>
    </row>
    <row r="44" spans="1:10" x14ac:dyDescent="0.2">
      <c r="A44" s="5">
        <v>44671</v>
      </c>
      <c r="B44" s="6" t="s">
        <v>29</v>
      </c>
      <c r="C44" s="7" t="s">
        <v>5</v>
      </c>
      <c r="D44" s="8" t="s">
        <v>24</v>
      </c>
      <c r="E44" s="10">
        <v>59000</v>
      </c>
      <c r="F44" s="11">
        <f>Tableau1[[#This Row],[MONTANT]]+E43</f>
        <v>114000</v>
      </c>
      <c r="G44" s="12" t="s">
        <v>42</v>
      </c>
      <c r="H44" s="15">
        <v>2022</v>
      </c>
      <c r="I44" s="18" t="str">
        <f>IF(Tableau1[[#This Row],[DATES]]="","","RECETTES")</f>
        <v>RECETTES</v>
      </c>
      <c r="J44" s="18" t="s">
        <v>70</v>
      </c>
    </row>
    <row r="45" spans="1:10" x14ac:dyDescent="0.2">
      <c r="A45" s="5">
        <v>44767</v>
      </c>
      <c r="B45" s="6" t="s">
        <v>27</v>
      </c>
      <c r="C45" s="7" t="s">
        <v>15</v>
      </c>
      <c r="D45" s="8" t="s">
        <v>24</v>
      </c>
      <c r="E45" s="10">
        <v>58000</v>
      </c>
      <c r="F45" s="11">
        <f>Tableau1[[#This Row],[MONTANT]]+E44</f>
        <v>117000</v>
      </c>
      <c r="G45" s="12" t="s">
        <v>32</v>
      </c>
      <c r="H45" s="15">
        <v>2022</v>
      </c>
      <c r="I45" s="18" t="str">
        <f>IF(Tableau1[[#This Row],[DATES]]="","","RECETTES")</f>
        <v>RECETTES</v>
      </c>
      <c r="J45" s="18" t="s">
        <v>70</v>
      </c>
    </row>
    <row r="46" spans="1:10" x14ac:dyDescent="0.2">
      <c r="A46" s="5">
        <v>44610</v>
      </c>
      <c r="B46" s="6" t="s">
        <v>33</v>
      </c>
      <c r="C46" s="6"/>
      <c r="D46" s="8" t="s">
        <v>24</v>
      </c>
      <c r="E46" s="10">
        <v>54000</v>
      </c>
      <c r="F46" s="11">
        <f>Tableau1[[#This Row],[MONTANT]]+E45</f>
        <v>112000</v>
      </c>
      <c r="G46" s="12" t="s">
        <v>39</v>
      </c>
      <c r="H46" s="15">
        <v>2022</v>
      </c>
      <c r="I46" s="18" t="str">
        <f>IF(Tableau1[[#This Row],[DATES]]="","","RECETTES")</f>
        <v>RECETTES</v>
      </c>
      <c r="J46" s="18" t="s">
        <v>70</v>
      </c>
    </row>
    <row r="47" spans="1:10" x14ac:dyDescent="0.2">
      <c r="A47" s="5">
        <v>44781</v>
      </c>
      <c r="B47" s="6" t="s">
        <v>27</v>
      </c>
      <c r="C47" s="7" t="s">
        <v>16</v>
      </c>
      <c r="D47" s="8" t="s">
        <v>24</v>
      </c>
      <c r="E47" s="10">
        <v>54000</v>
      </c>
      <c r="F47" s="11">
        <f>Tableau1[[#This Row],[MONTANT]]+E46</f>
        <v>108000</v>
      </c>
      <c r="G47" s="12" t="s">
        <v>30</v>
      </c>
      <c r="H47" s="15">
        <v>2022</v>
      </c>
      <c r="I47" s="18" t="str">
        <f>IF(Tableau1[[#This Row],[DATES]]="","","RECETTES")</f>
        <v>RECETTES</v>
      </c>
      <c r="J47" s="18" t="s">
        <v>70</v>
      </c>
    </row>
    <row r="48" spans="1:10" x14ac:dyDescent="0.2">
      <c r="A48" s="5">
        <v>44634</v>
      </c>
      <c r="B48" s="6" t="s">
        <v>37</v>
      </c>
      <c r="C48" s="6" t="s">
        <v>18</v>
      </c>
      <c r="D48" s="8" t="s">
        <v>24</v>
      </c>
      <c r="E48" s="10">
        <v>44000</v>
      </c>
      <c r="F48" s="11">
        <f>Tableau1[[#This Row],[MONTANT]]+E47</f>
        <v>98000</v>
      </c>
      <c r="G48" s="12" t="s">
        <v>35</v>
      </c>
      <c r="H48" s="15">
        <v>2022</v>
      </c>
      <c r="I48" s="18" t="str">
        <f>IF(Tableau1[[#This Row],[DATES]]="","","RECETTES")</f>
        <v>RECETTES</v>
      </c>
      <c r="J48" s="18" t="s">
        <v>70</v>
      </c>
    </row>
    <row r="49" spans="1:10" x14ac:dyDescent="0.2">
      <c r="A49" s="5">
        <v>44821</v>
      </c>
      <c r="B49" s="6" t="s">
        <v>31</v>
      </c>
      <c r="C49" s="7"/>
      <c r="D49" s="8" t="s">
        <v>24</v>
      </c>
      <c r="E49" s="10">
        <v>46000</v>
      </c>
      <c r="F49" s="11">
        <f>Tableau1[[#This Row],[MONTANT]]+E48</f>
        <v>90000</v>
      </c>
      <c r="G49" s="12" t="s">
        <v>38</v>
      </c>
      <c r="H49" s="15">
        <v>2022</v>
      </c>
      <c r="I49" s="18" t="str">
        <f>IF(Tableau1[[#This Row],[DATES]]="","","RECETTES")</f>
        <v>RECETTES</v>
      </c>
      <c r="J49" s="18" t="s">
        <v>70</v>
      </c>
    </row>
    <row r="50" spans="1:10" x14ac:dyDescent="0.2">
      <c r="A50" s="5">
        <v>44784</v>
      </c>
      <c r="B50" s="6" t="s">
        <v>37</v>
      </c>
      <c r="C50" s="6"/>
      <c r="D50" s="8" t="s">
        <v>24</v>
      </c>
      <c r="E50" s="10">
        <v>48000</v>
      </c>
      <c r="F50" s="11">
        <f>Tableau1[[#This Row],[MONTANT]]+E49</f>
        <v>94000</v>
      </c>
      <c r="G50" s="12" t="s">
        <v>30</v>
      </c>
      <c r="H50" s="15">
        <v>2022</v>
      </c>
      <c r="I50" s="18" t="str">
        <f>IF(Tableau1[[#This Row],[DATES]]="","","RECETTES")</f>
        <v>RECETTES</v>
      </c>
      <c r="J50" s="18" t="s">
        <v>70</v>
      </c>
    </row>
    <row r="51" spans="1:10" x14ac:dyDescent="0.2">
      <c r="A51" s="5">
        <v>44809</v>
      </c>
      <c r="B51" s="6" t="s">
        <v>27</v>
      </c>
      <c r="C51" s="7" t="s">
        <v>4</v>
      </c>
      <c r="D51" s="8" t="s">
        <v>24</v>
      </c>
      <c r="E51" s="10">
        <v>52000</v>
      </c>
      <c r="F51" s="11">
        <f>Tableau1[[#This Row],[MONTANT]]+E50</f>
        <v>100000</v>
      </c>
      <c r="G51" s="12" t="s">
        <v>38</v>
      </c>
      <c r="H51" s="15">
        <v>2022</v>
      </c>
      <c r="I51" s="18" t="str">
        <f>IF(Tableau1[[#This Row],[DATES]]="","","RECETTES")</f>
        <v>RECETTES</v>
      </c>
      <c r="J51" s="18" t="s">
        <v>70</v>
      </c>
    </row>
    <row r="52" spans="1:10" x14ac:dyDescent="0.2">
      <c r="A52" s="5">
        <v>44737</v>
      </c>
      <c r="B52" s="6" t="s">
        <v>33</v>
      </c>
      <c r="C52" s="6"/>
      <c r="D52" s="8" t="s">
        <v>24</v>
      </c>
      <c r="E52" s="10">
        <v>47000</v>
      </c>
      <c r="F52" s="11">
        <f>Tableau1[[#This Row],[MONTANT]]+E51</f>
        <v>99000</v>
      </c>
      <c r="G52" s="12" t="s">
        <v>43</v>
      </c>
      <c r="H52" s="15">
        <v>2022</v>
      </c>
      <c r="I52" s="18" t="str">
        <f>IF(Tableau1[[#This Row],[DATES]]="","","RECETTES")</f>
        <v>RECETTES</v>
      </c>
      <c r="J52" s="18" t="s">
        <v>70</v>
      </c>
    </row>
    <row r="53" spans="1:10" x14ac:dyDescent="0.2">
      <c r="A53" s="5">
        <v>44576</v>
      </c>
      <c r="B53" s="6" t="s">
        <v>29</v>
      </c>
      <c r="C53" s="7" t="s">
        <v>19</v>
      </c>
      <c r="D53" s="8" t="s">
        <v>24</v>
      </c>
      <c r="E53" s="10">
        <v>44000</v>
      </c>
      <c r="F53" s="11">
        <f>Tableau1[[#This Row],[MONTANT]]+E52</f>
        <v>91000</v>
      </c>
      <c r="G53" s="12" t="s">
        <v>41</v>
      </c>
      <c r="H53" s="15">
        <v>2022</v>
      </c>
      <c r="I53" s="18" t="str">
        <f>IF(Tableau1[[#This Row],[DATES]]="","","RECETTES")</f>
        <v>RECETTES</v>
      </c>
      <c r="J53" s="18" t="s">
        <v>70</v>
      </c>
    </row>
    <row r="54" spans="1:10" x14ac:dyDescent="0.2">
      <c r="A54" s="5">
        <v>44628</v>
      </c>
      <c r="B54" s="6" t="s">
        <v>33</v>
      </c>
      <c r="C54" s="9"/>
      <c r="D54" s="8" t="s">
        <v>24</v>
      </c>
      <c r="E54" s="10">
        <v>58000</v>
      </c>
      <c r="F54" s="11">
        <f>Tableau1[[#This Row],[MONTANT]]+E53</f>
        <v>102000</v>
      </c>
      <c r="G54" s="12" t="s">
        <v>35</v>
      </c>
      <c r="H54" s="15">
        <v>2022</v>
      </c>
      <c r="I54" s="18" t="str">
        <f>IF(Tableau1[[#This Row],[DATES]]="","","RECETTES")</f>
        <v>RECETTES</v>
      </c>
      <c r="J54" s="18" t="s">
        <v>70</v>
      </c>
    </row>
    <row r="55" spans="1:10" x14ac:dyDescent="0.2">
      <c r="A55" s="5">
        <v>44805</v>
      </c>
      <c r="B55" s="6" t="s">
        <v>27</v>
      </c>
      <c r="C55" s="7" t="s">
        <v>20</v>
      </c>
      <c r="D55" s="8" t="s">
        <v>24</v>
      </c>
      <c r="E55" s="10">
        <v>41000</v>
      </c>
      <c r="F55" s="11">
        <f>Tableau1[[#This Row],[MONTANT]]+E54</f>
        <v>99000</v>
      </c>
      <c r="G55" s="12" t="s">
        <v>38</v>
      </c>
      <c r="H55" s="15">
        <v>2022</v>
      </c>
      <c r="I55" s="18" t="str">
        <f>IF(Tableau1[[#This Row],[DATES]]="","","RECETTES")</f>
        <v>RECETTES</v>
      </c>
      <c r="J55" s="18" t="s">
        <v>70</v>
      </c>
    </row>
    <row r="56" spans="1:10" x14ac:dyDescent="0.2">
      <c r="A56" s="5">
        <v>44769</v>
      </c>
      <c r="B56" s="6" t="s">
        <v>37</v>
      </c>
      <c r="C56" s="7" t="s">
        <v>3</v>
      </c>
      <c r="D56" s="8" t="s">
        <v>24</v>
      </c>
      <c r="E56" s="10">
        <v>46000</v>
      </c>
      <c r="F56" s="11">
        <f>Tableau1[[#This Row],[MONTANT]]+E55</f>
        <v>87000</v>
      </c>
      <c r="G56" s="12" t="s">
        <v>32</v>
      </c>
      <c r="H56" s="15">
        <v>2022</v>
      </c>
      <c r="I56" s="18" t="str">
        <f>IF(Tableau1[[#This Row],[DATES]]="","","RECETTES")</f>
        <v>RECETTES</v>
      </c>
      <c r="J56" s="18" t="s">
        <v>70</v>
      </c>
    </row>
    <row r="57" spans="1:10" x14ac:dyDescent="0.2">
      <c r="A57" s="5">
        <v>44854</v>
      </c>
      <c r="B57" s="6" t="s">
        <v>27</v>
      </c>
      <c r="C57" s="6"/>
      <c r="D57" s="8" t="s">
        <v>24</v>
      </c>
      <c r="E57" s="10">
        <v>56000</v>
      </c>
      <c r="F57" s="11">
        <f>Tableau1[[#This Row],[MONTANT]]+E56</f>
        <v>102000</v>
      </c>
      <c r="G57" s="12" t="s">
        <v>28</v>
      </c>
      <c r="H57" s="15">
        <v>2022</v>
      </c>
      <c r="I57" s="18" t="str">
        <f>IF(Tableau1[[#This Row],[DATES]]="","","RECETTES")</f>
        <v>RECETTES</v>
      </c>
      <c r="J57" s="18" t="s">
        <v>70</v>
      </c>
    </row>
    <row r="58" spans="1:10" x14ac:dyDescent="0.2">
      <c r="A58" s="5">
        <v>44823</v>
      </c>
      <c r="B58" s="6" t="s">
        <v>31</v>
      </c>
      <c r="C58" s="7" t="s">
        <v>5</v>
      </c>
      <c r="D58" s="8" t="s">
        <v>24</v>
      </c>
      <c r="E58" s="10">
        <v>45000</v>
      </c>
      <c r="F58" s="11">
        <f>Tableau1[[#This Row],[MONTANT]]+E57</f>
        <v>101000</v>
      </c>
      <c r="G58" s="12" t="s">
        <v>38</v>
      </c>
      <c r="H58" s="15">
        <v>2022</v>
      </c>
      <c r="I58" s="18" t="str">
        <f>IF(Tableau1[[#This Row],[DATES]]="","","RECETTES")</f>
        <v>RECETTES</v>
      </c>
      <c r="J58" s="18" t="s">
        <v>70</v>
      </c>
    </row>
    <row r="59" spans="1:10" x14ac:dyDescent="0.2">
      <c r="A59" s="5">
        <v>44862</v>
      </c>
      <c r="B59" s="6" t="s">
        <v>37</v>
      </c>
      <c r="C59" s="6" t="s">
        <v>6</v>
      </c>
      <c r="D59" s="8" t="s">
        <v>24</v>
      </c>
      <c r="E59" s="10">
        <v>41000</v>
      </c>
      <c r="F59" s="11">
        <f>Tableau1[[#This Row],[MONTANT]]+E58</f>
        <v>86000</v>
      </c>
      <c r="G59" s="12" t="s">
        <v>28</v>
      </c>
      <c r="H59" s="15">
        <v>2022</v>
      </c>
      <c r="I59" s="18" t="str">
        <f>IF(Tableau1[[#This Row],[DATES]]="","","RECETTES")</f>
        <v>RECETTES</v>
      </c>
      <c r="J59" s="18" t="s">
        <v>70</v>
      </c>
    </row>
    <row r="60" spans="1:10" x14ac:dyDescent="0.2">
      <c r="A60" s="5">
        <v>44708</v>
      </c>
      <c r="B60" s="6" t="s">
        <v>27</v>
      </c>
      <c r="C60" s="9" t="s">
        <v>8</v>
      </c>
      <c r="D60" s="8" t="s">
        <v>24</v>
      </c>
      <c r="E60" s="10">
        <v>55000</v>
      </c>
      <c r="F60" s="11">
        <f>Tableau1[[#This Row],[MONTANT]]+E59</f>
        <v>96000</v>
      </c>
      <c r="G60" s="12" t="s">
        <v>36</v>
      </c>
      <c r="H60" s="15">
        <v>2022</v>
      </c>
      <c r="I60" s="18" t="str">
        <f>IF(Tableau1[[#This Row],[DATES]]="","","RECETTES")</f>
        <v>RECETTES</v>
      </c>
      <c r="J60" s="18" t="s">
        <v>70</v>
      </c>
    </row>
    <row r="61" spans="1:10" x14ac:dyDescent="0.2">
      <c r="A61" s="5">
        <v>44886</v>
      </c>
      <c r="B61" s="6" t="s">
        <v>37</v>
      </c>
      <c r="C61" s="6"/>
      <c r="D61" s="8" t="s">
        <v>24</v>
      </c>
      <c r="E61" s="10">
        <v>54000</v>
      </c>
      <c r="F61" s="11">
        <f>Tableau1[[#This Row],[MONTANT]]+E60</f>
        <v>109000</v>
      </c>
      <c r="G61" s="12" t="s">
        <v>44</v>
      </c>
      <c r="H61" s="15">
        <v>2022</v>
      </c>
      <c r="I61" s="18" t="str">
        <f>IF(Tableau1[[#This Row],[DATES]]="","","RECETTES")</f>
        <v>RECETTES</v>
      </c>
      <c r="J61" s="18" t="s">
        <v>70</v>
      </c>
    </row>
    <row r="62" spans="1:10" x14ac:dyDescent="0.2">
      <c r="A62" s="5">
        <v>44634</v>
      </c>
      <c r="B62" s="6" t="s">
        <v>27</v>
      </c>
      <c r="C62" s="7" t="s">
        <v>6</v>
      </c>
      <c r="D62" s="8" t="s">
        <v>24</v>
      </c>
      <c r="E62" s="10">
        <v>59000</v>
      </c>
      <c r="F62" s="11">
        <f>Tableau1[[#This Row],[MONTANT]]+E61</f>
        <v>113000</v>
      </c>
      <c r="G62" s="12" t="s">
        <v>35</v>
      </c>
      <c r="H62" s="15">
        <v>2022</v>
      </c>
      <c r="I62" s="18" t="str">
        <f>IF(Tableau1[[#This Row],[DATES]]="","","RECETTES")</f>
        <v>RECETTES</v>
      </c>
      <c r="J62" s="18" t="s">
        <v>70</v>
      </c>
    </row>
    <row r="63" spans="1:10" x14ac:dyDescent="0.2">
      <c r="A63" s="5">
        <v>44753</v>
      </c>
      <c r="B63" s="6" t="s">
        <v>37</v>
      </c>
      <c r="C63" s="6"/>
      <c r="D63" s="8" t="s">
        <v>24</v>
      </c>
      <c r="E63" s="10">
        <v>50000</v>
      </c>
      <c r="F63" s="11">
        <f>Tableau1[[#This Row],[MONTANT]]+E62</f>
        <v>109000</v>
      </c>
      <c r="G63" s="12" t="s">
        <v>32</v>
      </c>
      <c r="H63" s="15">
        <v>2022</v>
      </c>
      <c r="I63" s="18" t="str">
        <f>IF(Tableau1[[#This Row],[DATES]]="","","RECETTES")</f>
        <v>RECETTES</v>
      </c>
      <c r="J63" s="18" t="s">
        <v>70</v>
      </c>
    </row>
    <row r="64" spans="1:10" x14ac:dyDescent="0.2">
      <c r="A64" s="5">
        <v>44924</v>
      </c>
      <c r="B64" s="6" t="s">
        <v>34</v>
      </c>
      <c r="C64" s="7" t="s">
        <v>9</v>
      </c>
      <c r="D64" s="8" t="s">
        <v>24</v>
      </c>
      <c r="E64" s="10">
        <v>46000</v>
      </c>
      <c r="F64" s="11">
        <f>Tableau1[[#This Row],[MONTANT]]+E63</f>
        <v>96000</v>
      </c>
      <c r="G64" s="12" t="s">
        <v>40</v>
      </c>
      <c r="H64" s="15">
        <v>2022</v>
      </c>
      <c r="I64" s="18" t="str">
        <f>IF(Tableau1[[#This Row],[DATES]]="","","RECETTES")</f>
        <v>RECETTES</v>
      </c>
      <c r="J64" s="18" t="s">
        <v>70</v>
      </c>
    </row>
    <row r="65" spans="1:10" x14ac:dyDescent="0.2">
      <c r="A65" s="5">
        <v>44599</v>
      </c>
      <c r="B65" s="6" t="s">
        <v>33</v>
      </c>
      <c r="C65" s="6"/>
      <c r="D65" s="8" t="s">
        <v>24</v>
      </c>
      <c r="E65" s="10">
        <v>60000</v>
      </c>
      <c r="F65" s="11">
        <f>Tableau1[[#This Row],[MONTANT]]+E64</f>
        <v>106000</v>
      </c>
      <c r="G65" s="12" t="s">
        <v>39</v>
      </c>
      <c r="H65" s="15">
        <v>2022</v>
      </c>
      <c r="I65" s="18" t="str">
        <f>IF(Tableau1[[#This Row],[DATES]]="","","RECETTES")</f>
        <v>RECETTES</v>
      </c>
      <c r="J65" s="18" t="s">
        <v>70</v>
      </c>
    </row>
    <row r="66" spans="1:10" x14ac:dyDescent="0.2">
      <c r="A66" s="5">
        <v>44617</v>
      </c>
      <c r="B66" s="6" t="s">
        <v>27</v>
      </c>
      <c r="C66" s="7" t="s">
        <v>10</v>
      </c>
      <c r="D66" s="8" t="s">
        <v>24</v>
      </c>
      <c r="E66" s="10">
        <v>59000</v>
      </c>
      <c r="F66" s="11">
        <f>Tableau1[[#This Row],[MONTANT]]+E65</f>
        <v>119000</v>
      </c>
      <c r="G66" s="12" t="s">
        <v>39</v>
      </c>
      <c r="H66" s="15">
        <v>2022</v>
      </c>
      <c r="I66" s="18" t="str">
        <f>IF(Tableau1[[#This Row],[DATES]]="","","RECETTES")</f>
        <v>RECETTES</v>
      </c>
      <c r="J66" s="18" t="s">
        <v>70</v>
      </c>
    </row>
    <row r="67" spans="1:10" x14ac:dyDescent="0.2">
      <c r="A67" s="5">
        <v>44814</v>
      </c>
      <c r="B67" s="6" t="s">
        <v>31</v>
      </c>
      <c r="C67" s="6"/>
      <c r="D67" s="8" t="s">
        <v>24</v>
      </c>
      <c r="E67" s="10">
        <v>46000</v>
      </c>
      <c r="F67" s="11">
        <f>Tableau1[[#This Row],[MONTANT]]+E66</f>
        <v>105000</v>
      </c>
      <c r="G67" s="12" t="s">
        <v>38</v>
      </c>
      <c r="H67" s="15">
        <v>2022</v>
      </c>
      <c r="I67" s="18" t="str">
        <f>IF(Tableau1[[#This Row],[DATES]]="","","RECETTES")</f>
        <v>RECETTES</v>
      </c>
      <c r="J67" s="18" t="s">
        <v>70</v>
      </c>
    </row>
    <row r="68" spans="1:10" x14ac:dyDescent="0.2">
      <c r="A68" s="5">
        <v>44754</v>
      </c>
      <c r="B68" s="6" t="s">
        <v>31</v>
      </c>
      <c r="C68" s="7" t="s">
        <v>14</v>
      </c>
      <c r="D68" s="8" t="s">
        <v>24</v>
      </c>
      <c r="E68" s="10">
        <v>54000</v>
      </c>
      <c r="F68" s="11">
        <f>Tableau1[[#This Row],[MONTANT]]+E67</f>
        <v>100000</v>
      </c>
      <c r="G68" s="12" t="s">
        <v>32</v>
      </c>
      <c r="H68" s="15">
        <v>2022</v>
      </c>
      <c r="I68" s="18" t="str">
        <f>IF(Tableau1[[#This Row],[DATES]]="","","RECETTES")</f>
        <v>RECETTES</v>
      </c>
      <c r="J68" s="18" t="s">
        <v>70</v>
      </c>
    </row>
    <row r="69" spans="1:10" x14ac:dyDescent="0.2">
      <c r="A69" s="5">
        <v>44648</v>
      </c>
      <c r="B69" s="6" t="s">
        <v>27</v>
      </c>
      <c r="C69" s="7" t="s">
        <v>3</v>
      </c>
      <c r="D69" s="8" t="s">
        <v>24</v>
      </c>
      <c r="E69" s="10">
        <v>46000</v>
      </c>
      <c r="F69" s="11">
        <f>Tableau1[[#This Row],[MONTANT]]+E68</f>
        <v>100000</v>
      </c>
      <c r="G69" s="12" t="s">
        <v>35</v>
      </c>
      <c r="H69" s="15">
        <v>2022</v>
      </c>
      <c r="I69" s="18" t="str">
        <f>IF(Tableau1[[#This Row],[DATES]]="","","RECETTES")</f>
        <v>RECETTES</v>
      </c>
      <c r="J69" s="18" t="s">
        <v>70</v>
      </c>
    </row>
    <row r="70" spans="1:10" x14ac:dyDescent="0.2">
      <c r="A70" s="5">
        <v>44631</v>
      </c>
      <c r="B70" s="6" t="s">
        <v>34</v>
      </c>
      <c r="C70" s="6"/>
      <c r="D70" s="8" t="s">
        <v>24</v>
      </c>
      <c r="E70" s="10">
        <v>47000</v>
      </c>
      <c r="F70" s="11">
        <f>Tableau1[[#This Row],[MONTANT]]+E69</f>
        <v>93000</v>
      </c>
      <c r="G70" s="12" t="s">
        <v>35</v>
      </c>
      <c r="H70" s="15">
        <v>2022</v>
      </c>
      <c r="I70" s="18" t="str">
        <f>IF(Tableau1[[#This Row],[DATES]]="","","RECETTES")</f>
        <v>RECETTES</v>
      </c>
      <c r="J70" s="18" t="s">
        <v>70</v>
      </c>
    </row>
    <row r="71" spans="1:10" x14ac:dyDescent="0.2">
      <c r="A71" s="5">
        <v>44676</v>
      </c>
      <c r="B71" s="6" t="s">
        <v>31</v>
      </c>
      <c r="C71" s="7" t="s">
        <v>5</v>
      </c>
      <c r="D71" s="8" t="s">
        <v>24</v>
      </c>
      <c r="E71" s="10">
        <v>56000</v>
      </c>
      <c r="F71" s="11">
        <f>Tableau1[[#This Row],[MONTANT]]+E70</f>
        <v>103000</v>
      </c>
      <c r="G71" s="12" t="s">
        <v>42</v>
      </c>
      <c r="H71" s="15">
        <v>2022</v>
      </c>
      <c r="I71" s="18" t="str">
        <f>IF(Tableau1[[#This Row],[DATES]]="","","RECETTES")</f>
        <v>RECETTES</v>
      </c>
      <c r="J71" s="18" t="s">
        <v>70</v>
      </c>
    </row>
    <row r="72" spans="1:10" x14ac:dyDescent="0.2">
      <c r="A72" s="5">
        <v>44725</v>
      </c>
      <c r="B72" s="6" t="s">
        <v>37</v>
      </c>
      <c r="C72" s="7" t="s">
        <v>15</v>
      </c>
      <c r="D72" s="8" t="s">
        <v>24</v>
      </c>
      <c r="E72" s="10">
        <v>40000</v>
      </c>
      <c r="F72" s="11">
        <f>Tableau1[[#This Row],[MONTANT]]+E71</f>
        <v>96000</v>
      </c>
      <c r="G72" s="12" t="s">
        <v>43</v>
      </c>
      <c r="H72" s="15">
        <v>2022</v>
      </c>
      <c r="I72" s="18" t="str">
        <f>IF(Tableau1[[#This Row],[DATES]]="","","RECETTES")</f>
        <v>RECETTES</v>
      </c>
      <c r="J72" s="18" t="s">
        <v>70</v>
      </c>
    </row>
    <row r="73" spans="1:10" x14ac:dyDescent="0.2">
      <c r="A73" s="5">
        <v>44804</v>
      </c>
      <c r="B73" s="6" t="s">
        <v>33</v>
      </c>
      <c r="C73" s="6"/>
      <c r="D73" s="8" t="s">
        <v>24</v>
      </c>
      <c r="E73" s="10">
        <v>40000</v>
      </c>
      <c r="F73" s="11">
        <f>Tableau1[[#This Row],[MONTANT]]+E72</f>
        <v>80000</v>
      </c>
      <c r="G73" s="12" t="s">
        <v>30</v>
      </c>
      <c r="H73" s="15">
        <v>2022</v>
      </c>
      <c r="I73" s="18" t="str">
        <f>IF(Tableau1[[#This Row],[DATES]]="","","RECETTES")</f>
        <v>RECETTES</v>
      </c>
      <c r="J73" s="18" t="s">
        <v>70</v>
      </c>
    </row>
    <row r="74" spans="1:10" x14ac:dyDescent="0.2">
      <c r="A74" s="5">
        <v>44687</v>
      </c>
      <c r="B74" s="6" t="s">
        <v>29</v>
      </c>
      <c r="C74" s="7" t="s">
        <v>16</v>
      </c>
      <c r="D74" s="8" t="s">
        <v>24</v>
      </c>
      <c r="E74" s="10">
        <v>60000</v>
      </c>
      <c r="F74" s="11">
        <f>Tableau1[[#This Row],[MONTANT]]+E73</f>
        <v>100000</v>
      </c>
      <c r="G74" s="12" t="s">
        <v>36</v>
      </c>
      <c r="H74" s="15">
        <v>2022</v>
      </c>
      <c r="I74" s="18" t="str">
        <f>IF(Tableau1[[#This Row],[DATES]]="","","RECETTES")</f>
        <v>RECETTES</v>
      </c>
      <c r="J74" s="18" t="s">
        <v>70</v>
      </c>
    </row>
    <row r="75" spans="1:10" x14ac:dyDescent="0.2">
      <c r="A75" s="5">
        <v>44659</v>
      </c>
      <c r="B75" s="6" t="s">
        <v>27</v>
      </c>
      <c r="C75" s="6" t="s">
        <v>18</v>
      </c>
      <c r="D75" s="8" t="s">
        <v>24</v>
      </c>
      <c r="E75" s="10">
        <v>56000</v>
      </c>
      <c r="F75" s="11">
        <f>Tableau1[[#This Row],[MONTANT]]+E74</f>
        <v>116000</v>
      </c>
      <c r="G75" s="12" t="s">
        <v>42</v>
      </c>
      <c r="H75" s="15">
        <v>2022</v>
      </c>
      <c r="I75" s="18" t="str">
        <f>IF(Tableau1[[#This Row],[DATES]]="","","RECETTES")</f>
        <v>RECETTES</v>
      </c>
      <c r="J75" s="18" t="s">
        <v>70</v>
      </c>
    </row>
    <row r="76" spans="1:10" x14ac:dyDescent="0.2">
      <c r="A76" s="5">
        <v>44783</v>
      </c>
      <c r="B76" s="6" t="s">
        <v>37</v>
      </c>
      <c r="C76" s="7"/>
      <c r="D76" s="8" t="s">
        <v>24</v>
      </c>
      <c r="E76" s="10">
        <v>57000</v>
      </c>
      <c r="F76" s="11">
        <f>Tableau1[[#This Row],[MONTANT]]+E75</f>
        <v>113000</v>
      </c>
      <c r="G76" s="12" t="s">
        <v>30</v>
      </c>
      <c r="H76" s="15">
        <v>2022</v>
      </c>
      <c r="I76" s="18" t="str">
        <f>IF(Tableau1[[#This Row],[DATES]]="","","RECETTES")</f>
        <v>RECETTES</v>
      </c>
      <c r="J76" s="18" t="s">
        <v>70</v>
      </c>
    </row>
    <row r="77" spans="1:10" x14ac:dyDescent="0.2">
      <c r="A77" s="5">
        <v>44925</v>
      </c>
      <c r="B77" s="6" t="s">
        <v>31</v>
      </c>
      <c r="C77" s="6"/>
      <c r="D77" s="8" t="s">
        <v>24</v>
      </c>
      <c r="E77" s="10">
        <v>44000</v>
      </c>
      <c r="F77" s="11">
        <f>Tableau1[[#This Row],[MONTANT]]+E76</f>
        <v>101000</v>
      </c>
      <c r="G77" s="12" t="s">
        <v>40</v>
      </c>
      <c r="H77" s="15">
        <v>2022</v>
      </c>
      <c r="I77" s="18" t="str">
        <f>IF(Tableau1[[#This Row],[DATES]]="","","RECETTES")</f>
        <v>RECETTES</v>
      </c>
      <c r="J77" s="18" t="s">
        <v>70</v>
      </c>
    </row>
    <row r="78" spans="1:10" x14ac:dyDescent="0.2">
      <c r="A78" s="5">
        <v>44836</v>
      </c>
      <c r="B78" s="6" t="s">
        <v>34</v>
      </c>
      <c r="C78" s="7" t="s">
        <v>4</v>
      </c>
      <c r="D78" s="8" t="s">
        <v>24</v>
      </c>
      <c r="E78" s="10">
        <v>50000</v>
      </c>
      <c r="F78" s="11">
        <f>Tableau1[[#This Row],[MONTANT]]+E77</f>
        <v>94000</v>
      </c>
      <c r="G78" s="12" t="s">
        <v>28</v>
      </c>
      <c r="H78" s="15">
        <v>2022</v>
      </c>
      <c r="I78" s="18" t="str">
        <f>IF(Tableau1[[#This Row],[DATES]]="","","RECETTES")</f>
        <v>RECETTES</v>
      </c>
      <c r="J78" s="18" t="s">
        <v>70</v>
      </c>
    </row>
    <row r="79" spans="1:10" x14ac:dyDescent="0.2">
      <c r="A79" s="5">
        <v>44633</v>
      </c>
      <c r="B79" s="6" t="s">
        <v>37</v>
      </c>
      <c r="C79" s="6"/>
      <c r="D79" s="8" t="s">
        <v>24</v>
      </c>
      <c r="E79" s="10">
        <v>58000</v>
      </c>
      <c r="F79" s="11">
        <f>Tableau1[[#This Row],[MONTANT]]+E78</f>
        <v>108000</v>
      </c>
      <c r="G79" s="12" t="s">
        <v>35</v>
      </c>
      <c r="H79" s="15">
        <v>2022</v>
      </c>
      <c r="I79" s="18" t="str">
        <f>IF(Tableau1[[#This Row],[DATES]]="","","RECETTES")</f>
        <v>RECETTES</v>
      </c>
      <c r="J79" s="18" t="s">
        <v>70</v>
      </c>
    </row>
    <row r="80" spans="1:10" x14ac:dyDescent="0.2">
      <c r="A80" s="5">
        <v>44812</v>
      </c>
      <c r="B80" s="6" t="s">
        <v>27</v>
      </c>
      <c r="C80" s="7" t="s">
        <v>19</v>
      </c>
      <c r="D80" s="8" t="s">
        <v>24</v>
      </c>
      <c r="E80" s="10">
        <v>49000</v>
      </c>
      <c r="F80" s="11">
        <f>Tableau1[[#This Row],[MONTANT]]+E79</f>
        <v>107000</v>
      </c>
      <c r="G80" s="12" t="s">
        <v>38</v>
      </c>
      <c r="H80" s="15">
        <v>2022</v>
      </c>
      <c r="I80" s="18" t="str">
        <f>IF(Tableau1[[#This Row],[DATES]]="","","RECETTES")</f>
        <v>RECETTES</v>
      </c>
      <c r="J80" s="18" t="s">
        <v>70</v>
      </c>
    </row>
    <row r="81" spans="1:10" x14ac:dyDescent="0.2">
      <c r="A81" s="5">
        <v>44597</v>
      </c>
      <c r="B81" s="6" t="s">
        <v>33</v>
      </c>
      <c r="C81" s="9"/>
      <c r="D81" s="8" t="s">
        <v>24</v>
      </c>
      <c r="E81" s="10">
        <v>46000</v>
      </c>
      <c r="F81" s="11">
        <f>Tableau1[[#This Row],[MONTANT]]+E80</f>
        <v>95000</v>
      </c>
      <c r="G81" s="12" t="s">
        <v>39</v>
      </c>
      <c r="H81" s="15">
        <v>2022</v>
      </c>
      <c r="I81" s="18" t="str">
        <f>IF(Tableau1[[#This Row],[DATES]]="","","RECETTES")</f>
        <v>RECETTES</v>
      </c>
      <c r="J81" s="18" t="s">
        <v>70</v>
      </c>
    </row>
    <row r="82" spans="1:10" x14ac:dyDescent="0.2">
      <c r="A82" s="5">
        <v>44706</v>
      </c>
      <c r="B82" s="6" t="s">
        <v>31</v>
      </c>
      <c r="C82" s="7" t="s">
        <v>20</v>
      </c>
      <c r="D82" s="8" t="s">
        <v>24</v>
      </c>
      <c r="E82" s="10">
        <v>57000</v>
      </c>
      <c r="F82" s="11">
        <f>Tableau1[[#This Row],[MONTANT]]+E81</f>
        <v>103000</v>
      </c>
      <c r="G82" s="12" t="s">
        <v>36</v>
      </c>
      <c r="H82" s="15">
        <v>2022</v>
      </c>
      <c r="I82" s="18" t="str">
        <f>IF(Tableau1[[#This Row],[DATES]]="","","RECETTES")</f>
        <v>RECETTES</v>
      </c>
      <c r="J82" s="18" t="s">
        <v>70</v>
      </c>
    </row>
    <row r="83" spans="1:10" x14ac:dyDescent="0.2">
      <c r="A83" s="5">
        <v>44878</v>
      </c>
      <c r="B83" s="6" t="s">
        <v>29</v>
      </c>
      <c r="C83" s="7" t="s">
        <v>3</v>
      </c>
      <c r="D83" s="8" t="s">
        <v>24</v>
      </c>
      <c r="E83" s="10">
        <v>51000</v>
      </c>
      <c r="F83" s="11">
        <f>Tableau1[[#This Row],[MONTANT]]+E82</f>
        <v>108000</v>
      </c>
      <c r="G83" s="12" t="s">
        <v>44</v>
      </c>
      <c r="H83" s="15">
        <v>2022</v>
      </c>
      <c r="I83" s="18" t="str">
        <f>IF(Tableau1[[#This Row],[DATES]]="","","RECETTES")</f>
        <v>RECETTES</v>
      </c>
      <c r="J83" s="18" t="s">
        <v>70</v>
      </c>
    </row>
    <row r="84" spans="1:10" x14ac:dyDescent="0.2">
      <c r="A84" s="5">
        <v>44579</v>
      </c>
      <c r="B84" s="6" t="s">
        <v>33</v>
      </c>
      <c r="C84" s="6"/>
      <c r="D84" s="8" t="s">
        <v>24</v>
      </c>
      <c r="E84" s="10">
        <v>56000</v>
      </c>
      <c r="F84" s="11">
        <f>Tableau1[[#This Row],[MONTANT]]+E83</f>
        <v>107000</v>
      </c>
      <c r="G84" s="12" t="s">
        <v>41</v>
      </c>
      <c r="H84" s="15">
        <v>2022</v>
      </c>
      <c r="I84" s="18" t="str">
        <f>IF(Tableau1[[#This Row],[DATES]]="","","RECETTES")</f>
        <v>RECETTES</v>
      </c>
      <c r="J84" s="18" t="s">
        <v>70</v>
      </c>
    </row>
    <row r="85" spans="1:10" x14ac:dyDescent="0.2">
      <c r="A85" s="5">
        <v>44623</v>
      </c>
      <c r="B85" s="6" t="s">
        <v>34</v>
      </c>
      <c r="C85" s="7" t="s">
        <v>5</v>
      </c>
      <c r="D85" s="8" t="s">
        <v>24</v>
      </c>
      <c r="E85" s="10">
        <v>51000</v>
      </c>
      <c r="F85" s="11">
        <f>Tableau1[[#This Row],[MONTANT]]+E84</f>
        <v>107000</v>
      </c>
      <c r="G85" s="12" t="s">
        <v>35</v>
      </c>
      <c r="H85" s="15">
        <v>2022</v>
      </c>
      <c r="I85" s="18" t="str">
        <f>IF(Tableau1[[#This Row],[DATES]]="","","RECETTES")</f>
        <v>RECETTES</v>
      </c>
      <c r="J85" s="18" t="s">
        <v>70</v>
      </c>
    </row>
    <row r="86" spans="1:10" x14ac:dyDescent="0.2">
      <c r="A86" s="5">
        <v>44793</v>
      </c>
      <c r="B86" s="6" t="s">
        <v>34</v>
      </c>
      <c r="C86" s="6" t="s">
        <v>6</v>
      </c>
      <c r="D86" s="8" t="s">
        <v>24</v>
      </c>
      <c r="E86" s="10">
        <v>44000</v>
      </c>
      <c r="F86" s="11">
        <f>Tableau1[[#This Row],[MONTANT]]+E85</f>
        <v>95000</v>
      </c>
      <c r="G86" s="12" t="s">
        <v>30</v>
      </c>
      <c r="H86" s="15">
        <v>2022</v>
      </c>
      <c r="I86" s="18" t="str">
        <f>IF(Tableau1[[#This Row],[DATES]]="","","RECETTES")</f>
        <v>RECETTES</v>
      </c>
      <c r="J86" s="18" t="s">
        <v>70</v>
      </c>
    </row>
    <row r="87" spans="1:10" x14ac:dyDescent="0.2">
      <c r="A87" s="5">
        <v>44743</v>
      </c>
      <c r="B87" s="6" t="s">
        <v>34</v>
      </c>
      <c r="C87" s="9" t="s">
        <v>8</v>
      </c>
      <c r="D87" s="8" t="s">
        <v>24</v>
      </c>
      <c r="E87" s="10">
        <v>51000</v>
      </c>
      <c r="F87" s="11">
        <f>Tableau1[[#This Row],[MONTANT]]+E86</f>
        <v>95000</v>
      </c>
      <c r="G87" s="12" t="s">
        <v>32</v>
      </c>
      <c r="H87" s="15">
        <v>2022</v>
      </c>
      <c r="I87" s="18" t="str">
        <f>IF(Tableau1[[#This Row],[DATES]]="","","RECETTES")</f>
        <v>RECETTES</v>
      </c>
      <c r="J87" s="18" t="s">
        <v>70</v>
      </c>
    </row>
    <row r="88" spans="1:10" x14ac:dyDescent="0.2">
      <c r="A88" s="5">
        <v>44901</v>
      </c>
      <c r="B88" s="6" t="s">
        <v>33</v>
      </c>
      <c r="C88" s="6"/>
      <c r="D88" s="8" t="s">
        <v>24</v>
      </c>
      <c r="E88" s="10">
        <v>55000</v>
      </c>
      <c r="F88" s="11">
        <f>Tableau1[[#This Row],[MONTANT]]+E87</f>
        <v>106000</v>
      </c>
      <c r="G88" s="12" t="s">
        <v>40</v>
      </c>
      <c r="H88" s="15">
        <v>2022</v>
      </c>
      <c r="I88" s="18" t="str">
        <f>IF(Tableau1[[#This Row],[DATES]]="","","RECETTES")</f>
        <v>RECETTES</v>
      </c>
      <c r="J88" s="18" t="s">
        <v>70</v>
      </c>
    </row>
    <row r="89" spans="1:10" x14ac:dyDescent="0.2">
      <c r="A89" s="5">
        <v>44885</v>
      </c>
      <c r="B89" s="6" t="s">
        <v>31</v>
      </c>
      <c r="C89" s="7" t="s">
        <v>6</v>
      </c>
      <c r="D89" s="8" t="s">
        <v>24</v>
      </c>
      <c r="E89" s="10">
        <v>57000</v>
      </c>
      <c r="F89" s="11">
        <f>Tableau1[[#This Row],[MONTANT]]+E88</f>
        <v>112000</v>
      </c>
      <c r="G89" s="12" t="s">
        <v>44</v>
      </c>
      <c r="H89" s="15">
        <v>2022</v>
      </c>
      <c r="I89" s="18" t="str">
        <f>IF(Tableau1[[#This Row],[DATES]]="","","RECETTES")</f>
        <v>RECETTES</v>
      </c>
      <c r="J89" s="18" t="s">
        <v>70</v>
      </c>
    </row>
    <row r="90" spans="1:10" x14ac:dyDescent="0.2">
      <c r="A90" s="5">
        <v>44837</v>
      </c>
      <c r="B90" s="6" t="s">
        <v>33</v>
      </c>
      <c r="C90" s="6"/>
      <c r="D90" s="8" t="s">
        <v>24</v>
      </c>
      <c r="E90" s="10">
        <v>41000</v>
      </c>
      <c r="F90" s="11">
        <f>Tableau1[[#This Row],[MONTANT]]+E89</f>
        <v>98000</v>
      </c>
      <c r="G90" s="12" t="s">
        <v>28</v>
      </c>
      <c r="H90" s="15">
        <v>2022</v>
      </c>
      <c r="I90" s="18" t="str">
        <f>IF(Tableau1[[#This Row],[DATES]]="","","RECETTES")</f>
        <v>RECETTES</v>
      </c>
      <c r="J90" s="18" t="s">
        <v>70</v>
      </c>
    </row>
    <row r="91" spans="1:10" x14ac:dyDescent="0.2">
      <c r="A91" s="5">
        <v>44866</v>
      </c>
      <c r="B91" s="6" t="s">
        <v>34</v>
      </c>
      <c r="C91" s="7" t="s">
        <v>9</v>
      </c>
      <c r="D91" s="8" t="s">
        <v>24</v>
      </c>
      <c r="E91" s="10">
        <v>57000</v>
      </c>
      <c r="F91" s="11">
        <f>Tableau1[[#This Row],[MONTANT]]+E90</f>
        <v>98000</v>
      </c>
      <c r="G91" s="12" t="s">
        <v>44</v>
      </c>
      <c r="H91" s="15">
        <v>2022</v>
      </c>
      <c r="I91" s="18" t="str">
        <f>IF(Tableau1[[#This Row],[DATES]]="","","RECETTES")</f>
        <v>RECETTES</v>
      </c>
      <c r="J91" s="18" t="s">
        <v>70</v>
      </c>
    </row>
    <row r="92" spans="1:10" x14ac:dyDescent="0.2">
      <c r="A92" s="5">
        <v>44592</v>
      </c>
      <c r="B92" s="6" t="s">
        <v>33</v>
      </c>
      <c r="C92" s="6"/>
      <c r="D92" s="8" t="s">
        <v>24</v>
      </c>
      <c r="E92" s="10">
        <v>52000</v>
      </c>
      <c r="F92" s="11">
        <f>Tableau1[[#This Row],[MONTANT]]+E91</f>
        <v>109000</v>
      </c>
      <c r="G92" s="12" t="s">
        <v>41</v>
      </c>
      <c r="H92" s="15">
        <v>2022</v>
      </c>
      <c r="I92" s="18" t="str">
        <f>IF(Tableau1[[#This Row],[DATES]]="","","RECETTES")</f>
        <v>RECETTES</v>
      </c>
      <c r="J92" s="18" t="s">
        <v>70</v>
      </c>
    </row>
    <row r="93" spans="1:10" x14ac:dyDescent="0.2">
      <c r="A93" s="5">
        <v>44863</v>
      </c>
      <c r="B93" s="6" t="s">
        <v>31</v>
      </c>
      <c r="C93" s="7" t="s">
        <v>10</v>
      </c>
      <c r="D93" s="8" t="s">
        <v>24</v>
      </c>
      <c r="E93" s="10">
        <v>59000</v>
      </c>
      <c r="F93" s="11">
        <f>Tableau1[[#This Row],[MONTANT]]+E92</f>
        <v>111000</v>
      </c>
      <c r="G93" s="12" t="s">
        <v>28</v>
      </c>
      <c r="H93" s="15">
        <v>2022</v>
      </c>
      <c r="I93" s="18" t="str">
        <f>IF(Tableau1[[#This Row],[DATES]]="","","RECETTES")</f>
        <v>RECETTES</v>
      </c>
      <c r="J93" s="18" t="s">
        <v>70</v>
      </c>
    </row>
    <row r="94" spans="1:10" x14ac:dyDescent="0.2">
      <c r="A94" s="5">
        <v>44672</v>
      </c>
      <c r="B94" s="6" t="s">
        <v>33</v>
      </c>
      <c r="C94" s="6"/>
      <c r="D94" s="8" t="s">
        <v>24</v>
      </c>
      <c r="E94" s="10">
        <v>53000</v>
      </c>
      <c r="F94" s="11">
        <f>Tableau1[[#This Row],[MONTANT]]+E93</f>
        <v>112000</v>
      </c>
      <c r="G94" s="12" t="s">
        <v>42</v>
      </c>
      <c r="H94" s="15">
        <v>2022</v>
      </c>
      <c r="I94" s="18" t="str">
        <f>IF(Tableau1[[#This Row],[DATES]]="","","RECETTES")</f>
        <v>RECETTES</v>
      </c>
      <c r="J94" s="18" t="s">
        <v>70</v>
      </c>
    </row>
    <row r="95" spans="1:10" x14ac:dyDescent="0.2">
      <c r="A95" s="5">
        <v>44772</v>
      </c>
      <c r="B95" s="6" t="s">
        <v>27</v>
      </c>
      <c r="C95" s="7" t="s">
        <v>14</v>
      </c>
      <c r="D95" s="8" t="s">
        <v>24</v>
      </c>
      <c r="E95" s="10">
        <v>58000</v>
      </c>
      <c r="F95" s="11">
        <f>Tableau1[[#This Row],[MONTANT]]+E94</f>
        <v>111000</v>
      </c>
      <c r="G95" s="12" t="s">
        <v>32</v>
      </c>
      <c r="H95" s="15">
        <v>2022</v>
      </c>
      <c r="I95" s="18" t="str">
        <f>IF(Tableau1[[#This Row],[DATES]]="","","RECETTES")</f>
        <v>RECETTES</v>
      </c>
      <c r="J95" s="18" t="s">
        <v>70</v>
      </c>
    </row>
    <row r="96" spans="1:10" x14ac:dyDescent="0.2">
      <c r="A96" s="5">
        <v>44773</v>
      </c>
      <c r="B96" s="6" t="s">
        <v>31</v>
      </c>
      <c r="C96" s="7" t="s">
        <v>3</v>
      </c>
      <c r="D96" s="8" t="s">
        <v>24</v>
      </c>
      <c r="E96" s="10">
        <v>44000</v>
      </c>
      <c r="F96" s="11">
        <f>Tableau1[[#This Row],[MONTANT]]+E95</f>
        <v>102000</v>
      </c>
      <c r="G96" s="12" t="s">
        <v>32</v>
      </c>
      <c r="H96" s="15">
        <v>2022</v>
      </c>
      <c r="I96" s="18" t="str">
        <f>IF(Tableau1[[#This Row],[DATES]]="","","RECETTES")</f>
        <v>RECETTES</v>
      </c>
      <c r="J96" s="18" t="s">
        <v>70</v>
      </c>
    </row>
    <row r="97" spans="1:10" x14ac:dyDescent="0.2">
      <c r="A97" s="5">
        <v>44855</v>
      </c>
      <c r="B97" s="6" t="s">
        <v>27</v>
      </c>
      <c r="C97" s="6"/>
      <c r="D97" s="8" t="s">
        <v>24</v>
      </c>
      <c r="E97" s="10">
        <v>46000</v>
      </c>
      <c r="F97" s="11">
        <f>Tableau1[[#This Row],[MONTANT]]+E96</f>
        <v>90000</v>
      </c>
      <c r="G97" s="12" t="s">
        <v>28</v>
      </c>
      <c r="H97" s="15">
        <v>2022</v>
      </c>
      <c r="I97" s="18" t="str">
        <f>IF(Tableau1[[#This Row],[DATES]]="","","RECETTES")</f>
        <v>RECETTES</v>
      </c>
      <c r="J97" s="18" t="s">
        <v>70</v>
      </c>
    </row>
    <row r="98" spans="1:10" x14ac:dyDescent="0.2">
      <c r="A98" s="5">
        <v>44878</v>
      </c>
      <c r="B98" s="6" t="s">
        <v>34</v>
      </c>
      <c r="C98" s="7" t="s">
        <v>5</v>
      </c>
      <c r="D98" s="8" t="s">
        <v>24</v>
      </c>
      <c r="E98" s="10">
        <v>50000</v>
      </c>
      <c r="F98" s="11">
        <f>Tableau1[[#This Row],[MONTANT]]+E97</f>
        <v>96000</v>
      </c>
      <c r="G98" s="12" t="s">
        <v>44</v>
      </c>
      <c r="H98" s="15">
        <v>2022</v>
      </c>
      <c r="I98" s="18" t="str">
        <f>IF(Tableau1[[#This Row],[DATES]]="","","RECETTES")</f>
        <v>RECETTES</v>
      </c>
      <c r="J98" s="18" t="s">
        <v>70</v>
      </c>
    </row>
    <row r="99" spans="1:10" x14ac:dyDescent="0.2">
      <c r="A99" s="5">
        <v>44802</v>
      </c>
      <c r="B99" s="6" t="s">
        <v>31</v>
      </c>
      <c r="C99" s="7" t="s">
        <v>15</v>
      </c>
      <c r="D99" s="8" t="s">
        <v>24</v>
      </c>
      <c r="E99" s="10">
        <v>58000</v>
      </c>
      <c r="F99" s="11">
        <f>Tableau1[[#This Row],[MONTANT]]+E98</f>
        <v>108000</v>
      </c>
      <c r="G99" s="12" t="s">
        <v>30</v>
      </c>
      <c r="H99" s="15">
        <v>2022</v>
      </c>
      <c r="I99" s="18" t="str">
        <f>IF(Tableau1[[#This Row],[DATES]]="","","RECETTES")</f>
        <v>RECETTES</v>
      </c>
      <c r="J99" s="18" t="s">
        <v>70</v>
      </c>
    </row>
    <row r="100" spans="1:10" x14ac:dyDescent="0.2">
      <c r="A100" s="5">
        <v>44603</v>
      </c>
      <c r="B100" s="6" t="s">
        <v>34</v>
      </c>
      <c r="C100" s="6"/>
      <c r="D100" s="8" t="s">
        <v>24</v>
      </c>
      <c r="E100" s="10">
        <v>40000</v>
      </c>
      <c r="F100" s="11">
        <f>Tableau1[[#This Row],[MONTANT]]+E99</f>
        <v>98000</v>
      </c>
      <c r="G100" s="12" t="s">
        <v>39</v>
      </c>
      <c r="H100" s="15">
        <v>2022</v>
      </c>
      <c r="I100" s="18" t="str">
        <f>IF(Tableau1[[#This Row],[DATES]]="","","RECETTES")</f>
        <v>RECETTES</v>
      </c>
      <c r="J100" s="18" t="s">
        <v>70</v>
      </c>
    </row>
    <row r="101" spans="1:10" x14ac:dyDescent="0.2">
      <c r="A101" s="5">
        <v>44920</v>
      </c>
      <c r="B101" s="6" t="s">
        <v>29</v>
      </c>
      <c r="C101" s="7" t="s">
        <v>16</v>
      </c>
      <c r="D101" s="8" t="s">
        <v>24</v>
      </c>
      <c r="E101" s="10">
        <v>51000</v>
      </c>
      <c r="F101" s="11">
        <f>Tableau1[[#This Row],[MONTANT]]+E100</f>
        <v>91000</v>
      </c>
      <c r="G101" s="12" t="s">
        <v>40</v>
      </c>
      <c r="H101" s="15">
        <v>2022</v>
      </c>
      <c r="I101" s="18" t="str">
        <f>IF(Tableau1[[#This Row],[DATES]]="","","RECETTES")</f>
        <v>RECETTES</v>
      </c>
      <c r="J101" s="18" t="s">
        <v>70</v>
      </c>
    </row>
    <row r="102" spans="1:10" x14ac:dyDescent="0.2">
      <c r="A102" s="5">
        <v>44882</v>
      </c>
      <c r="B102" s="6" t="s">
        <v>29</v>
      </c>
      <c r="C102" s="6" t="s">
        <v>18</v>
      </c>
      <c r="D102" s="8" t="s">
        <v>24</v>
      </c>
      <c r="E102" s="10">
        <v>51000</v>
      </c>
      <c r="F102" s="11">
        <f>Tableau1[[#This Row],[MONTANT]]+E101</f>
        <v>102000</v>
      </c>
      <c r="G102" s="12" t="s">
        <v>44</v>
      </c>
      <c r="H102" s="15">
        <v>2022</v>
      </c>
      <c r="I102" s="18" t="str">
        <f>IF(Tableau1[[#This Row],[DATES]]="","","RECETTES")</f>
        <v>RECETTES</v>
      </c>
      <c r="J102" s="18" t="s">
        <v>70</v>
      </c>
    </row>
    <row r="103" spans="1:10" x14ac:dyDescent="0.2">
      <c r="A103" s="5">
        <v>44652</v>
      </c>
      <c r="B103" s="6" t="s">
        <v>33</v>
      </c>
      <c r="C103" s="7"/>
      <c r="D103" s="8" t="s">
        <v>24</v>
      </c>
      <c r="E103" s="10">
        <v>51000</v>
      </c>
      <c r="F103" s="11">
        <f>Tableau1[[#This Row],[MONTANT]]+E102</f>
        <v>102000</v>
      </c>
      <c r="G103" s="12" t="s">
        <v>42</v>
      </c>
      <c r="H103" s="15">
        <v>2022</v>
      </c>
      <c r="I103" s="18" t="str">
        <f>IF(Tableau1[[#This Row],[DATES]]="","","RECETTES")</f>
        <v>RECETTES</v>
      </c>
      <c r="J103" s="18" t="s">
        <v>70</v>
      </c>
    </row>
    <row r="104" spans="1:10" x14ac:dyDescent="0.2">
      <c r="A104" s="5">
        <v>44674</v>
      </c>
      <c r="B104" s="6" t="s">
        <v>33</v>
      </c>
      <c r="C104" s="6"/>
      <c r="D104" s="8" t="s">
        <v>24</v>
      </c>
      <c r="E104" s="10">
        <v>46000</v>
      </c>
      <c r="F104" s="11">
        <f>Tableau1[[#This Row],[MONTANT]]+E103</f>
        <v>97000</v>
      </c>
      <c r="G104" s="12" t="s">
        <v>42</v>
      </c>
      <c r="H104" s="15">
        <v>2022</v>
      </c>
      <c r="I104" s="18" t="str">
        <f>IF(Tableau1[[#This Row],[DATES]]="","","RECETTES")</f>
        <v>RECETTES</v>
      </c>
      <c r="J104" s="18" t="s">
        <v>70</v>
      </c>
    </row>
    <row r="105" spans="1:10" x14ac:dyDescent="0.2">
      <c r="A105" s="5">
        <v>44887</v>
      </c>
      <c r="B105" s="6" t="s">
        <v>31</v>
      </c>
      <c r="C105" s="7" t="s">
        <v>4</v>
      </c>
      <c r="D105" s="8" t="s">
        <v>24</v>
      </c>
      <c r="E105" s="10">
        <v>57000</v>
      </c>
      <c r="F105" s="11">
        <f>Tableau1[[#This Row],[MONTANT]]+E104</f>
        <v>103000</v>
      </c>
      <c r="G105" s="12" t="s">
        <v>44</v>
      </c>
      <c r="H105" s="15">
        <v>2022</v>
      </c>
      <c r="I105" s="18" t="str">
        <f>IF(Tableau1[[#This Row],[DATES]]="","","RECETTES")</f>
        <v>RECETTES</v>
      </c>
      <c r="J105" s="18" t="s">
        <v>70</v>
      </c>
    </row>
    <row r="106" spans="1:10" x14ac:dyDescent="0.2">
      <c r="A106" s="5">
        <v>44737</v>
      </c>
      <c r="B106" s="6" t="s">
        <v>37</v>
      </c>
      <c r="C106" s="6"/>
      <c r="D106" s="8" t="s">
        <v>24</v>
      </c>
      <c r="E106" s="10">
        <v>44000</v>
      </c>
      <c r="F106" s="11">
        <f>Tableau1[[#This Row],[MONTANT]]+E105</f>
        <v>101000</v>
      </c>
      <c r="G106" s="12" t="s">
        <v>43</v>
      </c>
      <c r="H106" s="15">
        <v>2022</v>
      </c>
      <c r="I106" s="18" t="str">
        <f>IF(Tableau1[[#This Row],[DATES]]="","","RECETTES")</f>
        <v>RECETTES</v>
      </c>
      <c r="J106" s="18" t="s">
        <v>70</v>
      </c>
    </row>
    <row r="107" spans="1:10" x14ac:dyDescent="0.2">
      <c r="A107" s="5">
        <v>44620</v>
      </c>
      <c r="B107" s="6" t="s">
        <v>33</v>
      </c>
      <c r="C107" s="7" t="s">
        <v>19</v>
      </c>
      <c r="D107" s="8" t="s">
        <v>24</v>
      </c>
      <c r="E107" s="10">
        <v>53000</v>
      </c>
      <c r="F107" s="11">
        <f>Tableau1[[#This Row],[MONTANT]]+E106</f>
        <v>97000</v>
      </c>
      <c r="G107" s="12" t="s">
        <v>39</v>
      </c>
      <c r="H107" s="15">
        <v>2022</v>
      </c>
      <c r="I107" s="18" t="str">
        <f>IF(Tableau1[[#This Row],[DATES]]="","","RECETTES")</f>
        <v>RECETTES</v>
      </c>
      <c r="J107" s="18" t="s">
        <v>70</v>
      </c>
    </row>
    <row r="108" spans="1:10" x14ac:dyDescent="0.2">
      <c r="A108" s="5">
        <v>44780</v>
      </c>
      <c r="B108" s="6" t="s">
        <v>37</v>
      </c>
      <c r="C108" s="9"/>
      <c r="D108" s="8" t="s">
        <v>24</v>
      </c>
      <c r="E108" s="10">
        <v>58000</v>
      </c>
      <c r="F108" s="11">
        <f>Tableau1[[#This Row],[MONTANT]]+E107</f>
        <v>111000</v>
      </c>
      <c r="G108" s="12" t="s">
        <v>30</v>
      </c>
      <c r="H108" s="15">
        <v>2022</v>
      </c>
      <c r="I108" s="18" t="str">
        <f>IF(Tableau1[[#This Row],[DATES]]="","","RECETTES")</f>
        <v>RECETTES</v>
      </c>
      <c r="J108" s="18" t="s">
        <v>70</v>
      </c>
    </row>
    <row r="109" spans="1:10" x14ac:dyDescent="0.2">
      <c r="A109" s="5">
        <v>44684</v>
      </c>
      <c r="B109" s="6" t="s">
        <v>34</v>
      </c>
      <c r="C109" s="7" t="s">
        <v>20</v>
      </c>
      <c r="D109" s="8" t="s">
        <v>24</v>
      </c>
      <c r="E109" s="10">
        <v>44000</v>
      </c>
      <c r="F109" s="11">
        <f>Tableau1[[#This Row],[MONTANT]]+E108</f>
        <v>102000</v>
      </c>
      <c r="G109" s="12" t="s">
        <v>36</v>
      </c>
      <c r="H109" s="15">
        <v>2022</v>
      </c>
      <c r="I109" s="18" t="str">
        <f>IF(Tableau1[[#This Row],[DATES]]="","","RECETTES")</f>
        <v>RECETTES</v>
      </c>
      <c r="J109" s="18" t="s">
        <v>70</v>
      </c>
    </row>
    <row r="110" spans="1:10" x14ac:dyDescent="0.2">
      <c r="A110" s="5">
        <v>44742</v>
      </c>
      <c r="B110" s="6" t="s">
        <v>33</v>
      </c>
      <c r="C110" s="7" t="s">
        <v>3</v>
      </c>
      <c r="D110" s="8" t="s">
        <v>24</v>
      </c>
      <c r="E110" s="10">
        <v>44000</v>
      </c>
      <c r="F110" s="11">
        <f>Tableau1[[#This Row],[MONTANT]]+E109</f>
        <v>88000</v>
      </c>
      <c r="G110" s="12" t="s">
        <v>43</v>
      </c>
      <c r="H110" s="15">
        <v>2022</v>
      </c>
      <c r="I110" s="18" t="str">
        <f>IF(Tableau1[[#This Row],[DATES]]="","","RECETTES")</f>
        <v>RECETTES</v>
      </c>
      <c r="J110" s="18" t="s">
        <v>70</v>
      </c>
    </row>
    <row r="111" spans="1:10" x14ac:dyDescent="0.2">
      <c r="A111" s="5">
        <v>44860</v>
      </c>
      <c r="B111" s="6" t="s">
        <v>37</v>
      </c>
      <c r="C111" s="6"/>
      <c r="D111" s="8" t="s">
        <v>24</v>
      </c>
      <c r="E111" s="10">
        <v>59000</v>
      </c>
      <c r="F111" s="11">
        <f>Tableau1[[#This Row],[MONTANT]]+E110</f>
        <v>103000</v>
      </c>
      <c r="G111" s="12" t="s">
        <v>28</v>
      </c>
      <c r="H111" s="15">
        <v>2022</v>
      </c>
      <c r="I111" s="18" t="str">
        <f>IF(Tableau1[[#This Row],[DATES]]="","","RECETTES")</f>
        <v>RECETTES</v>
      </c>
      <c r="J111" s="18" t="s">
        <v>70</v>
      </c>
    </row>
    <row r="112" spans="1:10" x14ac:dyDescent="0.2">
      <c r="A112" s="5">
        <v>44734</v>
      </c>
      <c r="B112" s="6" t="s">
        <v>27</v>
      </c>
      <c r="C112" s="7" t="s">
        <v>5</v>
      </c>
      <c r="D112" s="8" t="s">
        <v>24</v>
      </c>
      <c r="E112" s="10">
        <v>44000</v>
      </c>
      <c r="F112" s="11">
        <f>Tableau1[[#This Row],[MONTANT]]+E111</f>
        <v>103000</v>
      </c>
      <c r="G112" s="12" t="s">
        <v>43</v>
      </c>
      <c r="H112" s="15">
        <v>2022</v>
      </c>
      <c r="I112" s="18" t="str">
        <f>IF(Tableau1[[#This Row],[DATES]]="","","RECETTES")</f>
        <v>RECETTES</v>
      </c>
      <c r="J112" s="18" t="s">
        <v>70</v>
      </c>
    </row>
    <row r="113" spans="1:10" x14ac:dyDescent="0.2">
      <c r="A113" s="5">
        <v>44807</v>
      </c>
      <c r="B113" s="6" t="s">
        <v>33</v>
      </c>
      <c r="C113" s="6" t="s">
        <v>6</v>
      </c>
      <c r="D113" s="8" t="s">
        <v>24</v>
      </c>
      <c r="E113" s="10">
        <v>53000</v>
      </c>
      <c r="F113" s="11">
        <f>Tableau1[[#This Row],[MONTANT]]+E112</f>
        <v>97000</v>
      </c>
      <c r="G113" s="12" t="s">
        <v>38</v>
      </c>
      <c r="H113" s="15">
        <v>2022</v>
      </c>
      <c r="I113" s="18" t="str">
        <f>IF(Tableau1[[#This Row],[DATES]]="","","RECETTES")</f>
        <v>RECETTES</v>
      </c>
      <c r="J113" s="18" t="s">
        <v>70</v>
      </c>
    </row>
    <row r="114" spans="1:10" x14ac:dyDescent="0.2">
      <c r="A114" s="5">
        <v>44694</v>
      </c>
      <c r="B114" s="6" t="s">
        <v>37</v>
      </c>
      <c r="C114" s="9" t="s">
        <v>8</v>
      </c>
      <c r="D114" s="8" t="s">
        <v>24</v>
      </c>
      <c r="E114" s="10">
        <v>45000</v>
      </c>
      <c r="F114" s="11">
        <f>Tableau1[[#This Row],[MONTANT]]+E113</f>
        <v>98000</v>
      </c>
      <c r="G114" s="12" t="s">
        <v>36</v>
      </c>
      <c r="H114" s="15">
        <v>2022</v>
      </c>
      <c r="I114" s="18" t="str">
        <f>IF(Tableau1[[#This Row],[DATES]]="","","RECETTES")</f>
        <v>RECETTES</v>
      </c>
      <c r="J114" s="18" t="s">
        <v>70</v>
      </c>
    </row>
    <row r="115" spans="1:10" x14ac:dyDescent="0.2">
      <c r="A115" s="5">
        <v>44755</v>
      </c>
      <c r="B115" s="6" t="s">
        <v>33</v>
      </c>
      <c r="C115" s="6"/>
      <c r="D115" s="8" t="s">
        <v>24</v>
      </c>
      <c r="E115" s="10">
        <v>57000</v>
      </c>
      <c r="F115" s="11">
        <f>Tableau1[[#This Row],[MONTANT]]+E114</f>
        <v>102000</v>
      </c>
      <c r="G115" s="12" t="s">
        <v>32</v>
      </c>
      <c r="H115" s="15">
        <v>2022</v>
      </c>
      <c r="I115" s="18" t="str">
        <f>IF(Tableau1[[#This Row],[DATES]]="","","RECETTES")</f>
        <v>RECETTES</v>
      </c>
      <c r="J115" s="18" t="s">
        <v>70</v>
      </c>
    </row>
    <row r="116" spans="1:10" x14ac:dyDescent="0.2">
      <c r="A116" s="5">
        <v>44751</v>
      </c>
      <c r="B116" s="6" t="s">
        <v>37</v>
      </c>
      <c r="C116" s="7" t="s">
        <v>6</v>
      </c>
      <c r="D116" s="8" t="s">
        <v>24</v>
      </c>
      <c r="E116" s="10">
        <v>58000</v>
      </c>
      <c r="F116" s="11">
        <f>Tableau1[[#This Row],[MONTANT]]+E115</f>
        <v>115000</v>
      </c>
      <c r="G116" s="12" t="s">
        <v>32</v>
      </c>
      <c r="H116" s="15">
        <v>2022</v>
      </c>
      <c r="I116" s="18" t="str">
        <f>IF(Tableau1[[#This Row],[DATES]]="","","RECETTES")</f>
        <v>RECETTES</v>
      </c>
      <c r="J116" s="18" t="s">
        <v>70</v>
      </c>
    </row>
    <row r="117" spans="1:10" x14ac:dyDescent="0.2">
      <c r="A117" s="5">
        <v>44758</v>
      </c>
      <c r="B117" s="6" t="s">
        <v>27</v>
      </c>
      <c r="C117" s="6"/>
      <c r="D117" s="8" t="s">
        <v>24</v>
      </c>
      <c r="E117" s="10">
        <v>43000</v>
      </c>
      <c r="F117" s="11">
        <f>Tableau1[[#This Row],[MONTANT]]+E116</f>
        <v>101000</v>
      </c>
      <c r="G117" s="12" t="s">
        <v>32</v>
      </c>
      <c r="H117" s="15">
        <v>2022</v>
      </c>
      <c r="I117" s="18" t="str">
        <f>IF(Tableau1[[#This Row],[DATES]]="","","RECETTES")</f>
        <v>RECETTES</v>
      </c>
      <c r="J117" s="18" t="s">
        <v>70</v>
      </c>
    </row>
    <row r="118" spans="1:10" x14ac:dyDescent="0.2">
      <c r="A118" s="5">
        <v>44681</v>
      </c>
      <c r="B118" s="6" t="s">
        <v>31</v>
      </c>
      <c r="C118" s="7" t="s">
        <v>9</v>
      </c>
      <c r="D118" s="8" t="s">
        <v>24</v>
      </c>
      <c r="E118" s="10">
        <v>41000</v>
      </c>
      <c r="F118" s="11">
        <f>Tableau1[[#This Row],[MONTANT]]+E117</f>
        <v>84000</v>
      </c>
      <c r="G118" s="12" t="s">
        <v>42</v>
      </c>
      <c r="H118" s="15">
        <v>2022</v>
      </c>
      <c r="I118" s="18" t="str">
        <f>IF(Tableau1[[#This Row],[DATES]]="","","RECETTES")</f>
        <v>RECETTES</v>
      </c>
      <c r="J118" s="18" t="s">
        <v>70</v>
      </c>
    </row>
    <row r="119" spans="1:10" x14ac:dyDescent="0.2">
      <c r="A119" s="5">
        <v>44618</v>
      </c>
      <c r="B119" s="6" t="s">
        <v>33</v>
      </c>
      <c r="C119" s="6"/>
      <c r="D119" s="8" t="s">
        <v>24</v>
      </c>
      <c r="E119" s="10">
        <v>48000</v>
      </c>
      <c r="F119" s="11">
        <f>Tableau1[[#This Row],[MONTANT]]+E118</f>
        <v>89000</v>
      </c>
      <c r="G119" s="12" t="s">
        <v>39</v>
      </c>
      <c r="H119" s="15">
        <v>2022</v>
      </c>
      <c r="I119" s="18" t="str">
        <f>IF(Tableau1[[#This Row],[DATES]]="","","RECETTES")</f>
        <v>RECETTES</v>
      </c>
      <c r="J119" s="18" t="s">
        <v>70</v>
      </c>
    </row>
    <row r="120" spans="1:10" x14ac:dyDescent="0.2">
      <c r="A120" s="5">
        <v>44689</v>
      </c>
      <c r="B120" s="6" t="s">
        <v>29</v>
      </c>
      <c r="C120" s="7" t="s">
        <v>10</v>
      </c>
      <c r="D120" s="8" t="s">
        <v>24</v>
      </c>
      <c r="E120" s="10">
        <v>41000</v>
      </c>
      <c r="F120" s="11">
        <f>Tableau1[[#This Row],[MONTANT]]+E119</f>
        <v>89000</v>
      </c>
      <c r="G120" s="12" t="s">
        <v>36</v>
      </c>
      <c r="H120" s="15">
        <v>2022</v>
      </c>
      <c r="I120" s="18" t="str">
        <f>IF(Tableau1[[#This Row],[DATES]]="","","RECETTES")</f>
        <v>RECETTES</v>
      </c>
      <c r="J120" s="18" t="s">
        <v>70</v>
      </c>
    </row>
    <row r="121" spans="1:10" x14ac:dyDescent="0.2">
      <c r="A121" s="5">
        <v>44902</v>
      </c>
      <c r="B121" s="6" t="s">
        <v>33</v>
      </c>
      <c r="C121" s="6"/>
      <c r="D121" s="8" t="s">
        <v>24</v>
      </c>
      <c r="E121" s="10">
        <v>52000</v>
      </c>
      <c r="F121" s="11">
        <f>Tableau1[[#This Row],[MONTANT]]+E120</f>
        <v>93000</v>
      </c>
      <c r="G121" s="12" t="s">
        <v>40</v>
      </c>
      <c r="H121" s="15">
        <v>2022</v>
      </c>
      <c r="I121" s="18" t="str">
        <f>IF(Tableau1[[#This Row],[DATES]]="","","RECETTES")</f>
        <v>RECETTES</v>
      </c>
      <c r="J121" s="18" t="s">
        <v>70</v>
      </c>
    </row>
    <row r="122" spans="1:10" x14ac:dyDescent="0.2">
      <c r="A122" s="5">
        <v>44684</v>
      </c>
      <c r="B122" s="6" t="s">
        <v>29</v>
      </c>
      <c r="C122" s="7" t="s">
        <v>14</v>
      </c>
      <c r="D122" s="8" t="s">
        <v>24</v>
      </c>
      <c r="E122" s="10">
        <v>44000</v>
      </c>
      <c r="F122" s="11">
        <f>Tableau1[[#This Row],[MONTANT]]+E121</f>
        <v>96000</v>
      </c>
      <c r="G122" s="12" t="s">
        <v>36</v>
      </c>
      <c r="H122" s="15">
        <v>2022</v>
      </c>
      <c r="I122" s="18" t="str">
        <f>IF(Tableau1[[#This Row],[DATES]]="","","RECETTES")</f>
        <v>RECETTES</v>
      </c>
      <c r="J122" s="18" t="s">
        <v>70</v>
      </c>
    </row>
    <row r="123" spans="1:10" x14ac:dyDescent="0.2">
      <c r="A123" s="5">
        <v>44651</v>
      </c>
      <c r="B123" s="6" t="s">
        <v>33</v>
      </c>
      <c r="C123" s="7" t="s">
        <v>3</v>
      </c>
      <c r="D123" s="8" t="s">
        <v>24</v>
      </c>
      <c r="E123" s="10">
        <v>56000</v>
      </c>
      <c r="F123" s="11">
        <f>Tableau1[[#This Row],[MONTANT]]+E122</f>
        <v>100000</v>
      </c>
      <c r="G123" s="12" t="s">
        <v>35</v>
      </c>
      <c r="H123" s="15">
        <v>2022</v>
      </c>
      <c r="I123" s="18" t="str">
        <f>IF(Tableau1[[#This Row],[DATES]]="","","RECETTES")</f>
        <v>RECETTES</v>
      </c>
      <c r="J123" s="18" t="s">
        <v>70</v>
      </c>
    </row>
    <row r="124" spans="1:10" x14ac:dyDescent="0.2">
      <c r="A124" s="5">
        <v>44674</v>
      </c>
      <c r="B124" s="6" t="s">
        <v>37</v>
      </c>
      <c r="C124" s="6"/>
      <c r="D124" s="8" t="s">
        <v>24</v>
      </c>
      <c r="E124" s="10">
        <v>54000</v>
      </c>
      <c r="F124" s="11">
        <f>Tableau1[[#This Row],[MONTANT]]+E123</f>
        <v>110000</v>
      </c>
      <c r="G124" s="12" t="s">
        <v>42</v>
      </c>
      <c r="H124" s="15">
        <v>2022</v>
      </c>
      <c r="I124" s="18" t="str">
        <f>IF(Tableau1[[#This Row],[DATES]]="","","RECETTES")</f>
        <v>RECETTES</v>
      </c>
      <c r="J124" s="18" t="s">
        <v>70</v>
      </c>
    </row>
    <row r="125" spans="1:10" x14ac:dyDescent="0.2">
      <c r="A125" s="5">
        <v>44708</v>
      </c>
      <c r="B125" s="6" t="s">
        <v>37</v>
      </c>
      <c r="C125" s="7" t="s">
        <v>5</v>
      </c>
      <c r="D125" s="8" t="s">
        <v>24</v>
      </c>
      <c r="E125" s="10">
        <v>47000</v>
      </c>
      <c r="F125" s="11">
        <f>Tableau1[[#This Row],[MONTANT]]+E124</f>
        <v>101000</v>
      </c>
      <c r="G125" s="12" t="s">
        <v>36</v>
      </c>
      <c r="H125" s="15">
        <v>2022</v>
      </c>
      <c r="I125" s="18" t="str">
        <f>IF(Tableau1[[#This Row],[DATES]]="","","RECETTES")</f>
        <v>RECETTES</v>
      </c>
      <c r="J125" s="18" t="s">
        <v>70</v>
      </c>
    </row>
    <row r="126" spans="1:10" x14ac:dyDescent="0.2">
      <c r="A126" s="5">
        <v>44822</v>
      </c>
      <c r="B126" s="6" t="s">
        <v>37</v>
      </c>
      <c r="C126" s="7" t="s">
        <v>15</v>
      </c>
      <c r="D126" s="8" t="s">
        <v>24</v>
      </c>
      <c r="E126" s="10">
        <v>59000</v>
      </c>
      <c r="F126" s="11">
        <f>Tableau1[[#This Row],[MONTANT]]+E125</f>
        <v>106000</v>
      </c>
      <c r="G126" s="12" t="s">
        <v>38</v>
      </c>
      <c r="H126" s="15">
        <v>2022</v>
      </c>
      <c r="I126" s="18" t="str">
        <f>IF(Tableau1[[#This Row],[DATES]]="","","RECETTES")</f>
        <v>RECETTES</v>
      </c>
      <c r="J126" s="18" t="s">
        <v>70</v>
      </c>
    </row>
    <row r="127" spans="1:10" x14ac:dyDescent="0.2">
      <c r="A127" s="5">
        <v>44605</v>
      </c>
      <c r="B127" s="6" t="s">
        <v>34</v>
      </c>
      <c r="C127" s="6"/>
      <c r="D127" s="8" t="s">
        <v>24</v>
      </c>
      <c r="E127" s="10">
        <v>43000</v>
      </c>
      <c r="F127" s="11">
        <f>Tableau1[[#This Row],[MONTANT]]+E126</f>
        <v>102000</v>
      </c>
      <c r="G127" s="12" t="s">
        <v>39</v>
      </c>
      <c r="H127" s="15">
        <v>2022</v>
      </c>
      <c r="I127" s="18" t="str">
        <f>IF(Tableau1[[#This Row],[DATES]]="","","RECETTES")</f>
        <v>RECETTES</v>
      </c>
      <c r="J127" s="18" t="s">
        <v>70</v>
      </c>
    </row>
    <row r="128" spans="1:10" x14ac:dyDescent="0.2">
      <c r="A128" s="5">
        <v>44664</v>
      </c>
      <c r="B128" s="6" t="s">
        <v>31</v>
      </c>
      <c r="C128" s="7" t="s">
        <v>16</v>
      </c>
      <c r="D128" s="8" t="s">
        <v>24</v>
      </c>
      <c r="E128" s="10">
        <v>60000</v>
      </c>
      <c r="F128" s="11">
        <f>Tableau1[[#This Row],[MONTANT]]+E127</f>
        <v>103000</v>
      </c>
      <c r="G128" s="12" t="s">
        <v>42</v>
      </c>
      <c r="H128" s="15">
        <v>2022</v>
      </c>
      <c r="I128" s="18" t="str">
        <f>IF(Tableau1[[#This Row],[DATES]]="","","RECETTES")</f>
        <v>RECETTES</v>
      </c>
      <c r="J128" s="18" t="s">
        <v>70</v>
      </c>
    </row>
    <row r="129" spans="1:10" x14ac:dyDescent="0.2">
      <c r="A129" s="5">
        <v>44696</v>
      </c>
      <c r="B129" s="6" t="s">
        <v>37</v>
      </c>
      <c r="C129" s="6" t="s">
        <v>18</v>
      </c>
      <c r="D129" s="8" t="s">
        <v>24</v>
      </c>
      <c r="E129" s="10">
        <v>60000</v>
      </c>
      <c r="F129" s="11">
        <f>Tableau1[[#This Row],[MONTANT]]+E128</f>
        <v>120000</v>
      </c>
      <c r="G129" s="12" t="s">
        <v>36</v>
      </c>
      <c r="H129" s="15">
        <v>2022</v>
      </c>
      <c r="I129" s="18" t="str">
        <f>IF(Tableau1[[#This Row],[DATES]]="","","RECETTES")</f>
        <v>RECETTES</v>
      </c>
      <c r="J129" s="18" t="s">
        <v>70</v>
      </c>
    </row>
    <row r="130" spans="1:10" x14ac:dyDescent="0.2">
      <c r="A130" s="5">
        <v>44690</v>
      </c>
      <c r="B130" s="6" t="s">
        <v>34</v>
      </c>
      <c r="C130" s="7"/>
      <c r="D130" s="8" t="s">
        <v>24</v>
      </c>
      <c r="E130" s="10">
        <v>57000</v>
      </c>
      <c r="F130" s="11">
        <f>Tableau1[[#This Row],[MONTANT]]+E129</f>
        <v>117000</v>
      </c>
      <c r="G130" s="12" t="s">
        <v>36</v>
      </c>
      <c r="H130" s="15">
        <v>2022</v>
      </c>
      <c r="I130" s="18" t="str">
        <f>IF(Tableau1[[#This Row],[DATES]]="","","RECETTES")</f>
        <v>RECETTES</v>
      </c>
      <c r="J130" s="18" t="s">
        <v>70</v>
      </c>
    </row>
    <row r="131" spans="1:10" x14ac:dyDescent="0.2">
      <c r="A131" s="5">
        <v>44592</v>
      </c>
      <c r="B131" s="6" t="s">
        <v>34</v>
      </c>
      <c r="C131" s="6"/>
      <c r="D131" s="8" t="s">
        <v>24</v>
      </c>
      <c r="E131" s="10">
        <v>47000</v>
      </c>
      <c r="F131" s="11">
        <f>Tableau1[[#This Row],[MONTANT]]+E130</f>
        <v>104000</v>
      </c>
      <c r="G131" s="12" t="s">
        <v>41</v>
      </c>
      <c r="H131" s="15">
        <v>2022</v>
      </c>
      <c r="I131" s="18" t="str">
        <f>IF(Tableau1[[#This Row],[DATES]]="","","RECETTES")</f>
        <v>RECETTES</v>
      </c>
      <c r="J131" s="18" t="s">
        <v>70</v>
      </c>
    </row>
    <row r="132" spans="1:10" x14ac:dyDescent="0.2">
      <c r="A132" s="5">
        <v>44786</v>
      </c>
      <c r="B132" s="6" t="s">
        <v>29</v>
      </c>
      <c r="C132" s="7" t="s">
        <v>4</v>
      </c>
      <c r="D132" s="8" t="s">
        <v>24</v>
      </c>
      <c r="E132" s="10">
        <v>55000</v>
      </c>
      <c r="F132" s="11">
        <f>Tableau1[[#This Row],[MONTANT]]+E131</f>
        <v>102000</v>
      </c>
      <c r="G132" s="12" t="s">
        <v>30</v>
      </c>
      <c r="H132" s="15">
        <v>2022</v>
      </c>
      <c r="I132" s="18" t="str">
        <f>IF(Tableau1[[#This Row],[DATES]]="","","RECETTES")</f>
        <v>RECETTES</v>
      </c>
      <c r="J132" s="18" t="s">
        <v>70</v>
      </c>
    </row>
    <row r="133" spans="1:10" x14ac:dyDescent="0.2">
      <c r="A133" s="5">
        <v>44792</v>
      </c>
      <c r="B133" s="6" t="s">
        <v>29</v>
      </c>
      <c r="C133" s="6"/>
      <c r="D133" s="8" t="s">
        <v>24</v>
      </c>
      <c r="E133" s="10">
        <v>52000</v>
      </c>
      <c r="F133" s="11">
        <f>Tableau1[[#This Row],[MONTANT]]+E132</f>
        <v>107000</v>
      </c>
      <c r="G133" s="12" t="s">
        <v>30</v>
      </c>
      <c r="H133" s="15">
        <v>2022</v>
      </c>
      <c r="I133" s="18" t="str">
        <f>IF(Tableau1[[#This Row],[DATES]]="","","RECETTES")</f>
        <v>RECETTES</v>
      </c>
      <c r="J133" s="18" t="s">
        <v>70</v>
      </c>
    </row>
    <row r="134" spans="1:10" x14ac:dyDescent="0.2">
      <c r="A134" s="5">
        <v>44849</v>
      </c>
      <c r="B134" s="6" t="s">
        <v>29</v>
      </c>
      <c r="C134" s="7" t="s">
        <v>19</v>
      </c>
      <c r="D134" s="8" t="s">
        <v>24</v>
      </c>
      <c r="E134" s="10">
        <v>53000</v>
      </c>
      <c r="F134" s="11">
        <f>Tableau1[[#This Row],[MONTANT]]+E133</f>
        <v>105000</v>
      </c>
      <c r="G134" s="12" t="s">
        <v>28</v>
      </c>
      <c r="H134" s="15">
        <v>2022</v>
      </c>
      <c r="I134" s="18" t="str">
        <f>IF(Tableau1[[#This Row],[DATES]]="","","RECETTES")</f>
        <v>RECETTES</v>
      </c>
      <c r="J134" s="18" t="s">
        <v>70</v>
      </c>
    </row>
    <row r="135" spans="1:10" x14ac:dyDescent="0.2">
      <c r="A135" s="5">
        <v>44755</v>
      </c>
      <c r="B135" s="6" t="s">
        <v>27</v>
      </c>
      <c r="C135" s="9"/>
      <c r="D135" s="8" t="s">
        <v>24</v>
      </c>
      <c r="E135" s="10">
        <v>53000</v>
      </c>
      <c r="F135" s="11">
        <f>Tableau1[[#This Row],[MONTANT]]+E134</f>
        <v>106000</v>
      </c>
      <c r="G135" s="12" t="s">
        <v>32</v>
      </c>
      <c r="H135" s="15">
        <v>2022</v>
      </c>
      <c r="I135" s="18" t="str">
        <f>IF(Tableau1[[#This Row],[DATES]]="","","RECETTES")</f>
        <v>RECETTES</v>
      </c>
      <c r="J135" s="18" t="s">
        <v>70</v>
      </c>
    </row>
    <row r="136" spans="1:10" x14ac:dyDescent="0.2">
      <c r="A136" s="5">
        <v>44767</v>
      </c>
      <c r="B136" s="6" t="s">
        <v>31</v>
      </c>
      <c r="C136" s="7" t="s">
        <v>20</v>
      </c>
      <c r="D136" s="8" t="s">
        <v>24</v>
      </c>
      <c r="E136" s="10">
        <v>45000</v>
      </c>
      <c r="F136" s="11">
        <f>Tableau1[[#This Row],[MONTANT]]+E135</f>
        <v>98000</v>
      </c>
      <c r="G136" s="12" t="s">
        <v>32</v>
      </c>
      <c r="H136" s="15">
        <v>2022</v>
      </c>
      <c r="I136" s="18" t="str">
        <f>IF(Tableau1[[#This Row],[DATES]]="","","RECETTES")</f>
        <v>RECETTES</v>
      </c>
      <c r="J136" s="18" t="s">
        <v>70</v>
      </c>
    </row>
    <row r="137" spans="1:10" x14ac:dyDescent="0.2">
      <c r="A137" s="5">
        <v>44716</v>
      </c>
      <c r="B137" s="6" t="s">
        <v>33</v>
      </c>
      <c r="C137" s="7" t="s">
        <v>3</v>
      </c>
      <c r="D137" s="8" t="s">
        <v>24</v>
      </c>
      <c r="E137" s="10">
        <v>51000</v>
      </c>
      <c r="F137" s="11">
        <f>Tableau1[[#This Row],[MONTANT]]+E136</f>
        <v>96000</v>
      </c>
      <c r="G137" s="12" t="s">
        <v>43</v>
      </c>
      <c r="H137" s="15">
        <v>2022</v>
      </c>
      <c r="I137" s="18" t="str">
        <f>IF(Tableau1[[#This Row],[DATES]]="","","RECETTES")</f>
        <v>RECETTES</v>
      </c>
      <c r="J137" s="18" t="s">
        <v>70</v>
      </c>
    </row>
    <row r="138" spans="1:10" x14ac:dyDescent="0.2">
      <c r="A138" s="5">
        <v>44612</v>
      </c>
      <c r="B138" s="6" t="s">
        <v>27</v>
      </c>
      <c r="C138" s="6"/>
      <c r="D138" s="8" t="s">
        <v>24</v>
      </c>
      <c r="E138" s="10">
        <v>49000</v>
      </c>
      <c r="F138" s="11">
        <f>Tableau1[[#This Row],[MONTANT]]+E137</f>
        <v>100000</v>
      </c>
      <c r="G138" s="12" t="s">
        <v>39</v>
      </c>
      <c r="H138" s="15">
        <v>2022</v>
      </c>
      <c r="I138" s="18" t="str">
        <f>IF(Tableau1[[#This Row],[DATES]]="","","RECETTES")</f>
        <v>RECETTES</v>
      </c>
      <c r="J138" s="18" t="s">
        <v>70</v>
      </c>
    </row>
    <row r="139" spans="1:10" x14ac:dyDescent="0.2">
      <c r="A139" s="5">
        <v>44704</v>
      </c>
      <c r="B139" s="6" t="s">
        <v>27</v>
      </c>
      <c r="C139" s="7" t="s">
        <v>5</v>
      </c>
      <c r="D139" s="8" t="s">
        <v>24</v>
      </c>
      <c r="E139" s="10">
        <v>44000</v>
      </c>
      <c r="F139" s="11">
        <f>Tableau1[[#This Row],[MONTANT]]+E138</f>
        <v>93000</v>
      </c>
      <c r="G139" s="12" t="s">
        <v>36</v>
      </c>
      <c r="H139" s="15">
        <v>2022</v>
      </c>
      <c r="I139" s="18" t="str">
        <f>IF(Tableau1[[#This Row],[DATES]]="","","RECETTES")</f>
        <v>RECETTES</v>
      </c>
      <c r="J139" s="18" t="s">
        <v>70</v>
      </c>
    </row>
    <row r="140" spans="1:10" x14ac:dyDescent="0.2">
      <c r="A140" s="5">
        <v>44855</v>
      </c>
      <c r="B140" s="6" t="s">
        <v>29</v>
      </c>
      <c r="C140" s="6" t="s">
        <v>6</v>
      </c>
      <c r="D140" s="8" t="s">
        <v>24</v>
      </c>
      <c r="E140" s="10">
        <v>53000</v>
      </c>
      <c r="F140" s="11">
        <f>Tableau1[[#This Row],[MONTANT]]+E139</f>
        <v>97000</v>
      </c>
      <c r="G140" s="12" t="s">
        <v>28</v>
      </c>
      <c r="H140" s="15">
        <v>2022</v>
      </c>
      <c r="I140" s="18" t="str">
        <f>IF(Tableau1[[#This Row],[DATES]]="","","RECETTES")</f>
        <v>RECETTES</v>
      </c>
      <c r="J140" s="18" t="s">
        <v>70</v>
      </c>
    </row>
    <row r="141" spans="1:10" x14ac:dyDescent="0.2">
      <c r="A141" s="5">
        <v>44690</v>
      </c>
      <c r="B141" s="6" t="s">
        <v>37</v>
      </c>
      <c r="C141" s="9" t="s">
        <v>8</v>
      </c>
      <c r="D141" s="8" t="s">
        <v>24</v>
      </c>
      <c r="E141" s="10">
        <v>56000</v>
      </c>
      <c r="F141" s="11">
        <f>Tableau1[[#This Row],[MONTANT]]+E140</f>
        <v>109000</v>
      </c>
      <c r="G141" s="12" t="s">
        <v>36</v>
      </c>
      <c r="H141" s="15">
        <v>2022</v>
      </c>
      <c r="I141" s="18" t="str">
        <f>IF(Tableau1[[#This Row],[DATES]]="","","RECETTES")</f>
        <v>RECETTES</v>
      </c>
      <c r="J141" s="18" t="s">
        <v>70</v>
      </c>
    </row>
    <row r="142" spans="1:10" x14ac:dyDescent="0.2">
      <c r="A142" s="5">
        <v>44893</v>
      </c>
      <c r="B142" s="6" t="s">
        <v>29</v>
      </c>
      <c r="C142" s="6"/>
      <c r="D142" s="8" t="s">
        <v>24</v>
      </c>
      <c r="E142" s="10">
        <v>46000</v>
      </c>
      <c r="F142" s="11">
        <f>Tableau1[[#This Row],[MONTANT]]+E141</f>
        <v>102000</v>
      </c>
      <c r="G142" s="12" t="s">
        <v>44</v>
      </c>
      <c r="H142" s="15">
        <v>2022</v>
      </c>
      <c r="I142" s="18" t="str">
        <f>IF(Tableau1[[#This Row],[DATES]]="","","RECETTES")</f>
        <v>RECETTES</v>
      </c>
      <c r="J142" s="18" t="s">
        <v>70</v>
      </c>
    </row>
    <row r="143" spans="1:10" x14ac:dyDescent="0.2">
      <c r="A143" s="5">
        <v>44735</v>
      </c>
      <c r="B143" s="6" t="s">
        <v>27</v>
      </c>
      <c r="C143" s="7" t="s">
        <v>6</v>
      </c>
      <c r="D143" s="8" t="s">
        <v>24</v>
      </c>
      <c r="E143" s="10">
        <v>42000</v>
      </c>
      <c r="F143" s="11">
        <f>Tableau1[[#This Row],[MONTANT]]+E142</f>
        <v>88000</v>
      </c>
      <c r="G143" s="12" t="s">
        <v>43</v>
      </c>
      <c r="H143" s="15">
        <v>2022</v>
      </c>
      <c r="I143" s="18" t="str">
        <f>IF(Tableau1[[#This Row],[DATES]]="","","RECETTES")</f>
        <v>RECETTES</v>
      </c>
      <c r="J143" s="18" t="s">
        <v>70</v>
      </c>
    </row>
    <row r="144" spans="1:10" x14ac:dyDescent="0.2">
      <c r="A144" s="5">
        <v>44751</v>
      </c>
      <c r="B144" s="6" t="s">
        <v>29</v>
      </c>
      <c r="C144" s="6"/>
      <c r="D144" s="8" t="s">
        <v>24</v>
      </c>
      <c r="E144" s="10">
        <v>56000</v>
      </c>
      <c r="F144" s="11">
        <f>Tableau1[[#This Row],[MONTANT]]+E143</f>
        <v>98000</v>
      </c>
      <c r="G144" s="12" t="s">
        <v>32</v>
      </c>
      <c r="H144" s="15">
        <v>2022</v>
      </c>
      <c r="I144" s="18" t="str">
        <f>IF(Tableau1[[#This Row],[DATES]]="","","RECETTES")</f>
        <v>RECETTES</v>
      </c>
      <c r="J144" s="18" t="s">
        <v>70</v>
      </c>
    </row>
    <row r="145" spans="1:10" x14ac:dyDescent="0.2">
      <c r="A145" s="5">
        <v>44625</v>
      </c>
      <c r="B145" s="6" t="s">
        <v>34</v>
      </c>
      <c r="C145" s="7" t="s">
        <v>9</v>
      </c>
      <c r="D145" s="8" t="s">
        <v>24</v>
      </c>
      <c r="E145" s="10">
        <v>55000</v>
      </c>
      <c r="F145" s="11">
        <f>Tableau1[[#This Row],[MONTANT]]+E144</f>
        <v>111000</v>
      </c>
      <c r="G145" s="12" t="s">
        <v>35</v>
      </c>
      <c r="H145" s="15">
        <v>2022</v>
      </c>
      <c r="I145" s="18" t="str">
        <f>IF(Tableau1[[#This Row],[DATES]]="","","RECETTES")</f>
        <v>RECETTES</v>
      </c>
      <c r="J145" s="18" t="s">
        <v>70</v>
      </c>
    </row>
    <row r="146" spans="1:10" x14ac:dyDescent="0.2">
      <c r="A146" s="5">
        <v>44622</v>
      </c>
      <c r="B146" s="6" t="s">
        <v>37</v>
      </c>
      <c r="C146" s="6"/>
      <c r="D146" s="8" t="s">
        <v>24</v>
      </c>
      <c r="E146" s="10">
        <v>55000</v>
      </c>
      <c r="F146" s="11">
        <f>Tableau1[[#This Row],[MONTANT]]+E145</f>
        <v>110000</v>
      </c>
      <c r="G146" s="12" t="s">
        <v>35</v>
      </c>
      <c r="H146" s="15">
        <v>2022</v>
      </c>
      <c r="I146" s="18" t="str">
        <f>IF(Tableau1[[#This Row],[DATES]]="","","RECETTES")</f>
        <v>RECETTES</v>
      </c>
      <c r="J146" s="18" t="s">
        <v>70</v>
      </c>
    </row>
    <row r="147" spans="1:10" x14ac:dyDescent="0.2">
      <c r="A147" s="5">
        <v>44711</v>
      </c>
      <c r="B147" s="6" t="s">
        <v>34</v>
      </c>
      <c r="C147" s="7" t="s">
        <v>10</v>
      </c>
      <c r="D147" s="8" t="s">
        <v>24</v>
      </c>
      <c r="E147" s="10">
        <v>54000</v>
      </c>
      <c r="F147" s="11">
        <f>Tableau1[[#This Row],[MONTANT]]+E146</f>
        <v>109000</v>
      </c>
      <c r="G147" s="12" t="s">
        <v>36</v>
      </c>
      <c r="H147" s="15">
        <v>2022</v>
      </c>
      <c r="I147" s="18" t="str">
        <f>IF(Tableau1[[#This Row],[DATES]]="","","RECETTES")</f>
        <v>RECETTES</v>
      </c>
      <c r="J147" s="18" t="s">
        <v>70</v>
      </c>
    </row>
    <row r="148" spans="1:10" x14ac:dyDescent="0.2">
      <c r="A148" s="5">
        <v>44847</v>
      </c>
      <c r="B148" s="6" t="s">
        <v>37</v>
      </c>
      <c r="C148" s="6"/>
      <c r="D148" s="8" t="s">
        <v>24</v>
      </c>
      <c r="E148" s="10">
        <v>48000</v>
      </c>
      <c r="F148" s="11">
        <f>Tableau1[[#This Row],[MONTANT]]+E147</f>
        <v>102000</v>
      </c>
      <c r="G148" s="12" t="s">
        <v>28</v>
      </c>
      <c r="H148" s="15">
        <v>2022</v>
      </c>
      <c r="I148" s="18" t="str">
        <f>IF(Tableau1[[#This Row],[DATES]]="","","RECETTES")</f>
        <v>RECETTES</v>
      </c>
      <c r="J148" s="18" t="s">
        <v>70</v>
      </c>
    </row>
    <row r="149" spans="1:10" x14ac:dyDescent="0.2">
      <c r="A149" s="5">
        <v>44905</v>
      </c>
      <c r="B149" s="6" t="s">
        <v>27</v>
      </c>
      <c r="C149" s="7" t="s">
        <v>14</v>
      </c>
      <c r="D149" s="8" t="s">
        <v>24</v>
      </c>
      <c r="E149" s="10">
        <v>52000</v>
      </c>
      <c r="F149" s="11">
        <f>Tableau1[[#This Row],[MONTANT]]+E148</f>
        <v>100000</v>
      </c>
      <c r="G149" s="12" t="s">
        <v>40</v>
      </c>
      <c r="H149" s="15">
        <v>2022</v>
      </c>
      <c r="I149" s="18" t="str">
        <f>IF(Tableau1[[#This Row],[DATES]]="","","RECETTES")</f>
        <v>RECETTES</v>
      </c>
      <c r="J149" s="18" t="s">
        <v>70</v>
      </c>
    </row>
    <row r="150" spans="1:10" x14ac:dyDescent="0.2">
      <c r="A150" s="5">
        <v>44900</v>
      </c>
      <c r="B150" s="6" t="s">
        <v>34</v>
      </c>
      <c r="C150" s="7" t="s">
        <v>3</v>
      </c>
      <c r="D150" s="8" t="s">
        <v>24</v>
      </c>
      <c r="E150" s="10">
        <v>41000</v>
      </c>
      <c r="F150" s="11">
        <f>Tableau1[[#This Row],[MONTANT]]+E149</f>
        <v>93000</v>
      </c>
      <c r="G150" s="12" t="s">
        <v>40</v>
      </c>
      <c r="H150" s="15">
        <v>2022</v>
      </c>
      <c r="I150" s="18" t="str">
        <f>IF(Tableau1[[#This Row],[DATES]]="","","RECETTES")</f>
        <v>RECETTES</v>
      </c>
      <c r="J150" s="18" t="s">
        <v>70</v>
      </c>
    </row>
    <row r="151" spans="1:10" x14ac:dyDescent="0.2">
      <c r="A151" s="5">
        <v>44714</v>
      </c>
      <c r="B151" s="6" t="s">
        <v>31</v>
      </c>
      <c r="C151" s="6"/>
      <c r="D151" s="8" t="s">
        <v>24</v>
      </c>
      <c r="E151" s="10">
        <v>53000</v>
      </c>
      <c r="F151" s="11">
        <f>Tableau1[[#This Row],[MONTANT]]+E150</f>
        <v>94000</v>
      </c>
      <c r="G151" s="12" t="s">
        <v>43</v>
      </c>
      <c r="H151" s="15">
        <v>2022</v>
      </c>
      <c r="I151" s="18" t="str">
        <f>IF(Tableau1[[#This Row],[DATES]]="","","RECETTES")</f>
        <v>RECETTES</v>
      </c>
      <c r="J151" s="18" t="s">
        <v>70</v>
      </c>
    </row>
    <row r="152" spans="1:10" x14ac:dyDescent="0.2">
      <c r="A152" s="5">
        <v>44766</v>
      </c>
      <c r="B152" s="6" t="s">
        <v>33</v>
      </c>
      <c r="C152" s="7" t="s">
        <v>5</v>
      </c>
      <c r="D152" s="8" t="s">
        <v>24</v>
      </c>
      <c r="E152" s="10">
        <v>43000</v>
      </c>
      <c r="F152" s="11">
        <f>Tableau1[[#This Row],[MONTANT]]+E151</f>
        <v>96000</v>
      </c>
      <c r="G152" s="12" t="s">
        <v>32</v>
      </c>
      <c r="H152" s="15">
        <v>2022</v>
      </c>
      <c r="I152" s="18" t="str">
        <f>IF(Tableau1[[#This Row],[DATES]]="","","RECETTES")</f>
        <v>RECETTES</v>
      </c>
      <c r="J152" s="18" t="s">
        <v>70</v>
      </c>
    </row>
    <row r="153" spans="1:10" x14ac:dyDescent="0.2">
      <c r="A153" s="5">
        <v>44761</v>
      </c>
      <c r="B153" s="6" t="s">
        <v>29</v>
      </c>
      <c r="C153" s="7" t="s">
        <v>15</v>
      </c>
      <c r="D153" s="8" t="s">
        <v>24</v>
      </c>
      <c r="E153" s="10">
        <v>53000</v>
      </c>
      <c r="F153" s="11">
        <f>Tableau1[[#This Row],[MONTANT]]+E152</f>
        <v>96000</v>
      </c>
      <c r="G153" s="12" t="s">
        <v>32</v>
      </c>
      <c r="H153" s="15">
        <v>2022</v>
      </c>
      <c r="I153" s="18" t="str">
        <f>IF(Tableau1[[#This Row],[DATES]]="","","RECETTES")</f>
        <v>RECETTES</v>
      </c>
      <c r="J153" s="18" t="s">
        <v>70</v>
      </c>
    </row>
    <row r="154" spans="1:10" x14ac:dyDescent="0.2">
      <c r="A154" s="5">
        <v>44777</v>
      </c>
      <c r="B154" s="6" t="s">
        <v>37</v>
      </c>
      <c r="C154" s="6"/>
      <c r="D154" s="8" t="s">
        <v>24</v>
      </c>
      <c r="E154" s="10">
        <v>53000</v>
      </c>
      <c r="F154" s="11">
        <f>Tableau1[[#This Row],[MONTANT]]+E153</f>
        <v>106000</v>
      </c>
      <c r="G154" s="12" t="s">
        <v>30</v>
      </c>
      <c r="H154" s="15">
        <v>2022</v>
      </c>
      <c r="I154" s="18" t="str">
        <f>IF(Tableau1[[#This Row],[DATES]]="","","RECETTES")</f>
        <v>RECETTES</v>
      </c>
      <c r="J154" s="18" t="s">
        <v>70</v>
      </c>
    </row>
    <row r="155" spans="1:10" x14ac:dyDescent="0.2">
      <c r="A155" s="5">
        <v>44605</v>
      </c>
      <c r="B155" s="6" t="s">
        <v>34</v>
      </c>
      <c r="C155" s="7" t="s">
        <v>16</v>
      </c>
      <c r="D155" s="8" t="s">
        <v>24</v>
      </c>
      <c r="E155" s="10">
        <v>44000</v>
      </c>
      <c r="F155" s="11">
        <f>Tableau1[[#This Row],[MONTANT]]+E154</f>
        <v>97000</v>
      </c>
      <c r="G155" s="12" t="s">
        <v>39</v>
      </c>
      <c r="H155" s="15">
        <v>2022</v>
      </c>
      <c r="I155" s="18" t="str">
        <f>IF(Tableau1[[#This Row],[DATES]]="","","RECETTES")</f>
        <v>RECETTES</v>
      </c>
      <c r="J155" s="18" t="s">
        <v>70</v>
      </c>
    </row>
    <row r="156" spans="1:10" x14ac:dyDescent="0.2">
      <c r="A156" s="5">
        <v>44732</v>
      </c>
      <c r="B156" s="6" t="s">
        <v>33</v>
      </c>
      <c r="C156" s="6" t="s">
        <v>18</v>
      </c>
      <c r="D156" s="8" t="s">
        <v>24</v>
      </c>
      <c r="E156" s="10">
        <v>46000</v>
      </c>
      <c r="F156" s="11">
        <f>Tableau1[[#This Row],[MONTANT]]+E155</f>
        <v>90000</v>
      </c>
      <c r="G156" s="12" t="s">
        <v>43</v>
      </c>
      <c r="H156" s="15">
        <v>2022</v>
      </c>
      <c r="I156" s="18" t="str">
        <f>IF(Tableau1[[#This Row],[DATES]]="","","RECETTES")</f>
        <v>RECETTES</v>
      </c>
      <c r="J156" s="18" t="s">
        <v>70</v>
      </c>
    </row>
    <row r="157" spans="1:10" x14ac:dyDescent="0.2">
      <c r="A157" s="5">
        <v>44846</v>
      </c>
      <c r="B157" s="6" t="s">
        <v>37</v>
      </c>
      <c r="C157" s="7"/>
      <c r="D157" s="8" t="s">
        <v>24</v>
      </c>
      <c r="E157" s="10">
        <v>44000</v>
      </c>
      <c r="F157" s="11">
        <f>Tableau1[[#This Row],[MONTANT]]+E156</f>
        <v>90000</v>
      </c>
      <c r="G157" s="12" t="s">
        <v>28</v>
      </c>
      <c r="H157" s="15">
        <v>2022</v>
      </c>
      <c r="I157" s="18" t="str">
        <f>IF(Tableau1[[#This Row],[DATES]]="","","RECETTES")</f>
        <v>RECETTES</v>
      </c>
      <c r="J157" s="18" t="s">
        <v>70</v>
      </c>
    </row>
    <row r="158" spans="1:10" x14ac:dyDescent="0.2">
      <c r="A158" s="5">
        <v>44846</v>
      </c>
      <c r="B158" s="6" t="s">
        <v>37</v>
      </c>
      <c r="C158" s="6"/>
      <c r="D158" s="8" t="s">
        <v>24</v>
      </c>
      <c r="E158" s="10">
        <v>57000</v>
      </c>
      <c r="F158" s="11">
        <f>Tableau1[[#This Row],[MONTANT]]+E157</f>
        <v>101000</v>
      </c>
      <c r="G158" s="12" t="s">
        <v>28</v>
      </c>
      <c r="H158" s="15">
        <v>2022</v>
      </c>
      <c r="I158" s="18" t="str">
        <f>IF(Tableau1[[#This Row],[DATES]]="","","RECETTES")</f>
        <v>RECETTES</v>
      </c>
      <c r="J158" s="18" t="s">
        <v>70</v>
      </c>
    </row>
    <row r="159" spans="1:10" x14ac:dyDescent="0.2">
      <c r="A159" s="5">
        <v>44648</v>
      </c>
      <c r="B159" s="6" t="s">
        <v>37</v>
      </c>
      <c r="C159" s="7" t="s">
        <v>4</v>
      </c>
      <c r="D159" s="8" t="s">
        <v>24</v>
      </c>
      <c r="E159" s="10">
        <v>44000</v>
      </c>
      <c r="F159" s="11">
        <f>Tableau1[[#This Row],[MONTANT]]+E158</f>
        <v>101000</v>
      </c>
      <c r="G159" s="12" t="s">
        <v>35</v>
      </c>
      <c r="H159" s="15">
        <v>2022</v>
      </c>
      <c r="I159" s="18" t="str">
        <f>IF(Tableau1[[#This Row],[DATES]]="","","RECETTES")</f>
        <v>RECETTES</v>
      </c>
      <c r="J159" s="18" t="s">
        <v>70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9"/>
  <sheetViews>
    <sheetView tabSelected="1" zoomScale="115" zoomScaleNormal="115" workbookViewId="0">
      <selection activeCell="J1" sqref="J1"/>
    </sheetView>
  </sheetViews>
  <sheetFormatPr baseColWidth="10" defaultRowHeight="15" x14ac:dyDescent="0.25"/>
  <cols>
    <col min="1" max="1" width="15.7109375" style="2" customWidth="1"/>
    <col min="2" max="2" width="19.28515625" style="1" customWidth="1"/>
    <col min="3" max="3" width="18.7109375" style="1" customWidth="1"/>
    <col min="4" max="4" width="11.7109375" style="1" bestFit="1" customWidth="1"/>
    <col min="5" max="5" width="21.5703125" style="1" customWidth="1"/>
    <col min="6" max="6" width="11.140625" style="1" bestFit="1" customWidth="1"/>
    <col min="7" max="7" width="11.42578125" style="1"/>
    <col min="8" max="8" width="11.42578125" style="13"/>
  </cols>
  <sheetData>
    <row r="1" spans="1:10" ht="15.75" x14ac:dyDescent="0.25">
      <c r="A1" s="3" t="s">
        <v>0</v>
      </c>
      <c r="B1" s="4" t="s">
        <v>63</v>
      </c>
      <c r="C1" s="4" t="s">
        <v>64</v>
      </c>
      <c r="D1" s="4" t="s">
        <v>1</v>
      </c>
      <c r="E1" s="4" t="s">
        <v>65</v>
      </c>
      <c r="F1" s="4" t="s">
        <v>2</v>
      </c>
      <c r="G1" s="4" t="s">
        <v>25</v>
      </c>
      <c r="H1" s="14" t="s">
        <v>26</v>
      </c>
      <c r="I1" s="19" t="s">
        <v>62</v>
      </c>
      <c r="J1" s="19" t="s">
        <v>69</v>
      </c>
    </row>
    <row r="2" spans="1:10" x14ac:dyDescent="0.25">
      <c r="A2" s="5">
        <v>44247</v>
      </c>
      <c r="B2" s="6" t="s">
        <v>60</v>
      </c>
      <c r="C2" s="7" t="s">
        <v>7</v>
      </c>
      <c r="D2" s="8" t="s">
        <v>24</v>
      </c>
      <c r="E2" s="10">
        <v>21000</v>
      </c>
      <c r="F2" s="11">
        <f>+Tableau13[[#This Row],[MONTANT]]</f>
        <v>21000</v>
      </c>
      <c r="G2" s="12" t="s">
        <v>39</v>
      </c>
      <c r="H2" s="15">
        <v>2021</v>
      </c>
      <c r="I2" s="18" t="str">
        <f>IF(Tableau13[[#This Row],[DATES]]="","","DEPENSES")</f>
        <v>DEPENSES</v>
      </c>
      <c r="J2" s="18" t="s">
        <v>67</v>
      </c>
    </row>
    <row r="3" spans="1:10" x14ac:dyDescent="0.25">
      <c r="A3" s="5">
        <v>44572</v>
      </c>
      <c r="B3" s="6" t="s">
        <v>60</v>
      </c>
      <c r="C3" s="6" t="s">
        <v>13</v>
      </c>
      <c r="D3" s="8" t="s">
        <v>24</v>
      </c>
      <c r="E3" s="10">
        <v>16000</v>
      </c>
      <c r="F3" s="11">
        <f>+E2+Tableau13[[#This Row],[MONTANT]]</f>
        <v>37000</v>
      </c>
      <c r="G3" s="12" t="s">
        <v>41</v>
      </c>
      <c r="H3" s="15">
        <v>2022</v>
      </c>
      <c r="I3" s="18" t="str">
        <f>IF(Tableau13[[#This Row],[DATES]]="","","DEPENSES")</f>
        <v>DEPENSES</v>
      </c>
      <c r="J3" s="18" t="s">
        <v>67</v>
      </c>
    </row>
    <row r="4" spans="1:10" x14ac:dyDescent="0.25">
      <c r="A4" s="5">
        <v>44754</v>
      </c>
      <c r="B4" s="6" t="s">
        <v>60</v>
      </c>
      <c r="C4" s="7"/>
      <c r="D4" s="8" t="s">
        <v>24</v>
      </c>
      <c r="E4" s="10">
        <v>20000</v>
      </c>
      <c r="F4" s="11">
        <f>+E3+Tableau13[[#This Row],[MONTANT]]</f>
        <v>36000</v>
      </c>
      <c r="G4" s="12" t="s">
        <v>32</v>
      </c>
      <c r="H4" s="15">
        <v>2022</v>
      </c>
      <c r="I4" s="18" t="str">
        <f>IF(Tableau13[[#This Row],[DATES]]="","","DEPENSES")</f>
        <v>DEPENSES</v>
      </c>
      <c r="J4" s="18" t="s">
        <v>67</v>
      </c>
    </row>
    <row r="5" spans="1:10" x14ac:dyDescent="0.25">
      <c r="A5" s="5">
        <v>44793</v>
      </c>
      <c r="B5" s="6" t="s">
        <v>60</v>
      </c>
      <c r="C5" s="6" t="s">
        <v>22</v>
      </c>
      <c r="D5" s="8" t="s">
        <v>24</v>
      </c>
      <c r="E5" s="10">
        <v>11000</v>
      </c>
      <c r="F5" s="11">
        <f>+E4+Tableau13[[#This Row],[MONTANT]]</f>
        <v>31000</v>
      </c>
      <c r="G5" s="12" t="s">
        <v>30</v>
      </c>
      <c r="H5" s="15">
        <v>2022</v>
      </c>
      <c r="I5" s="18" t="str">
        <f>IF(Tableau13[[#This Row],[DATES]]="","","DEPENSES")</f>
        <v>DEPENSES</v>
      </c>
      <c r="J5" s="18" t="s">
        <v>67</v>
      </c>
    </row>
    <row r="6" spans="1:10" x14ac:dyDescent="0.25">
      <c r="A6" s="5">
        <v>44855</v>
      </c>
      <c r="B6" s="6" t="s">
        <v>60</v>
      </c>
      <c r="C6" s="7" t="s">
        <v>21</v>
      </c>
      <c r="D6" s="8" t="s">
        <v>24</v>
      </c>
      <c r="E6" s="10">
        <v>23000</v>
      </c>
      <c r="F6" s="11">
        <f>+E5+Tableau13[[#This Row],[MONTANT]]</f>
        <v>34000</v>
      </c>
      <c r="G6" s="12" t="s">
        <v>28</v>
      </c>
      <c r="H6" s="15">
        <v>2022</v>
      </c>
      <c r="I6" s="18" t="str">
        <f>IF(Tableau13[[#This Row],[DATES]]="","","DEPENSES")</f>
        <v>DEPENSES</v>
      </c>
      <c r="J6" s="18" t="s">
        <v>67</v>
      </c>
    </row>
    <row r="7" spans="1:10" x14ac:dyDescent="0.25">
      <c r="A7" s="5">
        <v>44714</v>
      </c>
      <c r="B7" s="6" t="s">
        <v>60</v>
      </c>
      <c r="C7" s="6"/>
      <c r="D7" s="8" t="s">
        <v>24</v>
      </c>
      <c r="E7" s="10">
        <v>25000</v>
      </c>
      <c r="F7" s="11">
        <f>+E6+Tableau13[[#This Row],[MONTANT]]</f>
        <v>48000</v>
      </c>
      <c r="G7" s="12" t="s">
        <v>43</v>
      </c>
      <c r="H7" s="15">
        <v>2022</v>
      </c>
      <c r="I7" s="18" t="str">
        <f>IF(Tableau13[[#This Row],[DATES]]="","","DEPENSES")</f>
        <v>DEPENSES</v>
      </c>
      <c r="J7" s="18" t="s">
        <v>67</v>
      </c>
    </row>
    <row r="8" spans="1:10" x14ac:dyDescent="0.25">
      <c r="A8" s="5">
        <v>44280</v>
      </c>
      <c r="B8" s="6" t="s">
        <v>49</v>
      </c>
      <c r="C8" s="7" t="s">
        <v>11</v>
      </c>
      <c r="D8" s="8" t="s">
        <v>24</v>
      </c>
      <c r="E8" s="10">
        <v>17000</v>
      </c>
      <c r="F8" s="11">
        <f>+E7+Tableau13[[#This Row],[MONTANT]]</f>
        <v>42000</v>
      </c>
      <c r="G8" s="12" t="s">
        <v>35</v>
      </c>
      <c r="H8" s="15">
        <v>2021</v>
      </c>
      <c r="I8" s="18" t="str">
        <f>IF(Tableau13[[#This Row],[DATES]]="","","DEPENSES")</f>
        <v>DEPENSES</v>
      </c>
      <c r="J8" s="18" t="s">
        <v>67</v>
      </c>
    </row>
    <row r="9" spans="1:10" x14ac:dyDescent="0.25">
      <c r="A9" s="5">
        <v>44390</v>
      </c>
      <c r="B9" s="6" t="s">
        <v>49</v>
      </c>
      <c r="C9" s="6" t="s">
        <v>17</v>
      </c>
      <c r="D9" s="8" t="s">
        <v>24</v>
      </c>
      <c r="E9" s="10">
        <v>21000</v>
      </c>
      <c r="F9" s="11">
        <f>+E8+Tableau13[[#This Row],[MONTANT]]</f>
        <v>38000</v>
      </c>
      <c r="G9" s="12" t="s">
        <v>32</v>
      </c>
      <c r="H9" s="15">
        <v>2021</v>
      </c>
      <c r="I9" s="18" t="str">
        <f>IF(Tableau13[[#This Row],[DATES]]="","","DEPENSES")</f>
        <v>DEPENSES</v>
      </c>
      <c r="J9" s="18" t="s">
        <v>67</v>
      </c>
    </row>
    <row r="10" spans="1:10" x14ac:dyDescent="0.25">
      <c r="A10" s="5">
        <v>44854</v>
      </c>
      <c r="B10" s="6" t="s">
        <v>49</v>
      </c>
      <c r="C10" s="7"/>
      <c r="D10" s="8" t="s">
        <v>24</v>
      </c>
      <c r="E10" s="10">
        <v>25000</v>
      </c>
      <c r="F10" s="11">
        <f>+E9+Tableau13[[#This Row],[MONTANT]]</f>
        <v>46000</v>
      </c>
      <c r="G10" s="12" t="s">
        <v>28</v>
      </c>
      <c r="H10" s="15">
        <v>2022</v>
      </c>
      <c r="I10" s="18" t="str">
        <f>IF(Tableau13[[#This Row],[DATES]]="","","DEPENSES")</f>
        <v>DEPENSES</v>
      </c>
      <c r="J10" s="18" t="s">
        <v>67</v>
      </c>
    </row>
    <row r="11" spans="1:10" x14ac:dyDescent="0.25">
      <c r="A11" s="5">
        <v>44659</v>
      </c>
      <c r="B11" s="6" t="s">
        <v>49</v>
      </c>
      <c r="C11" s="6" t="s">
        <v>23</v>
      </c>
      <c r="D11" s="8" t="s">
        <v>24</v>
      </c>
      <c r="E11" s="10">
        <v>29000</v>
      </c>
      <c r="F11" s="11">
        <f>+E10+Tableau13[[#This Row],[MONTANT]]</f>
        <v>54000</v>
      </c>
      <c r="G11" s="12" t="s">
        <v>42</v>
      </c>
      <c r="H11" s="15">
        <v>2022</v>
      </c>
      <c r="I11" s="18" t="str">
        <f>IF(Tableau13[[#This Row],[DATES]]="","","DEPENSES")</f>
        <v>DEPENSES</v>
      </c>
      <c r="J11" s="18" t="s">
        <v>67</v>
      </c>
    </row>
    <row r="12" spans="1:10" x14ac:dyDescent="0.25">
      <c r="A12" s="5">
        <v>44711</v>
      </c>
      <c r="B12" s="6" t="s">
        <v>49</v>
      </c>
      <c r="C12" s="7"/>
      <c r="D12" s="8" t="s">
        <v>24</v>
      </c>
      <c r="E12" s="10">
        <v>29000</v>
      </c>
      <c r="F12" s="11">
        <f>+E11+Tableau13[[#This Row],[MONTANT]]</f>
        <v>58000</v>
      </c>
      <c r="G12" s="12" t="s">
        <v>36</v>
      </c>
      <c r="H12" s="15">
        <v>2022</v>
      </c>
      <c r="I12" s="18" t="str">
        <f>IF(Tableau13[[#This Row],[DATES]]="","","DEPENSES")</f>
        <v>DEPENSES</v>
      </c>
      <c r="J12" s="18" t="s">
        <v>67</v>
      </c>
    </row>
    <row r="13" spans="1:10" x14ac:dyDescent="0.25">
      <c r="A13" s="5">
        <v>44846</v>
      </c>
      <c r="B13" s="6" t="s">
        <v>49</v>
      </c>
      <c r="C13" s="6"/>
      <c r="D13" s="8" t="s">
        <v>24</v>
      </c>
      <c r="E13" s="10">
        <v>23000</v>
      </c>
      <c r="F13" s="11">
        <f>+E12+Tableau13[[#This Row],[MONTANT]]</f>
        <v>52000</v>
      </c>
      <c r="G13" s="12" t="s">
        <v>28</v>
      </c>
      <c r="H13" s="15">
        <v>2022</v>
      </c>
      <c r="I13" s="18" t="str">
        <f>IF(Tableau13[[#This Row],[DATES]]="","","DEPENSES")</f>
        <v>DEPENSES</v>
      </c>
      <c r="J13" s="18" t="s">
        <v>67</v>
      </c>
    </row>
    <row r="14" spans="1:10" x14ac:dyDescent="0.25">
      <c r="A14" s="5">
        <v>44391</v>
      </c>
      <c r="B14" s="6" t="s">
        <v>47</v>
      </c>
      <c r="C14" s="7"/>
      <c r="D14" s="8" t="s">
        <v>24</v>
      </c>
      <c r="E14" s="10">
        <v>14000</v>
      </c>
      <c r="F14" s="11">
        <f>+E13+Tableau13[[#This Row],[MONTANT]]</f>
        <v>37000</v>
      </c>
      <c r="G14" s="12" t="s">
        <v>32</v>
      </c>
      <c r="H14" s="15">
        <v>2021</v>
      </c>
      <c r="I14" s="18" t="str">
        <f>IF(Tableau13[[#This Row],[DATES]]="","","DEPENSES")</f>
        <v>DEPENSES</v>
      </c>
      <c r="J14" s="18" t="s">
        <v>67</v>
      </c>
    </row>
    <row r="15" spans="1:10" x14ac:dyDescent="0.25">
      <c r="A15" s="5">
        <v>44472</v>
      </c>
      <c r="B15" s="6" t="s">
        <v>47</v>
      </c>
      <c r="C15" s="6"/>
      <c r="D15" s="8" t="s">
        <v>24</v>
      </c>
      <c r="E15" s="10">
        <v>23000</v>
      </c>
      <c r="F15" s="11">
        <f>+E14+Tableau13[[#This Row],[MONTANT]]</f>
        <v>37000</v>
      </c>
      <c r="G15" s="12" t="s">
        <v>28</v>
      </c>
      <c r="H15" s="15">
        <v>2021</v>
      </c>
      <c r="I15" s="18" t="str">
        <f>IF(Tableau13[[#This Row],[DATES]]="","","DEPENSES")</f>
        <v>DEPENSES</v>
      </c>
      <c r="J15" s="18" t="s">
        <v>67</v>
      </c>
    </row>
    <row r="16" spans="1:10" x14ac:dyDescent="0.25">
      <c r="A16" s="5">
        <v>44628</v>
      </c>
      <c r="B16" s="6" t="s">
        <v>47</v>
      </c>
      <c r="C16" s="7" t="s">
        <v>12</v>
      </c>
      <c r="D16" s="8" t="s">
        <v>24</v>
      </c>
      <c r="E16" s="10">
        <v>28000</v>
      </c>
      <c r="F16" s="11">
        <f>+E15+Tableau13[[#This Row],[MONTANT]]</f>
        <v>51000</v>
      </c>
      <c r="G16" s="12" t="s">
        <v>35</v>
      </c>
      <c r="H16" s="15">
        <v>2022</v>
      </c>
      <c r="I16" s="18" t="str">
        <f>IF(Tableau13[[#This Row],[DATES]]="","","DEPENSES")</f>
        <v>DEPENSES</v>
      </c>
      <c r="J16" s="18" t="s">
        <v>67</v>
      </c>
    </row>
    <row r="17" spans="1:10" x14ac:dyDescent="0.25">
      <c r="A17" s="5">
        <v>44725</v>
      </c>
      <c r="B17" s="6" t="s">
        <v>47</v>
      </c>
      <c r="C17" s="6"/>
      <c r="D17" s="8" t="s">
        <v>24</v>
      </c>
      <c r="E17" s="10">
        <v>29000</v>
      </c>
      <c r="F17" s="11">
        <f>+E16+Tableau13[[#This Row],[MONTANT]]</f>
        <v>57000</v>
      </c>
      <c r="G17" s="12" t="s">
        <v>43</v>
      </c>
      <c r="H17" s="15">
        <v>2022</v>
      </c>
      <c r="I17" s="18" t="str">
        <f>IF(Tableau13[[#This Row],[DATES]]="","","DEPENSES")</f>
        <v>DEPENSES</v>
      </c>
      <c r="J17" s="18" t="s">
        <v>67</v>
      </c>
    </row>
    <row r="18" spans="1:10" x14ac:dyDescent="0.25">
      <c r="A18" s="5">
        <v>44751</v>
      </c>
      <c r="B18" s="6" t="s">
        <v>47</v>
      </c>
      <c r="C18" s="6" t="s">
        <v>12</v>
      </c>
      <c r="D18" s="8" t="s">
        <v>24</v>
      </c>
      <c r="E18" s="10">
        <v>20000</v>
      </c>
      <c r="F18" s="11">
        <f>+E17+Tableau13[[#This Row],[MONTANT]]</f>
        <v>49000</v>
      </c>
      <c r="G18" s="12" t="s">
        <v>32</v>
      </c>
      <c r="H18" s="15">
        <v>2022</v>
      </c>
      <c r="I18" s="18" t="str">
        <f>IF(Tableau13[[#This Row],[DATES]]="","","DEPENSES")</f>
        <v>DEPENSES</v>
      </c>
      <c r="J18" s="18" t="s">
        <v>67</v>
      </c>
    </row>
    <row r="19" spans="1:10" x14ac:dyDescent="0.25">
      <c r="A19" s="5">
        <v>44605</v>
      </c>
      <c r="B19" s="6" t="s">
        <v>47</v>
      </c>
      <c r="C19" s="7" t="s">
        <v>21</v>
      </c>
      <c r="D19" s="8" t="s">
        <v>24</v>
      </c>
      <c r="E19" s="10">
        <v>18000</v>
      </c>
      <c r="F19" s="11">
        <f>+E18+Tableau13[[#This Row],[MONTANT]]</f>
        <v>38000</v>
      </c>
      <c r="G19" s="12" t="s">
        <v>39</v>
      </c>
      <c r="H19" s="15">
        <v>2022</v>
      </c>
      <c r="I19" s="18" t="str">
        <f>IF(Tableau13[[#This Row],[DATES]]="","","DEPENSES")</f>
        <v>DEPENSES</v>
      </c>
      <c r="J19" s="18" t="s">
        <v>67</v>
      </c>
    </row>
    <row r="20" spans="1:10" x14ac:dyDescent="0.25">
      <c r="A20" s="5">
        <v>44464</v>
      </c>
      <c r="B20" s="6" t="s">
        <v>61</v>
      </c>
      <c r="C20" s="6"/>
      <c r="D20" s="8" t="s">
        <v>24</v>
      </c>
      <c r="E20" s="10">
        <v>10000</v>
      </c>
      <c r="F20" s="11">
        <f>+E19+Tableau13[[#This Row],[MONTANT]]</f>
        <v>28000</v>
      </c>
      <c r="G20" s="12" t="s">
        <v>38</v>
      </c>
      <c r="H20" s="15">
        <v>2021</v>
      </c>
      <c r="I20" s="18" t="str">
        <f>IF(Tableau13[[#This Row],[DATES]]="","","DEPENSES")</f>
        <v>DEPENSES</v>
      </c>
      <c r="J20" s="18" t="s">
        <v>67</v>
      </c>
    </row>
    <row r="21" spans="1:10" x14ac:dyDescent="0.25">
      <c r="A21" s="5">
        <v>44671</v>
      </c>
      <c r="B21" s="6" t="s">
        <v>61</v>
      </c>
      <c r="C21" s="7"/>
      <c r="D21" s="8" t="s">
        <v>24</v>
      </c>
      <c r="E21" s="10">
        <v>27000</v>
      </c>
      <c r="F21" s="11">
        <f>+E20+Tableau13[[#This Row],[MONTANT]]</f>
        <v>37000</v>
      </c>
      <c r="G21" s="12" t="s">
        <v>42</v>
      </c>
      <c r="H21" s="15">
        <v>2022</v>
      </c>
      <c r="I21" s="18" t="str">
        <f>IF(Tableau13[[#This Row],[DATES]]="","","DEPENSES")</f>
        <v>DEPENSES</v>
      </c>
      <c r="J21" s="18" t="s">
        <v>67</v>
      </c>
    </row>
    <row r="22" spans="1:10" x14ac:dyDescent="0.25">
      <c r="A22" s="5">
        <v>44648</v>
      </c>
      <c r="B22" s="6" t="s">
        <v>61</v>
      </c>
      <c r="C22" s="6" t="s">
        <v>12</v>
      </c>
      <c r="D22" s="8" t="s">
        <v>24</v>
      </c>
      <c r="E22" s="10">
        <v>29000</v>
      </c>
      <c r="F22" s="11">
        <f>+E21+Tableau13[[#This Row],[MONTANT]]</f>
        <v>56000</v>
      </c>
      <c r="G22" s="12" t="s">
        <v>35</v>
      </c>
      <c r="H22" s="15">
        <v>2022</v>
      </c>
      <c r="I22" s="18" t="str">
        <f>IF(Tableau13[[#This Row],[DATES]]="","","DEPENSES")</f>
        <v>DEPENSES</v>
      </c>
      <c r="J22" s="18" t="s">
        <v>67</v>
      </c>
    </row>
    <row r="23" spans="1:10" x14ac:dyDescent="0.25">
      <c r="A23" s="5">
        <v>44743</v>
      </c>
      <c r="B23" s="6" t="s">
        <v>61</v>
      </c>
      <c r="C23" s="7"/>
      <c r="D23" s="8" t="s">
        <v>24</v>
      </c>
      <c r="E23" s="10">
        <v>27000</v>
      </c>
      <c r="F23" s="11">
        <f>+E22+Tableau13[[#This Row],[MONTANT]]</f>
        <v>56000</v>
      </c>
      <c r="G23" s="12" t="s">
        <v>32</v>
      </c>
      <c r="H23" s="15">
        <v>2022</v>
      </c>
      <c r="I23" s="18" t="str">
        <f>IF(Tableau13[[#This Row],[DATES]]="","","DEPENSES")</f>
        <v>DEPENSES</v>
      </c>
      <c r="J23" s="18" t="s">
        <v>67</v>
      </c>
    </row>
    <row r="24" spans="1:10" x14ac:dyDescent="0.25">
      <c r="A24" s="5">
        <v>44690</v>
      </c>
      <c r="B24" s="6" t="s">
        <v>61</v>
      </c>
      <c r="C24" s="6"/>
      <c r="D24" s="8" t="s">
        <v>24</v>
      </c>
      <c r="E24" s="10">
        <v>28000</v>
      </c>
      <c r="F24" s="11">
        <f>+E23+Tableau13[[#This Row],[MONTANT]]</f>
        <v>55000</v>
      </c>
      <c r="G24" s="12" t="s">
        <v>36</v>
      </c>
      <c r="H24" s="15">
        <v>2022</v>
      </c>
      <c r="I24" s="18" t="str">
        <f>IF(Tableau13[[#This Row],[DATES]]="","","DEPENSES")</f>
        <v>DEPENSES</v>
      </c>
      <c r="J24" s="18" t="s">
        <v>67</v>
      </c>
    </row>
    <row r="25" spans="1:10" x14ac:dyDescent="0.25">
      <c r="A25" s="5">
        <v>44766</v>
      </c>
      <c r="B25" s="6" t="s">
        <v>61</v>
      </c>
      <c r="C25" s="7" t="s">
        <v>17</v>
      </c>
      <c r="D25" s="8" t="s">
        <v>24</v>
      </c>
      <c r="E25" s="10">
        <v>28000</v>
      </c>
      <c r="F25" s="11">
        <f>+E24+Tableau13[[#This Row],[MONTANT]]</f>
        <v>56000</v>
      </c>
      <c r="G25" s="12" t="s">
        <v>32</v>
      </c>
      <c r="H25" s="15">
        <v>2022</v>
      </c>
      <c r="I25" s="18" t="str">
        <f>IF(Tableau13[[#This Row],[DATES]]="","","DEPENSES")</f>
        <v>DEPENSES</v>
      </c>
      <c r="J25" s="18" t="s">
        <v>67</v>
      </c>
    </row>
    <row r="26" spans="1:10" x14ac:dyDescent="0.25">
      <c r="A26" s="5">
        <v>44411</v>
      </c>
      <c r="B26" s="6" t="s">
        <v>46</v>
      </c>
      <c r="C26" s="6" t="s">
        <v>7</v>
      </c>
      <c r="D26" s="8" t="s">
        <v>24</v>
      </c>
      <c r="E26" s="10">
        <v>14000</v>
      </c>
      <c r="F26" s="11">
        <f>+E25+Tableau13[[#This Row],[MONTANT]]</f>
        <v>42000</v>
      </c>
      <c r="G26" s="12" t="s">
        <v>30</v>
      </c>
      <c r="H26" s="15">
        <v>2021</v>
      </c>
      <c r="I26" s="18" t="str">
        <f>IF(Tableau13[[#This Row],[DATES]]="","","DEPENSES")</f>
        <v>DEPENSES</v>
      </c>
      <c r="J26" s="18" t="s">
        <v>67</v>
      </c>
    </row>
    <row r="27" spans="1:10" x14ac:dyDescent="0.25">
      <c r="A27" s="5">
        <v>44486</v>
      </c>
      <c r="B27" s="6" t="s">
        <v>46</v>
      </c>
      <c r="C27" s="7" t="s">
        <v>13</v>
      </c>
      <c r="D27" s="8" t="s">
        <v>24</v>
      </c>
      <c r="E27" s="10">
        <v>17000</v>
      </c>
      <c r="F27" s="11">
        <f>+E26+Tableau13[[#This Row],[MONTANT]]</f>
        <v>31000</v>
      </c>
      <c r="G27" s="12" t="s">
        <v>28</v>
      </c>
      <c r="H27" s="15">
        <v>2021</v>
      </c>
      <c r="I27" s="18" t="str">
        <f>IF(Tableau13[[#This Row],[DATES]]="","","DEPENSES")</f>
        <v>DEPENSES</v>
      </c>
      <c r="J27" s="18" t="s">
        <v>67</v>
      </c>
    </row>
    <row r="28" spans="1:10" x14ac:dyDescent="0.25">
      <c r="A28" s="5">
        <v>44576</v>
      </c>
      <c r="B28" s="6" t="s">
        <v>46</v>
      </c>
      <c r="C28" s="6"/>
      <c r="D28" s="8" t="s">
        <v>24</v>
      </c>
      <c r="E28" s="10">
        <v>23000</v>
      </c>
      <c r="F28" s="11">
        <f>+E27+Tableau13[[#This Row],[MONTANT]]</f>
        <v>40000</v>
      </c>
      <c r="G28" s="12" t="s">
        <v>41</v>
      </c>
      <c r="H28" s="15">
        <v>2022</v>
      </c>
      <c r="I28" s="18" t="str">
        <f>IF(Tableau13[[#This Row],[DATES]]="","","DEPENSES")</f>
        <v>DEPENSES</v>
      </c>
      <c r="J28" s="18" t="s">
        <v>67</v>
      </c>
    </row>
    <row r="29" spans="1:10" x14ac:dyDescent="0.25">
      <c r="A29" s="5">
        <v>44676</v>
      </c>
      <c r="B29" s="6" t="s">
        <v>46</v>
      </c>
      <c r="C29" s="7" t="s">
        <v>22</v>
      </c>
      <c r="D29" s="8" t="s">
        <v>24</v>
      </c>
      <c r="E29" s="10">
        <v>16000</v>
      </c>
      <c r="F29" s="11">
        <f>+E28+Tableau13[[#This Row],[MONTANT]]</f>
        <v>39000</v>
      </c>
      <c r="G29" s="12" t="s">
        <v>42</v>
      </c>
      <c r="H29" s="15">
        <v>2022</v>
      </c>
      <c r="I29" s="18" t="str">
        <f>IF(Tableau13[[#This Row],[DATES]]="","","DEPENSES")</f>
        <v>DEPENSES</v>
      </c>
      <c r="J29" s="18" t="s">
        <v>67</v>
      </c>
    </row>
    <row r="30" spans="1:10" x14ac:dyDescent="0.25">
      <c r="A30" s="5">
        <v>44735</v>
      </c>
      <c r="B30" s="6" t="s">
        <v>46</v>
      </c>
      <c r="C30" s="6"/>
      <c r="D30" s="8" t="s">
        <v>24</v>
      </c>
      <c r="E30" s="10">
        <v>26000</v>
      </c>
      <c r="F30" s="11">
        <f>+E29+Tableau13[[#This Row],[MONTANT]]</f>
        <v>42000</v>
      </c>
      <c r="G30" s="12" t="s">
        <v>43</v>
      </c>
      <c r="H30" s="15">
        <v>2022</v>
      </c>
      <c r="I30" s="18" t="str">
        <f>IF(Tableau13[[#This Row],[DATES]]="","","DEPENSES")</f>
        <v>DEPENSES</v>
      </c>
      <c r="J30" s="18" t="s">
        <v>67</v>
      </c>
    </row>
    <row r="31" spans="1:10" x14ac:dyDescent="0.25">
      <c r="A31" s="5">
        <v>44777</v>
      </c>
      <c r="B31" s="6" t="s">
        <v>46</v>
      </c>
      <c r="C31" s="7"/>
      <c r="D31" s="8" t="s">
        <v>24</v>
      </c>
      <c r="E31" s="10">
        <v>17000</v>
      </c>
      <c r="F31" s="11">
        <f>+E30+Tableau13[[#This Row],[MONTANT]]</f>
        <v>43000</v>
      </c>
      <c r="G31" s="12" t="s">
        <v>30</v>
      </c>
      <c r="H31" s="15">
        <v>2022</v>
      </c>
      <c r="I31" s="18" t="str">
        <f>IF(Tableau13[[#This Row],[DATES]]="","","DEPENSES")</f>
        <v>DEPENSES</v>
      </c>
      <c r="J31" s="18" t="s">
        <v>67</v>
      </c>
    </row>
    <row r="32" spans="1:10" x14ac:dyDescent="0.25">
      <c r="A32" s="5">
        <v>44435</v>
      </c>
      <c r="B32" s="6" t="s">
        <v>48</v>
      </c>
      <c r="C32" s="6" t="s">
        <v>21</v>
      </c>
      <c r="D32" s="8" t="s">
        <v>24</v>
      </c>
      <c r="E32" s="10">
        <v>19000</v>
      </c>
      <c r="F32" s="11">
        <f>+E31+Tableau13[[#This Row],[MONTANT]]</f>
        <v>36000</v>
      </c>
      <c r="G32" s="12" t="s">
        <v>30</v>
      </c>
      <c r="H32" s="15">
        <v>2021</v>
      </c>
      <c r="I32" s="18" t="str">
        <f>IF(Tableau13[[#This Row],[DATES]]="","","DEPENSES")</f>
        <v>DEPENSES</v>
      </c>
      <c r="J32" s="18" t="s">
        <v>67</v>
      </c>
    </row>
    <row r="33" spans="1:10" x14ac:dyDescent="0.25">
      <c r="A33" s="5">
        <v>44482</v>
      </c>
      <c r="B33" s="6" t="s">
        <v>48</v>
      </c>
      <c r="C33" s="6" t="s">
        <v>23</v>
      </c>
      <c r="D33" s="8" t="s">
        <v>24</v>
      </c>
      <c r="E33" s="10">
        <v>22000</v>
      </c>
      <c r="F33" s="11">
        <f>+E32+Tableau13[[#This Row],[MONTANT]]</f>
        <v>41000</v>
      </c>
      <c r="G33" s="12" t="s">
        <v>28</v>
      </c>
      <c r="H33" s="15">
        <v>2021</v>
      </c>
      <c r="I33" s="18" t="str">
        <f>IF(Tableau13[[#This Row],[DATES]]="","","DEPENSES")</f>
        <v>DEPENSES</v>
      </c>
      <c r="J33" s="18" t="s">
        <v>67</v>
      </c>
    </row>
    <row r="34" spans="1:10" x14ac:dyDescent="0.25">
      <c r="A34" s="5">
        <v>44805</v>
      </c>
      <c r="B34" s="6" t="s">
        <v>48</v>
      </c>
      <c r="C34" s="7"/>
      <c r="D34" s="8" t="s">
        <v>24</v>
      </c>
      <c r="E34" s="10">
        <v>28000</v>
      </c>
      <c r="F34" s="11">
        <f>+E33+Tableau13[[#This Row],[MONTANT]]</f>
        <v>50000</v>
      </c>
      <c r="G34" s="12" t="s">
        <v>38</v>
      </c>
      <c r="H34" s="15">
        <v>2022</v>
      </c>
      <c r="I34" s="18" t="str">
        <f>IF(Tableau13[[#This Row],[DATES]]="","","DEPENSES")</f>
        <v>DEPENSES</v>
      </c>
      <c r="J34" s="18" t="s">
        <v>67</v>
      </c>
    </row>
    <row r="35" spans="1:10" x14ac:dyDescent="0.25">
      <c r="A35" s="5">
        <v>44804</v>
      </c>
      <c r="B35" s="6" t="s">
        <v>48</v>
      </c>
      <c r="C35" s="6" t="s">
        <v>13</v>
      </c>
      <c r="D35" s="8" t="s">
        <v>24</v>
      </c>
      <c r="E35" s="10">
        <v>11000</v>
      </c>
      <c r="F35" s="11">
        <f>+E34+Tableau13[[#This Row],[MONTANT]]</f>
        <v>39000</v>
      </c>
      <c r="G35" s="12" t="s">
        <v>30</v>
      </c>
      <c r="H35" s="15">
        <v>2022</v>
      </c>
      <c r="I35" s="18" t="str">
        <f>IF(Tableau13[[#This Row],[DATES]]="","","DEPENSES")</f>
        <v>DEPENSES</v>
      </c>
      <c r="J35" s="18" t="s">
        <v>67</v>
      </c>
    </row>
    <row r="36" spans="1:10" x14ac:dyDescent="0.25">
      <c r="A36" s="5">
        <v>44625</v>
      </c>
      <c r="B36" s="6" t="s">
        <v>48</v>
      </c>
      <c r="C36" s="7"/>
      <c r="D36" s="8" t="s">
        <v>24</v>
      </c>
      <c r="E36" s="10">
        <v>28000</v>
      </c>
      <c r="F36" s="11">
        <f>+E35+Tableau13[[#This Row],[MONTANT]]</f>
        <v>39000</v>
      </c>
      <c r="G36" s="12" t="s">
        <v>35</v>
      </c>
      <c r="H36" s="15">
        <v>2022</v>
      </c>
      <c r="I36" s="18" t="str">
        <f>IF(Tableau13[[#This Row],[DATES]]="","","DEPENSES")</f>
        <v>DEPENSES</v>
      </c>
      <c r="J36" s="18" t="s">
        <v>67</v>
      </c>
    </row>
    <row r="37" spans="1:10" x14ac:dyDescent="0.25">
      <c r="A37" s="5">
        <v>44732</v>
      </c>
      <c r="B37" s="6" t="s">
        <v>48</v>
      </c>
      <c r="C37" s="6"/>
      <c r="D37" s="8" t="s">
        <v>24</v>
      </c>
      <c r="E37" s="10">
        <v>16000</v>
      </c>
      <c r="F37" s="11">
        <f>+E36+Tableau13[[#This Row],[MONTANT]]</f>
        <v>44000</v>
      </c>
      <c r="G37" s="12" t="s">
        <v>43</v>
      </c>
      <c r="H37" s="15">
        <v>2022</v>
      </c>
      <c r="I37" s="18" t="str">
        <f>IF(Tableau13[[#This Row],[DATES]]="","","DEPENSES")</f>
        <v>DEPENSES</v>
      </c>
      <c r="J37" s="18" t="s">
        <v>67</v>
      </c>
    </row>
    <row r="38" spans="1:10" x14ac:dyDescent="0.25">
      <c r="A38" s="5">
        <v>44422</v>
      </c>
      <c r="B38" s="6" t="s">
        <v>58</v>
      </c>
      <c r="C38" s="7"/>
      <c r="D38" s="8" t="s">
        <v>24</v>
      </c>
      <c r="E38" s="10">
        <v>30000</v>
      </c>
      <c r="F38" s="11">
        <f>+E37+Tableau13[[#This Row],[MONTANT]]</f>
        <v>46000</v>
      </c>
      <c r="G38" s="12" t="s">
        <v>30</v>
      </c>
      <c r="H38" s="15">
        <v>2021</v>
      </c>
      <c r="I38" s="18" t="str">
        <f>IF(Tableau13[[#This Row],[DATES]]="","","DEPENSES")</f>
        <v>DEPENSES</v>
      </c>
      <c r="J38" s="18" t="s">
        <v>67</v>
      </c>
    </row>
    <row r="39" spans="1:10" x14ac:dyDescent="0.25">
      <c r="A39" s="5">
        <v>44628</v>
      </c>
      <c r="B39" s="6" t="s">
        <v>58</v>
      </c>
      <c r="C39" s="6" t="s">
        <v>22</v>
      </c>
      <c r="D39" s="8" t="s">
        <v>24</v>
      </c>
      <c r="E39" s="10">
        <v>15000</v>
      </c>
      <c r="F39" s="11">
        <f>+E38+Tableau13[[#This Row],[MONTANT]]</f>
        <v>45000</v>
      </c>
      <c r="G39" s="12" t="s">
        <v>35</v>
      </c>
      <c r="H39" s="15">
        <v>2022</v>
      </c>
      <c r="I39" s="18" t="str">
        <f>IF(Tableau13[[#This Row],[DATES]]="","","DEPENSES")</f>
        <v>DEPENSES</v>
      </c>
      <c r="J39" s="18" t="s">
        <v>67</v>
      </c>
    </row>
    <row r="40" spans="1:10" x14ac:dyDescent="0.25">
      <c r="A40" s="5">
        <v>44617</v>
      </c>
      <c r="B40" s="6" t="s">
        <v>58</v>
      </c>
      <c r="C40" s="7"/>
      <c r="D40" s="8" t="s">
        <v>24</v>
      </c>
      <c r="E40" s="10">
        <v>11000</v>
      </c>
      <c r="F40" s="11">
        <f>+E39+Tableau13[[#This Row],[MONTANT]]</f>
        <v>26000</v>
      </c>
      <c r="G40" s="12" t="s">
        <v>39</v>
      </c>
      <c r="H40" s="15">
        <v>2022</v>
      </c>
      <c r="I40" s="18" t="str">
        <f>IF(Tableau13[[#This Row],[DATES]]="","","DEPENSES")</f>
        <v>DEPENSES</v>
      </c>
      <c r="J40" s="18" t="s">
        <v>67</v>
      </c>
    </row>
    <row r="41" spans="1:10" x14ac:dyDescent="0.25">
      <c r="A41" s="5">
        <v>44579</v>
      </c>
      <c r="B41" s="6" t="s">
        <v>58</v>
      </c>
      <c r="C41" s="6" t="s">
        <v>12</v>
      </c>
      <c r="D41" s="8" t="s">
        <v>24</v>
      </c>
      <c r="E41" s="10">
        <v>20000</v>
      </c>
      <c r="F41" s="11">
        <f>+E40+Tableau13[[#This Row],[MONTANT]]</f>
        <v>31000</v>
      </c>
      <c r="G41" s="12" t="s">
        <v>41</v>
      </c>
      <c r="H41" s="15">
        <v>2022</v>
      </c>
      <c r="I41" s="18" t="str">
        <f>IF(Tableau13[[#This Row],[DATES]]="","","DEPENSES")</f>
        <v>DEPENSES</v>
      </c>
      <c r="J41" s="18" t="s">
        <v>67</v>
      </c>
    </row>
    <row r="42" spans="1:10" x14ac:dyDescent="0.25">
      <c r="A42" s="5">
        <v>44612</v>
      </c>
      <c r="B42" s="6" t="s">
        <v>58</v>
      </c>
      <c r="C42" s="7" t="s">
        <v>7</v>
      </c>
      <c r="D42" s="8" t="s">
        <v>24</v>
      </c>
      <c r="E42" s="10">
        <v>23000</v>
      </c>
      <c r="F42" s="11">
        <f>+E41+Tableau13[[#This Row],[MONTANT]]</f>
        <v>43000</v>
      </c>
      <c r="G42" s="12" t="s">
        <v>39</v>
      </c>
      <c r="H42" s="15">
        <v>2022</v>
      </c>
      <c r="I42" s="18" t="str">
        <f>IF(Tableau13[[#This Row],[DATES]]="","","DEPENSES")</f>
        <v>DEPENSES</v>
      </c>
      <c r="J42" s="18" t="s">
        <v>67</v>
      </c>
    </row>
    <row r="43" spans="1:10" x14ac:dyDescent="0.25">
      <c r="A43" s="5">
        <v>44905</v>
      </c>
      <c r="B43" s="6" t="s">
        <v>58</v>
      </c>
      <c r="C43" s="6"/>
      <c r="D43" s="8" t="s">
        <v>24</v>
      </c>
      <c r="E43" s="10">
        <v>22000</v>
      </c>
      <c r="F43" s="11">
        <f>+E42+Tableau13[[#This Row],[MONTANT]]</f>
        <v>45000</v>
      </c>
      <c r="G43" s="12" t="s">
        <v>40</v>
      </c>
      <c r="H43" s="15">
        <v>2022</v>
      </c>
      <c r="I43" s="18" t="str">
        <f>IF(Tableau13[[#This Row],[DATES]]="","","DEPENSES")</f>
        <v>DEPENSES</v>
      </c>
      <c r="J43" s="18" t="s">
        <v>67</v>
      </c>
    </row>
    <row r="44" spans="1:10" x14ac:dyDescent="0.25">
      <c r="A44" s="5">
        <v>44417</v>
      </c>
      <c r="B44" s="6" t="s">
        <v>52</v>
      </c>
      <c r="C44" s="7" t="s">
        <v>12</v>
      </c>
      <c r="D44" s="8" t="s">
        <v>24</v>
      </c>
      <c r="E44" s="10">
        <v>16000</v>
      </c>
      <c r="F44" s="11">
        <f>+E43+Tableau13[[#This Row],[MONTANT]]</f>
        <v>38000</v>
      </c>
      <c r="G44" s="12" t="s">
        <v>30</v>
      </c>
      <c r="H44" s="15">
        <v>2021</v>
      </c>
      <c r="I44" s="18" t="str">
        <f>IF(Tableau13[[#This Row],[DATES]]="","","DEPENSES")</f>
        <v>DEPENSES</v>
      </c>
      <c r="J44" s="18" t="s">
        <v>68</v>
      </c>
    </row>
    <row r="45" spans="1:10" x14ac:dyDescent="0.25">
      <c r="A45" s="5">
        <v>44216</v>
      </c>
      <c r="B45" s="6" t="s">
        <v>52</v>
      </c>
      <c r="C45" s="6" t="s">
        <v>21</v>
      </c>
      <c r="D45" s="8" t="s">
        <v>24</v>
      </c>
      <c r="E45" s="10">
        <v>14000</v>
      </c>
      <c r="F45" s="11">
        <f>+E44+Tableau13[[#This Row],[MONTANT]]</f>
        <v>30000</v>
      </c>
      <c r="G45" s="12" t="s">
        <v>41</v>
      </c>
      <c r="H45" s="15">
        <v>2021</v>
      </c>
      <c r="I45" s="18" t="str">
        <f>IF(Tableau13[[#This Row],[DATES]]="","","DEPENSES")</f>
        <v>DEPENSES</v>
      </c>
      <c r="J45" s="18" t="s">
        <v>68</v>
      </c>
    </row>
    <row r="46" spans="1:10" x14ac:dyDescent="0.25">
      <c r="A46" s="5">
        <v>44393</v>
      </c>
      <c r="B46" s="6" t="s">
        <v>52</v>
      </c>
      <c r="C46" s="7"/>
      <c r="D46" s="8" t="s">
        <v>24</v>
      </c>
      <c r="E46" s="10">
        <v>13000</v>
      </c>
      <c r="F46" s="11">
        <f>+E45+Tableau13[[#This Row],[MONTANT]]</f>
        <v>27000</v>
      </c>
      <c r="G46" s="12" t="s">
        <v>32</v>
      </c>
      <c r="H46" s="15">
        <v>2021</v>
      </c>
      <c r="I46" s="18" t="str">
        <f>IF(Tableau13[[#This Row],[DATES]]="","","DEPENSES")</f>
        <v>DEPENSES</v>
      </c>
      <c r="J46" s="18" t="s">
        <v>68</v>
      </c>
    </row>
    <row r="47" spans="1:10" x14ac:dyDescent="0.25">
      <c r="A47" s="5">
        <v>44767</v>
      </c>
      <c r="B47" s="6" t="s">
        <v>52</v>
      </c>
      <c r="C47" s="6" t="s">
        <v>23</v>
      </c>
      <c r="D47" s="8" t="s">
        <v>24</v>
      </c>
      <c r="E47" s="10">
        <v>25000</v>
      </c>
      <c r="F47" s="11">
        <f>+E46+Tableau13[[#This Row],[MONTANT]]</f>
        <v>38000</v>
      </c>
      <c r="G47" s="12" t="s">
        <v>32</v>
      </c>
      <c r="H47" s="15">
        <v>2022</v>
      </c>
      <c r="I47" s="18" t="str">
        <f>IF(Tableau13[[#This Row],[DATES]]="","","DEPENSES")</f>
        <v>DEPENSES</v>
      </c>
      <c r="J47" s="18" t="s">
        <v>68</v>
      </c>
    </row>
    <row r="48" spans="1:10" x14ac:dyDescent="0.25">
      <c r="A48" s="5">
        <v>44862</v>
      </c>
      <c r="B48" s="6" t="s">
        <v>52</v>
      </c>
      <c r="C48" s="6"/>
      <c r="D48" s="8" t="s">
        <v>24</v>
      </c>
      <c r="E48" s="10">
        <v>30000</v>
      </c>
      <c r="F48" s="11">
        <f>+E47+Tableau13[[#This Row],[MONTANT]]</f>
        <v>55000</v>
      </c>
      <c r="G48" s="12" t="s">
        <v>28</v>
      </c>
      <c r="H48" s="15">
        <v>2022</v>
      </c>
      <c r="I48" s="18" t="str">
        <f>IF(Tableau13[[#This Row],[DATES]]="","","DEPENSES")</f>
        <v>DEPENSES</v>
      </c>
      <c r="J48" s="18" t="s">
        <v>68</v>
      </c>
    </row>
    <row r="49" spans="1:10" x14ac:dyDescent="0.25">
      <c r="A49" s="5">
        <v>44925</v>
      </c>
      <c r="B49" s="6" t="s">
        <v>52</v>
      </c>
      <c r="C49" s="7" t="s">
        <v>17</v>
      </c>
      <c r="D49" s="8" t="s">
        <v>24</v>
      </c>
      <c r="E49" s="10">
        <v>15000</v>
      </c>
      <c r="F49" s="11">
        <f>+E48+Tableau13[[#This Row],[MONTANT]]</f>
        <v>45000</v>
      </c>
      <c r="G49" s="12" t="s">
        <v>40</v>
      </c>
      <c r="H49" s="15">
        <v>2022</v>
      </c>
      <c r="I49" s="18" t="str">
        <f>IF(Tableau13[[#This Row],[DATES]]="","","DEPENSES")</f>
        <v>DEPENSES</v>
      </c>
      <c r="J49" s="18" t="s">
        <v>68</v>
      </c>
    </row>
    <row r="50" spans="1:10" x14ac:dyDescent="0.25">
      <c r="A50" s="5">
        <v>44901</v>
      </c>
      <c r="B50" s="6" t="s">
        <v>52</v>
      </c>
      <c r="C50" s="6" t="s">
        <v>13</v>
      </c>
      <c r="D50" s="8" t="s">
        <v>24</v>
      </c>
      <c r="E50" s="10">
        <v>23000</v>
      </c>
      <c r="F50" s="11">
        <f>+E49+Tableau13[[#This Row],[MONTANT]]</f>
        <v>38000</v>
      </c>
      <c r="G50" s="12" t="s">
        <v>40</v>
      </c>
      <c r="H50" s="15">
        <v>2022</v>
      </c>
      <c r="I50" s="18" t="str">
        <f>IF(Tableau13[[#This Row],[DATES]]="","","DEPENSES")</f>
        <v>DEPENSES</v>
      </c>
      <c r="J50" s="18" t="s">
        <v>68</v>
      </c>
    </row>
    <row r="51" spans="1:10" x14ac:dyDescent="0.25">
      <c r="A51" s="5">
        <v>44772</v>
      </c>
      <c r="B51" s="6" t="s">
        <v>52</v>
      </c>
      <c r="C51" s="7" t="s">
        <v>21</v>
      </c>
      <c r="D51" s="8" t="s">
        <v>24</v>
      </c>
      <c r="E51" s="10">
        <v>29000</v>
      </c>
      <c r="F51" s="11">
        <f>+E50+Tableau13[[#This Row],[MONTANT]]</f>
        <v>52000</v>
      </c>
      <c r="G51" s="12" t="s">
        <v>32</v>
      </c>
      <c r="H51" s="15">
        <v>2022</v>
      </c>
      <c r="I51" s="18" t="str">
        <f>IF(Tableau13[[#This Row],[DATES]]="","","DEPENSES")</f>
        <v>DEPENSES</v>
      </c>
      <c r="J51" s="18" t="s">
        <v>68</v>
      </c>
    </row>
    <row r="52" spans="1:10" x14ac:dyDescent="0.25">
      <c r="A52" s="5">
        <v>44882</v>
      </c>
      <c r="B52" s="6" t="s">
        <v>52</v>
      </c>
      <c r="C52" s="6"/>
      <c r="D52" s="8" t="s">
        <v>24</v>
      </c>
      <c r="E52" s="10">
        <v>25000</v>
      </c>
      <c r="F52" s="11">
        <f>+E51+Tableau13[[#This Row],[MONTANT]]</f>
        <v>54000</v>
      </c>
      <c r="G52" s="12" t="s">
        <v>44</v>
      </c>
      <c r="H52" s="15">
        <v>2022</v>
      </c>
      <c r="I52" s="18" t="str">
        <f>IF(Tableau13[[#This Row],[DATES]]="","","DEPENSES")</f>
        <v>DEPENSES</v>
      </c>
      <c r="J52" s="18" t="s">
        <v>68</v>
      </c>
    </row>
    <row r="53" spans="1:10" x14ac:dyDescent="0.25">
      <c r="A53" s="5">
        <v>44684</v>
      </c>
      <c r="B53" s="6" t="s">
        <v>52</v>
      </c>
      <c r="C53" s="7"/>
      <c r="D53" s="8" t="s">
        <v>24</v>
      </c>
      <c r="E53" s="10">
        <v>14000</v>
      </c>
      <c r="F53" s="11">
        <f>+E52+Tableau13[[#This Row],[MONTANT]]</f>
        <v>39000</v>
      </c>
      <c r="G53" s="12" t="s">
        <v>36</v>
      </c>
      <c r="H53" s="15">
        <v>2022</v>
      </c>
      <c r="I53" s="18" t="str">
        <f>IF(Tableau13[[#This Row],[DATES]]="","","DEPENSES")</f>
        <v>DEPENSES</v>
      </c>
      <c r="J53" s="18" t="s">
        <v>68</v>
      </c>
    </row>
    <row r="54" spans="1:10" x14ac:dyDescent="0.25">
      <c r="A54" s="5">
        <v>44751</v>
      </c>
      <c r="B54" s="6" t="s">
        <v>52</v>
      </c>
      <c r="C54" s="6" t="s">
        <v>22</v>
      </c>
      <c r="D54" s="8" t="s">
        <v>24</v>
      </c>
      <c r="E54" s="10">
        <v>22000</v>
      </c>
      <c r="F54" s="11">
        <f>+E53+Tableau13[[#This Row],[MONTANT]]</f>
        <v>36000</v>
      </c>
      <c r="G54" s="12" t="s">
        <v>32</v>
      </c>
      <c r="H54" s="15">
        <v>2022</v>
      </c>
      <c r="I54" s="18" t="str">
        <f>IF(Tableau13[[#This Row],[DATES]]="","","DEPENSES")</f>
        <v>DEPENSES</v>
      </c>
      <c r="J54" s="18" t="s">
        <v>68</v>
      </c>
    </row>
    <row r="55" spans="1:10" x14ac:dyDescent="0.25">
      <c r="A55" s="5">
        <v>44651</v>
      </c>
      <c r="B55" s="6" t="s">
        <v>52</v>
      </c>
      <c r="C55" s="7" t="s">
        <v>7</v>
      </c>
      <c r="D55" s="8" t="s">
        <v>24</v>
      </c>
      <c r="E55" s="10">
        <v>18000</v>
      </c>
      <c r="F55" s="11">
        <f>+E54+Tableau13[[#This Row],[MONTANT]]</f>
        <v>40000</v>
      </c>
      <c r="G55" s="12" t="s">
        <v>35</v>
      </c>
      <c r="H55" s="15">
        <v>2022</v>
      </c>
      <c r="I55" s="18" t="str">
        <f>IF(Tableau13[[#This Row],[DATES]]="","","DEPENSES")</f>
        <v>DEPENSES</v>
      </c>
      <c r="J55" s="18" t="s">
        <v>68</v>
      </c>
    </row>
    <row r="56" spans="1:10" x14ac:dyDescent="0.25">
      <c r="A56" s="5">
        <v>44690</v>
      </c>
      <c r="B56" s="6" t="s">
        <v>52</v>
      </c>
      <c r="C56" s="6"/>
      <c r="D56" s="8" t="s">
        <v>24</v>
      </c>
      <c r="E56" s="10">
        <v>11000</v>
      </c>
      <c r="F56" s="11">
        <f>+E55+Tableau13[[#This Row],[MONTANT]]</f>
        <v>29000</v>
      </c>
      <c r="G56" s="12" t="s">
        <v>36</v>
      </c>
      <c r="H56" s="15">
        <v>2022</v>
      </c>
      <c r="I56" s="18" t="str">
        <f>IF(Tableau13[[#This Row],[DATES]]="","","DEPENSES")</f>
        <v>DEPENSES</v>
      </c>
      <c r="J56" s="18" t="s">
        <v>68</v>
      </c>
    </row>
    <row r="57" spans="1:10" x14ac:dyDescent="0.25">
      <c r="A57" s="5">
        <v>44716</v>
      </c>
      <c r="B57" s="6" t="s">
        <v>52</v>
      </c>
      <c r="C57" s="7" t="s">
        <v>17</v>
      </c>
      <c r="D57" s="8" t="s">
        <v>24</v>
      </c>
      <c r="E57" s="10">
        <v>15000</v>
      </c>
      <c r="F57" s="11">
        <f>+E56+Tableau13[[#This Row],[MONTANT]]</f>
        <v>26000</v>
      </c>
      <c r="G57" s="12" t="s">
        <v>43</v>
      </c>
      <c r="H57" s="15">
        <v>2022</v>
      </c>
      <c r="I57" s="18" t="str">
        <f>IF(Tableau13[[#This Row],[DATES]]="","","DEPENSES")</f>
        <v>DEPENSES</v>
      </c>
      <c r="J57" s="18" t="s">
        <v>68</v>
      </c>
    </row>
    <row r="58" spans="1:10" x14ac:dyDescent="0.25">
      <c r="A58" s="5">
        <v>44448</v>
      </c>
      <c r="B58" s="6" t="s">
        <v>51</v>
      </c>
      <c r="C58" s="6"/>
      <c r="D58" s="8" t="s">
        <v>24</v>
      </c>
      <c r="E58" s="10">
        <v>25000</v>
      </c>
      <c r="F58" s="11">
        <f>+E57+Tableau13[[#This Row],[MONTANT]]</f>
        <v>40000</v>
      </c>
      <c r="G58" s="12" t="s">
        <v>38</v>
      </c>
      <c r="H58" s="15">
        <v>2021</v>
      </c>
      <c r="I58" s="18" t="str">
        <f>IF(Tableau13[[#This Row],[DATES]]="","","DEPENSES")</f>
        <v>DEPENSES</v>
      </c>
      <c r="J58" s="18" t="s">
        <v>68</v>
      </c>
    </row>
    <row r="59" spans="1:10" x14ac:dyDescent="0.25">
      <c r="A59" s="5">
        <v>44224</v>
      </c>
      <c r="B59" s="6" t="s">
        <v>51</v>
      </c>
      <c r="C59" s="7"/>
      <c r="D59" s="8" t="s">
        <v>24</v>
      </c>
      <c r="E59" s="10">
        <v>24000</v>
      </c>
      <c r="F59" s="11">
        <f>+E58+Tableau13[[#This Row],[MONTANT]]</f>
        <v>49000</v>
      </c>
      <c r="G59" s="12" t="s">
        <v>41</v>
      </c>
      <c r="H59" s="15">
        <v>2021</v>
      </c>
      <c r="I59" s="18" t="str">
        <f>IF(Tableau13[[#This Row],[DATES]]="","","DEPENSES")</f>
        <v>DEPENSES</v>
      </c>
      <c r="J59" s="18" t="s">
        <v>68</v>
      </c>
    </row>
    <row r="60" spans="1:10" x14ac:dyDescent="0.25">
      <c r="A60" s="5">
        <v>44295</v>
      </c>
      <c r="B60" s="6" t="s">
        <v>51</v>
      </c>
      <c r="C60" s="6" t="s">
        <v>21</v>
      </c>
      <c r="D60" s="8" t="s">
        <v>24</v>
      </c>
      <c r="E60" s="10">
        <v>20000</v>
      </c>
      <c r="F60" s="11">
        <f>+E59+Tableau13[[#This Row],[MONTANT]]</f>
        <v>44000</v>
      </c>
      <c r="G60" s="12" t="s">
        <v>42</v>
      </c>
      <c r="H60" s="15">
        <v>2021</v>
      </c>
      <c r="I60" s="18" t="str">
        <f>IF(Tableau13[[#This Row],[DATES]]="","","DEPENSES")</f>
        <v>DEPENSES</v>
      </c>
      <c r="J60" s="18" t="s">
        <v>68</v>
      </c>
    </row>
    <row r="61" spans="1:10" x14ac:dyDescent="0.25">
      <c r="A61" s="5">
        <v>44610</v>
      </c>
      <c r="B61" s="6" t="s">
        <v>51</v>
      </c>
      <c r="C61" s="7"/>
      <c r="D61" s="8" t="s">
        <v>24</v>
      </c>
      <c r="E61" s="10">
        <v>18000</v>
      </c>
      <c r="F61" s="11">
        <f>+E60+Tableau13[[#This Row],[MONTANT]]</f>
        <v>38000</v>
      </c>
      <c r="G61" s="12" t="s">
        <v>39</v>
      </c>
      <c r="H61" s="15">
        <v>2022</v>
      </c>
      <c r="I61" s="18" t="str">
        <f>IF(Tableau13[[#This Row],[DATES]]="","","DEPENSES")</f>
        <v>DEPENSES</v>
      </c>
      <c r="J61" s="18" t="s">
        <v>68</v>
      </c>
    </row>
    <row r="62" spans="1:10" x14ac:dyDescent="0.25">
      <c r="A62" s="5">
        <v>44708</v>
      </c>
      <c r="B62" s="6" t="s">
        <v>51</v>
      </c>
      <c r="C62" s="6" t="s">
        <v>23</v>
      </c>
      <c r="D62" s="8" t="s">
        <v>24</v>
      </c>
      <c r="E62" s="10">
        <v>13000</v>
      </c>
      <c r="F62" s="11">
        <f>+E61+Tableau13[[#This Row],[MONTANT]]</f>
        <v>31000</v>
      </c>
      <c r="G62" s="12" t="s">
        <v>36</v>
      </c>
      <c r="H62" s="15">
        <v>2022</v>
      </c>
      <c r="I62" s="18" t="str">
        <f>IF(Tableau13[[#This Row],[DATES]]="","","DEPENSES")</f>
        <v>DEPENSES</v>
      </c>
      <c r="J62" s="18" t="s">
        <v>68</v>
      </c>
    </row>
    <row r="63" spans="1:10" x14ac:dyDescent="0.25">
      <c r="A63" s="5">
        <v>44836</v>
      </c>
      <c r="B63" s="6" t="s">
        <v>51</v>
      </c>
      <c r="C63" s="6" t="s">
        <v>7</v>
      </c>
      <c r="D63" s="8" t="s">
        <v>24</v>
      </c>
      <c r="E63" s="10">
        <v>30000</v>
      </c>
      <c r="F63" s="11">
        <f>+E62+Tableau13[[#This Row],[MONTANT]]</f>
        <v>43000</v>
      </c>
      <c r="G63" s="12" t="s">
        <v>28</v>
      </c>
      <c r="H63" s="15">
        <v>2022</v>
      </c>
      <c r="I63" s="18" t="str">
        <f>IF(Tableau13[[#This Row],[DATES]]="","","DEPENSES")</f>
        <v>DEPENSES</v>
      </c>
      <c r="J63" s="18" t="s">
        <v>68</v>
      </c>
    </row>
    <row r="64" spans="1:10" x14ac:dyDescent="0.25">
      <c r="A64" s="5">
        <v>44885</v>
      </c>
      <c r="B64" s="6" t="s">
        <v>51</v>
      </c>
      <c r="C64" s="7"/>
      <c r="D64" s="8" t="s">
        <v>24</v>
      </c>
      <c r="E64" s="10">
        <v>18000</v>
      </c>
      <c r="F64" s="11">
        <f>+E63+Tableau13[[#This Row],[MONTANT]]</f>
        <v>48000</v>
      </c>
      <c r="G64" s="12" t="s">
        <v>44</v>
      </c>
      <c r="H64" s="15">
        <v>2022</v>
      </c>
      <c r="I64" s="18" t="str">
        <f>IF(Tableau13[[#This Row],[DATES]]="","","DEPENSES")</f>
        <v>DEPENSES</v>
      </c>
      <c r="J64" s="18" t="s">
        <v>68</v>
      </c>
    </row>
    <row r="65" spans="1:10" x14ac:dyDescent="0.25">
      <c r="A65" s="5">
        <v>44773</v>
      </c>
      <c r="B65" s="6" t="s">
        <v>51</v>
      </c>
      <c r="C65" s="6"/>
      <c r="D65" s="8" t="s">
        <v>24</v>
      </c>
      <c r="E65" s="10">
        <v>25000</v>
      </c>
      <c r="F65" s="11">
        <f>+E64+Tableau13[[#This Row],[MONTANT]]</f>
        <v>43000</v>
      </c>
      <c r="G65" s="12" t="s">
        <v>32</v>
      </c>
      <c r="H65" s="15">
        <v>2022</v>
      </c>
      <c r="I65" s="18" t="str">
        <f>IF(Tableau13[[#This Row],[DATES]]="","","DEPENSES")</f>
        <v>DEPENSES</v>
      </c>
      <c r="J65" s="18" t="s">
        <v>68</v>
      </c>
    </row>
    <row r="66" spans="1:10" x14ac:dyDescent="0.25">
      <c r="A66" s="5">
        <v>44652</v>
      </c>
      <c r="B66" s="6" t="s">
        <v>51</v>
      </c>
      <c r="C66" s="7" t="s">
        <v>13</v>
      </c>
      <c r="D66" s="8" t="s">
        <v>24</v>
      </c>
      <c r="E66" s="10">
        <v>30000</v>
      </c>
      <c r="F66" s="11">
        <f>+E65+Tableau13[[#This Row],[MONTANT]]</f>
        <v>55000</v>
      </c>
      <c r="G66" s="12" t="s">
        <v>42</v>
      </c>
      <c r="H66" s="15">
        <v>2022</v>
      </c>
      <c r="I66" s="18" t="str">
        <f>IF(Tableau13[[#This Row],[DATES]]="","","DEPENSES")</f>
        <v>DEPENSES</v>
      </c>
      <c r="J66" s="18" t="s">
        <v>68</v>
      </c>
    </row>
    <row r="67" spans="1:10" x14ac:dyDescent="0.25">
      <c r="A67" s="5">
        <v>44742</v>
      </c>
      <c r="B67" s="6" t="s">
        <v>51</v>
      </c>
      <c r="C67" s="6" t="s">
        <v>21</v>
      </c>
      <c r="D67" s="8" t="s">
        <v>24</v>
      </c>
      <c r="E67" s="10">
        <v>21000</v>
      </c>
      <c r="F67" s="11">
        <f>+E66+Tableau13[[#This Row],[MONTANT]]</f>
        <v>51000</v>
      </c>
      <c r="G67" s="12" t="s">
        <v>43</v>
      </c>
      <c r="H67" s="15">
        <v>2022</v>
      </c>
      <c r="I67" s="18" t="str">
        <f>IF(Tableau13[[#This Row],[DATES]]="","","DEPENSES")</f>
        <v>DEPENSES</v>
      </c>
      <c r="J67" s="18" t="s">
        <v>68</v>
      </c>
    </row>
    <row r="68" spans="1:10" x14ac:dyDescent="0.25">
      <c r="A68" s="5">
        <v>44758</v>
      </c>
      <c r="B68" s="6" t="s">
        <v>51</v>
      </c>
      <c r="C68" s="7"/>
      <c r="D68" s="8" t="s">
        <v>24</v>
      </c>
      <c r="E68" s="10">
        <v>18000</v>
      </c>
      <c r="F68" s="11">
        <f>+E67+Tableau13[[#This Row],[MONTANT]]</f>
        <v>39000</v>
      </c>
      <c r="G68" s="12" t="s">
        <v>32</v>
      </c>
      <c r="H68" s="15">
        <v>2022</v>
      </c>
      <c r="I68" s="18" t="str">
        <f>IF(Tableau13[[#This Row],[DATES]]="","","DEPENSES")</f>
        <v>DEPENSES</v>
      </c>
      <c r="J68" s="18" t="s">
        <v>68</v>
      </c>
    </row>
    <row r="69" spans="1:10" x14ac:dyDescent="0.25">
      <c r="A69" s="5">
        <v>44674</v>
      </c>
      <c r="B69" s="6" t="s">
        <v>51</v>
      </c>
      <c r="C69" s="6"/>
      <c r="D69" s="8" t="s">
        <v>24</v>
      </c>
      <c r="E69" s="10">
        <v>12000</v>
      </c>
      <c r="F69" s="11">
        <f>+E68+Tableau13[[#This Row],[MONTANT]]</f>
        <v>30000</v>
      </c>
      <c r="G69" s="12" t="s">
        <v>42</v>
      </c>
      <c r="H69" s="15">
        <v>2022</v>
      </c>
      <c r="I69" s="18" t="str">
        <f>IF(Tableau13[[#This Row],[DATES]]="","","DEPENSES")</f>
        <v>DEPENSES</v>
      </c>
      <c r="J69" s="18" t="s">
        <v>68</v>
      </c>
    </row>
    <row r="70" spans="1:10" x14ac:dyDescent="0.25">
      <c r="A70" s="5">
        <v>44592</v>
      </c>
      <c r="B70" s="6" t="s">
        <v>51</v>
      </c>
      <c r="C70" s="7" t="s">
        <v>22</v>
      </c>
      <c r="D70" s="8" t="s">
        <v>24</v>
      </c>
      <c r="E70" s="10">
        <v>22000</v>
      </c>
      <c r="F70" s="11">
        <f>+E69+Tableau13[[#This Row],[MONTANT]]</f>
        <v>34000</v>
      </c>
      <c r="G70" s="12" t="s">
        <v>41</v>
      </c>
      <c r="H70" s="15">
        <v>2022</v>
      </c>
      <c r="I70" s="18" t="str">
        <f>IF(Tableau13[[#This Row],[DATES]]="","","DEPENSES")</f>
        <v>DEPENSES</v>
      </c>
      <c r="J70" s="18" t="s">
        <v>68</v>
      </c>
    </row>
    <row r="71" spans="1:10" x14ac:dyDescent="0.25">
      <c r="A71" s="5">
        <v>44243</v>
      </c>
      <c r="B71" s="6" t="s">
        <v>53</v>
      </c>
      <c r="C71" s="6" t="s">
        <v>22</v>
      </c>
      <c r="D71" s="8" t="s">
        <v>24</v>
      </c>
      <c r="E71" s="10">
        <v>24000</v>
      </c>
      <c r="F71" s="11">
        <f>+E70+Tableau13[[#This Row],[MONTANT]]</f>
        <v>46000</v>
      </c>
      <c r="G71" s="12" t="s">
        <v>39</v>
      </c>
      <c r="H71" s="15">
        <v>2021</v>
      </c>
      <c r="I71" s="18" t="str">
        <f>IF(Tableau13[[#This Row],[DATES]]="","","DEPENSES")</f>
        <v>DEPENSES</v>
      </c>
      <c r="J71" s="18" t="s">
        <v>68</v>
      </c>
    </row>
    <row r="72" spans="1:10" x14ac:dyDescent="0.25">
      <c r="A72" s="5">
        <v>44247</v>
      </c>
      <c r="B72" s="6" t="s">
        <v>53</v>
      </c>
      <c r="C72" s="7" t="s">
        <v>11</v>
      </c>
      <c r="D72" s="8" t="s">
        <v>24</v>
      </c>
      <c r="E72" s="10">
        <v>20000</v>
      </c>
      <c r="F72" s="11">
        <f>+E71+Tableau13[[#This Row],[MONTANT]]</f>
        <v>44000</v>
      </c>
      <c r="G72" s="12" t="s">
        <v>39</v>
      </c>
      <c r="H72" s="15">
        <v>2021</v>
      </c>
      <c r="I72" s="18" t="str">
        <f>IF(Tableau13[[#This Row],[DATES]]="","","DEPENSES")</f>
        <v>DEPENSES</v>
      </c>
      <c r="J72" s="18" t="s">
        <v>68</v>
      </c>
    </row>
    <row r="73" spans="1:10" x14ac:dyDescent="0.25">
      <c r="A73" s="5">
        <v>44371</v>
      </c>
      <c r="B73" s="6" t="s">
        <v>53</v>
      </c>
      <c r="C73" s="6"/>
      <c r="D73" s="8" t="s">
        <v>24</v>
      </c>
      <c r="E73" s="10">
        <v>22000</v>
      </c>
      <c r="F73" s="11">
        <f>+E72+Tableau13[[#This Row],[MONTANT]]</f>
        <v>42000</v>
      </c>
      <c r="G73" s="12" t="s">
        <v>43</v>
      </c>
      <c r="H73" s="15">
        <v>2021</v>
      </c>
      <c r="I73" s="18" t="str">
        <f>IF(Tableau13[[#This Row],[DATES]]="","","DEPENSES")</f>
        <v>DEPENSES</v>
      </c>
      <c r="J73" s="18" t="s">
        <v>68</v>
      </c>
    </row>
    <row r="74" spans="1:10" x14ac:dyDescent="0.25">
      <c r="A74" s="5">
        <v>44781</v>
      </c>
      <c r="B74" s="6" t="s">
        <v>53</v>
      </c>
      <c r="C74" s="7" t="s">
        <v>17</v>
      </c>
      <c r="D74" s="8" t="s">
        <v>24</v>
      </c>
      <c r="E74" s="10">
        <v>20000</v>
      </c>
      <c r="F74" s="11">
        <f>+E73+Tableau13[[#This Row],[MONTANT]]</f>
        <v>42000</v>
      </c>
      <c r="G74" s="12" t="s">
        <v>30</v>
      </c>
      <c r="H74" s="15">
        <v>2022</v>
      </c>
      <c r="I74" s="18" t="str">
        <f>IF(Tableau13[[#This Row],[DATES]]="","","DEPENSES")</f>
        <v>DEPENSES</v>
      </c>
      <c r="J74" s="18" t="s">
        <v>68</v>
      </c>
    </row>
    <row r="75" spans="1:10" x14ac:dyDescent="0.25">
      <c r="A75" s="5">
        <v>44886</v>
      </c>
      <c r="B75" s="6" t="s">
        <v>53</v>
      </c>
      <c r="C75" s="6"/>
      <c r="D75" s="8" t="s">
        <v>24</v>
      </c>
      <c r="E75" s="10">
        <v>17000</v>
      </c>
      <c r="F75" s="11">
        <f>+E74+Tableau13[[#This Row],[MONTANT]]</f>
        <v>37000</v>
      </c>
      <c r="G75" s="12" t="s">
        <v>44</v>
      </c>
      <c r="H75" s="15">
        <v>2022</v>
      </c>
      <c r="I75" s="18" t="str">
        <f>IF(Tableau13[[#This Row],[DATES]]="","","DEPENSES")</f>
        <v>DEPENSES</v>
      </c>
      <c r="J75" s="18" t="s">
        <v>68</v>
      </c>
    </row>
    <row r="76" spans="1:10" x14ac:dyDescent="0.25">
      <c r="A76" s="5">
        <v>44633</v>
      </c>
      <c r="B76" s="6" t="s">
        <v>53</v>
      </c>
      <c r="C76" s="7"/>
      <c r="D76" s="8" t="s">
        <v>24</v>
      </c>
      <c r="E76" s="10">
        <v>26000</v>
      </c>
      <c r="F76" s="11">
        <f>+E75+Tableau13[[#This Row],[MONTANT]]</f>
        <v>43000</v>
      </c>
      <c r="G76" s="12" t="s">
        <v>35</v>
      </c>
      <c r="H76" s="15">
        <v>2022</v>
      </c>
      <c r="I76" s="18" t="str">
        <f>IF(Tableau13[[#This Row],[DATES]]="","","DEPENSES")</f>
        <v>DEPENSES</v>
      </c>
      <c r="J76" s="18" t="s">
        <v>68</v>
      </c>
    </row>
    <row r="77" spans="1:10" x14ac:dyDescent="0.25">
      <c r="A77" s="5">
        <v>44837</v>
      </c>
      <c r="B77" s="6" t="s">
        <v>53</v>
      </c>
      <c r="C77" s="6" t="s">
        <v>23</v>
      </c>
      <c r="D77" s="8" t="s">
        <v>24</v>
      </c>
      <c r="E77" s="10">
        <v>13000</v>
      </c>
      <c r="F77" s="11">
        <f>+E76+Tableau13[[#This Row],[MONTANT]]</f>
        <v>39000</v>
      </c>
      <c r="G77" s="12" t="s">
        <v>28</v>
      </c>
      <c r="H77" s="15">
        <v>2022</v>
      </c>
      <c r="I77" s="18" t="str">
        <f>IF(Tableau13[[#This Row],[DATES]]="","","DEPENSES")</f>
        <v>DEPENSES</v>
      </c>
      <c r="J77" s="18" t="s">
        <v>68</v>
      </c>
    </row>
    <row r="78" spans="1:10" x14ac:dyDescent="0.25">
      <c r="A78" s="5">
        <v>44855</v>
      </c>
      <c r="B78" s="6" t="s">
        <v>53</v>
      </c>
      <c r="C78" s="6" t="s">
        <v>11</v>
      </c>
      <c r="D78" s="8" t="s">
        <v>24</v>
      </c>
      <c r="E78" s="10">
        <v>28000</v>
      </c>
      <c r="F78" s="11">
        <f>+E77+Tableau13[[#This Row],[MONTANT]]</f>
        <v>41000</v>
      </c>
      <c r="G78" s="12" t="s">
        <v>28</v>
      </c>
      <c r="H78" s="15">
        <v>2022</v>
      </c>
      <c r="I78" s="18" t="str">
        <f>IF(Tableau13[[#This Row],[DATES]]="","","DEPENSES")</f>
        <v>DEPENSES</v>
      </c>
      <c r="J78" s="18" t="s">
        <v>68</v>
      </c>
    </row>
    <row r="79" spans="1:10" x14ac:dyDescent="0.25">
      <c r="A79" s="5">
        <v>44674</v>
      </c>
      <c r="B79" s="6" t="s">
        <v>53</v>
      </c>
      <c r="C79" s="7"/>
      <c r="D79" s="8" t="s">
        <v>24</v>
      </c>
      <c r="E79" s="10">
        <v>14000</v>
      </c>
      <c r="F79" s="11">
        <f>+E78+Tableau13[[#This Row],[MONTANT]]</f>
        <v>42000</v>
      </c>
      <c r="G79" s="12" t="s">
        <v>42</v>
      </c>
      <c r="H79" s="15">
        <v>2022</v>
      </c>
      <c r="I79" s="18" t="str">
        <f>IF(Tableau13[[#This Row],[DATES]]="","","DEPENSES")</f>
        <v>DEPENSES</v>
      </c>
      <c r="J79" s="18" t="s">
        <v>68</v>
      </c>
    </row>
    <row r="80" spans="1:10" x14ac:dyDescent="0.25">
      <c r="A80" s="5">
        <v>44860</v>
      </c>
      <c r="B80" s="6" t="s">
        <v>53</v>
      </c>
      <c r="C80" s="6"/>
      <c r="D80" s="8" t="s">
        <v>24</v>
      </c>
      <c r="E80" s="10">
        <v>24000</v>
      </c>
      <c r="F80" s="11">
        <f>+E79+Tableau13[[#This Row],[MONTANT]]</f>
        <v>38000</v>
      </c>
      <c r="G80" s="12" t="s">
        <v>28</v>
      </c>
      <c r="H80" s="15">
        <v>2022</v>
      </c>
      <c r="I80" s="18" t="str">
        <f>IF(Tableau13[[#This Row],[DATES]]="","","DEPENSES")</f>
        <v>DEPENSES</v>
      </c>
      <c r="J80" s="18" t="s">
        <v>68</v>
      </c>
    </row>
    <row r="81" spans="1:10" x14ac:dyDescent="0.25">
      <c r="A81" s="5">
        <v>44681</v>
      </c>
      <c r="B81" s="6" t="s">
        <v>53</v>
      </c>
      <c r="C81" s="7" t="s">
        <v>13</v>
      </c>
      <c r="D81" s="8" t="s">
        <v>24</v>
      </c>
      <c r="E81" s="10">
        <v>22000</v>
      </c>
      <c r="F81" s="11">
        <f>+E80+Tableau13[[#This Row],[MONTANT]]</f>
        <v>46000</v>
      </c>
      <c r="G81" s="12" t="s">
        <v>42</v>
      </c>
      <c r="H81" s="15">
        <v>2022</v>
      </c>
      <c r="I81" s="18" t="str">
        <f>IF(Tableau13[[#This Row],[DATES]]="","","DEPENSES")</f>
        <v>DEPENSES</v>
      </c>
      <c r="J81" s="18" t="s">
        <v>68</v>
      </c>
    </row>
    <row r="82" spans="1:10" x14ac:dyDescent="0.25">
      <c r="A82" s="5">
        <v>44708</v>
      </c>
      <c r="B82" s="6" t="s">
        <v>53</v>
      </c>
      <c r="C82" s="6" t="s">
        <v>21</v>
      </c>
      <c r="D82" s="8" t="s">
        <v>24</v>
      </c>
      <c r="E82" s="10">
        <v>14000</v>
      </c>
      <c r="F82" s="11">
        <f>+E81+Tableau13[[#This Row],[MONTANT]]</f>
        <v>36000</v>
      </c>
      <c r="G82" s="12" t="s">
        <v>36</v>
      </c>
      <c r="H82" s="15">
        <v>2022</v>
      </c>
      <c r="I82" s="18" t="str">
        <f>IF(Tableau13[[#This Row],[DATES]]="","","DEPENSES")</f>
        <v>DEPENSES</v>
      </c>
      <c r="J82" s="18" t="s">
        <v>68</v>
      </c>
    </row>
    <row r="83" spans="1:10" x14ac:dyDescent="0.25">
      <c r="A83" s="5">
        <v>44786</v>
      </c>
      <c r="B83" s="6" t="s">
        <v>53</v>
      </c>
      <c r="C83" s="7"/>
      <c r="D83" s="8" t="s">
        <v>24</v>
      </c>
      <c r="E83" s="10">
        <v>19000</v>
      </c>
      <c r="F83" s="11">
        <f>+E82+Tableau13[[#This Row],[MONTANT]]</f>
        <v>33000</v>
      </c>
      <c r="G83" s="12" t="s">
        <v>30</v>
      </c>
      <c r="H83" s="15">
        <v>2022</v>
      </c>
      <c r="I83" s="18" t="str">
        <f>IF(Tableau13[[#This Row],[DATES]]="","","DEPENSES")</f>
        <v>DEPENSES</v>
      </c>
      <c r="J83" s="18" t="s">
        <v>68</v>
      </c>
    </row>
    <row r="84" spans="1:10" x14ac:dyDescent="0.25">
      <c r="A84" s="5">
        <v>44540</v>
      </c>
      <c r="B84" s="6" t="s">
        <v>54</v>
      </c>
      <c r="C84" s="6"/>
      <c r="D84" s="8" t="s">
        <v>24</v>
      </c>
      <c r="E84" s="10">
        <v>28000</v>
      </c>
      <c r="F84" s="11">
        <f>+E83+Tableau13[[#This Row],[MONTANT]]</f>
        <v>47000</v>
      </c>
      <c r="G84" s="12" t="s">
        <v>40</v>
      </c>
      <c r="H84" s="15">
        <v>2021</v>
      </c>
      <c r="I84" s="18" t="str">
        <f>IF(Tableau13[[#This Row],[DATES]]="","","DEPENSES")</f>
        <v>DEPENSES</v>
      </c>
      <c r="J84" s="18" t="s">
        <v>68</v>
      </c>
    </row>
    <row r="85" spans="1:10" x14ac:dyDescent="0.25">
      <c r="A85" s="5">
        <v>44443</v>
      </c>
      <c r="B85" s="6" t="s">
        <v>54</v>
      </c>
      <c r="C85" s="7"/>
      <c r="D85" s="8" t="s">
        <v>24</v>
      </c>
      <c r="E85" s="10">
        <v>19000</v>
      </c>
      <c r="F85" s="11">
        <f>+E84+Tableau13[[#This Row],[MONTANT]]</f>
        <v>47000</v>
      </c>
      <c r="G85" s="12" t="s">
        <v>38</v>
      </c>
      <c r="H85" s="15">
        <v>2021</v>
      </c>
      <c r="I85" s="18" t="str">
        <f>IF(Tableau13[[#This Row],[DATES]]="","","DEPENSES")</f>
        <v>DEPENSES</v>
      </c>
      <c r="J85" s="18" t="s">
        <v>68</v>
      </c>
    </row>
    <row r="86" spans="1:10" x14ac:dyDescent="0.25">
      <c r="A86" s="5">
        <v>44395</v>
      </c>
      <c r="B86" s="6" t="s">
        <v>54</v>
      </c>
      <c r="C86" s="6" t="s">
        <v>11</v>
      </c>
      <c r="D86" s="8" t="s">
        <v>24</v>
      </c>
      <c r="E86" s="10">
        <v>27000</v>
      </c>
      <c r="F86" s="11">
        <f>+E85+Tableau13[[#This Row],[MONTANT]]</f>
        <v>46000</v>
      </c>
      <c r="G86" s="12" t="s">
        <v>32</v>
      </c>
      <c r="H86" s="15">
        <v>2021</v>
      </c>
      <c r="I86" s="18" t="str">
        <f>IF(Tableau13[[#This Row],[DATES]]="","","DEPENSES")</f>
        <v>DEPENSES</v>
      </c>
      <c r="J86" s="18" t="s">
        <v>68</v>
      </c>
    </row>
    <row r="87" spans="1:10" x14ac:dyDescent="0.25">
      <c r="A87" s="5">
        <v>44634</v>
      </c>
      <c r="B87" s="6" t="s">
        <v>54</v>
      </c>
      <c r="C87" s="7" t="s">
        <v>7</v>
      </c>
      <c r="D87" s="8" t="s">
        <v>24</v>
      </c>
      <c r="E87" s="10">
        <v>10000</v>
      </c>
      <c r="F87" s="11">
        <f>+E86+Tableau13[[#This Row],[MONTANT]]</f>
        <v>37000</v>
      </c>
      <c r="G87" s="12" t="s">
        <v>35</v>
      </c>
      <c r="H87" s="15">
        <v>2022</v>
      </c>
      <c r="I87" s="18" t="str">
        <f>IF(Tableau13[[#This Row],[DATES]]="","","DEPENSES")</f>
        <v>DEPENSES</v>
      </c>
      <c r="J87" s="18" t="s">
        <v>68</v>
      </c>
    </row>
    <row r="88" spans="1:10" x14ac:dyDescent="0.25">
      <c r="A88" s="5">
        <v>44634</v>
      </c>
      <c r="B88" s="6" t="s">
        <v>54</v>
      </c>
      <c r="C88" s="6" t="s">
        <v>17</v>
      </c>
      <c r="D88" s="8" t="s">
        <v>24</v>
      </c>
      <c r="E88" s="10">
        <v>13000</v>
      </c>
      <c r="F88" s="11">
        <f>+E87+Tableau13[[#This Row],[MONTANT]]</f>
        <v>23000</v>
      </c>
      <c r="G88" s="12" t="s">
        <v>35</v>
      </c>
      <c r="H88" s="15">
        <v>2022</v>
      </c>
      <c r="I88" s="18" t="str">
        <f>IF(Tableau13[[#This Row],[DATES]]="","","DEPENSES")</f>
        <v>DEPENSES</v>
      </c>
      <c r="J88" s="18" t="s">
        <v>68</v>
      </c>
    </row>
    <row r="89" spans="1:10" x14ac:dyDescent="0.25">
      <c r="A89" s="5">
        <v>44812</v>
      </c>
      <c r="B89" s="6" t="s">
        <v>54</v>
      </c>
      <c r="C89" s="7" t="s">
        <v>21</v>
      </c>
      <c r="D89" s="8" t="s">
        <v>24</v>
      </c>
      <c r="E89" s="10">
        <v>10000</v>
      </c>
      <c r="F89" s="11">
        <f>+E88+Tableau13[[#This Row],[MONTANT]]</f>
        <v>23000</v>
      </c>
      <c r="G89" s="12" t="s">
        <v>38</v>
      </c>
      <c r="H89" s="15">
        <v>2022</v>
      </c>
      <c r="I89" s="18" t="str">
        <f>IF(Tableau13[[#This Row],[DATES]]="","","DEPENSES")</f>
        <v>DEPENSES</v>
      </c>
      <c r="J89" s="18" t="s">
        <v>68</v>
      </c>
    </row>
    <row r="90" spans="1:10" x14ac:dyDescent="0.25">
      <c r="A90" s="5">
        <v>44866</v>
      </c>
      <c r="B90" s="6" t="s">
        <v>54</v>
      </c>
      <c r="C90" s="6"/>
      <c r="D90" s="8" t="s">
        <v>24</v>
      </c>
      <c r="E90" s="10">
        <v>17000</v>
      </c>
      <c r="F90" s="11">
        <f>+E89+Tableau13[[#This Row],[MONTANT]]</f>
        <v>27000</v>
      </c>
      <c r="G90" s="12" t="s">
        <v>44</v>
      </c>
      <c r="H90" s="15">
        <v>2022</v>
      </c>
      <c r="I90" s="18" t="str">
        <f>IF(Tableau13[[#This Row],[DATES]]="","","DEPENSES")</f>
        <v>DEPENSES</v>
      </c>
      <c r="J90" s="18" t="s">
        <v>68</v>
      </c>
    </row>
    <row r="91" spans="1:10" x14ac:dyDescent="0.25">
      <c r="A91" s="5">
        <v>44878</v>
      </c>
      <c r="B91" s="6" t="s">
        <v>54</v>
      </c>
      <c r="C91" s="7"/>
      <c r="D91" s="8" t="s">
        <v>24</v>
      </c>
      <c r="E91" s="10">
        <v>23000</v>
      </c>
      <c r="F91" s="11">
        <f>+E90+Tableau13[[#This Row],[MONTANT]]</f>
        <v>40000</v>
      </c>
      <c r="G91" s="12" t="s">
        <v>44</v>
      </c>
      <c r="H91" s="15">
        <v>2022</v>
      </c>
      <c r="I91" s="18" t="str">
        <f>IF(Tableau13[[#This Row],[DATES]]="","","DEPENSES")</f>
        <v>DEPENSES</v>
      </c>
      <c r="J91" s="18" t="s">
        <v>68</v>
      </c>
    </row>
    <row r="92" spans="1:10" x14ac:dyDescent="0.25">
      <c r="A92" s="5">
        <v>44887</v>
      </c>
      <c r="B92" s="6" t="s">
        <v>54</v>
      </c>
      <c r="C92" s="6" t="s">
        <v>23</v>
      </c>
      <c r="D92" s="8" t="s">
        <v>24</v>
      </c>
      <c r="E92" s="10">
        <v>27000</v>
      </c>
      <c r="F92" s="11">
        <f>+E91+Tableau13[[#This Row],[MONTANT]]</f>
        <v>50000</v>
      </c>
      <c r="G92" s="12" t="s">
        <v>44</v>
      </c>
      <c r="H92" s="15">
        <v>2022</v>
      </c>
      <c r="I92" s="18" t="str">
        <f>IF(Tableau13[[#This Row],[DATES]]="","","DEPENSES")</f>
        <v>DEPENSES</v>
      </c>
      <c r="J92" s="18" t="s">
        <v>68</v>
      </c>
    </row>
    <row r="93" spans="1:10" x14ac:dyDescent="0.25">
      <c r="A93" s="5">
        <v>44734</v>
      </c>
      <c r="B93" s="6" t="s">
        <v>54</v>
      </c>
      <c r="C93" s="6" t="s">
        <v>11</v>
      </c>
      <c r="D93" s="8" t="s">
        <v>24</v>
      </c>
      <c r="E93" s="10">
        <v>26000</v>
      </c>
      <c r="F93" s="11">
        <f>+E92+Tableau13[[#This Row],[MONTANT]]</f>
        <v>53000</v>
      </c>
      <c r="G93" s="12" t="s">
        <v>43</v>
      </c>
      <c r="H93" s="15">
        <v>2022</v>
      </c>
      <c r="I93" s="18" t="str">
        <f>IF(Tableau13[[#This Row],[DATES]]="","","DEPENSES")</f>
        <v>DEPENSES</v>
      </c>
      <c r="J93" s="18" t="s">
        <v>68</v>
      </c>
    </row>
    <row r="94" spans="1:10" x14ac:dyDescent="0.25">
      <c r="A94" s="5">
        <v>44618</v>
      </c>
      <c r="B94" s="6" t="s">
        <v>54</v>
      </c>
      <c r="C94" s="7"/>
      <c r="D94" s="8" t="s">
        <v>24</v>
      </c>
      <c r="E94" s="10">
        <v>17000</v>
      </c>
      <c r="F94" s="11">
        <f>+E93+Tableau13[[#This Row],[MONTANT]]</f>
        <v>43000</v>
      </c>
      <c r="G94" s="12" t="s">
        <v>39</v>
      </c>
      <c r="H94" s="15">
        <v>2022</v>
      </c>
      <c r="I94" s="18" t="str">
        <f>IF(Tableau13[[#This Row],[DATES]]="","","DEPENSES")</f>
        <v>DEPENSES</v>
      </c>
      <c r="J94" s="18" t="s">
        <v>68</v>
      </c>
    </row>
    <row r="95" spans="1:10" x14ac:dyDescent="0.25">
      <c r="A95" s="5">
        <v>44822</v>
      </c>
      <c r="B95" s="6" t="s">
        <v>54</v>
      </c>
      <c r="C95" s="6"/>
      <c r="D95" s="8" t="s">
        <v>24</v>
      </c>
      <c r="E95" s="10">
        <v>13000</v>
      </c>
      <c r="F95" s="11">
        <f>+E94+Tableau13[[#This Row],[MONTANT]]</f>
        <v>30000</v>
      </c>
      <c r="G95" s="12" t="s">
        <v>38</v>
      </c>
      <c r="H95" s="15">
        <v>2022</v>
      </c>
      <c r="I95" s="18" t="str">
        <f>IF(Tableau13[[#This Row],[DATES]]="","","DEPENSES")</f>
        <v>DEPENSES</v>
      </c>
      <c r="J95" s="18" t="s">
        <v>68</v>
      </c>
    </row>
    <row r="96" spans="1:10" x14ac:dyDescent="0.25">
      <c r="A96" s="5">
        <v>44792</v>
      </c>
      <c r="B96" s="6" t="s">
        <v>54</v>
      </c>
      <c r="C96" s="7" t="s">
        <v>13</v>
      </c>
      <c r="D96" s="8" t="s">
        <v>24</v>
      </c>
      <c r="E96" s="10">
        <v>23000</v>
      </c>
      <c r="F96" s="11">
        <f>+E95+Tableau13[[#This Row],[MONTANT]]</f>
        <v>36000</v>
      </c>
      <c r="G96" s="12" t="s">
        <v>30</v>
      </c>
      <c r="H96" s="15">
        <v>2022</v>
      </c>
      <c r="I96" s="18" t="str">
        <f>IF(Tableau13[[#This Row],[DATES]]="","","DEPENSES")</f>
        <v>DEPENSES</v>
      </c>
      <c r="J96" s="18" t="s">
        <v>68</v>
      </c>
    </row>
    <row r="97" spans="1:10" x14ac:dyDescent="0.25">
      <c r="A97" s="5">
        <v>44331</v>
      </c>
      <c r="B97" s="6" t="s">
        <v>55</v>
      </c>
      <c r="C97" s="6" t="s">
        <v>13</v>
      </c>
      <c r="D97" s="8" t="s">
        <v>24</v>
      </c>
      <c r="E97" s="10">
        <v>24000</v>
      </c>
      <c r="F97" s="11">
        <f>+E96+Tableau13[[#This Row],[MONTANT]]</f>
        <v>47000</v>
      </c>
      <c r="G97" s="12" t="s">
        <v>36</v>
      </c>
      <c r="H97" s="15">
        <v>2021</v>
      </c>
      <c r="I97" s="18" t="str">
        <f>IF(Tableau13[[#This Row],[DATES]]="","","DEPENSES")</f>
        <v>DEPENSES</v>
      </c>
      <c r="J97" s="18" t="s">
        <v>68</v>
      </c>
    </row>
    <row r="98" spans="1:10" x14ac:dyDescent="0.25">
      <c r="A98" s="5">
        <v>44550</v>
      </c>
      <c r="B98" s="6" t="s">
        <v>55</v>
      </c>
      <c r="C98" s="7" t="s">
        <v>12</v>
      </c>
      <c r="D98" s="8" t="s">
        <v>24</v>
      </c>
      <c r="E98" s="10">
        <v>14000</v>
      </c>
      <c r="F98" s="11">
        <f>+E97+Tableau13[[#This Row],[MONTANT]]</f>
        <v>38000</v>
      </c>
      <c r="G98" s="12" t="s">
        <v>40</v>
      </c>
      <c r="H98" s="15">
        <v>2021</v>
      </c>
      <c r="I98" s="18" t="str">
        <f>IF(Tableau13[[#This Row],[DATES]]="","","DEPENSES")</f>
        <v>DEPENSES</v>
      </c>
      <c r="J98" s="18" t="s">
        <v>68</v>
      </c>
    </row>
    <row r="99" spans="1:10" x14ac:dyDescent="0.25">
      <c r="A99" s="5">
        <v>44631</v>
      </c>
      <c r="B99" s="6" t="s">
        <v>55</v>
      </c>
      <c r="C99" s="6"/>
      <c r="D99" s="8" t="s">
        <v>24</v>
      </c>
      <c r="E99" s="10">
        <v>17000</v>
      </c>
      <c r="F99" s="11">
        <f>+E98+Tableau13[[#This Row],[MONTANT]]</f>
        <v>31000</v>
      </c>
      <c r="G99" s="12" t="s">
        <v>35</v>
      </c>
      <c r="H99" s="15">
        <v>2022</v>
      </c>
      <c r="I99" s="18" t="str">
        <f>IF(Tableau13[[#This Row],[DATES]]="","","DEPENSES")</f>
        <v>DEPENSES</v>
      </c>
      <c r="J99" s="18" t="s">
        <v>68</v>
      </c>
    </row>
    <row r="100" spans="1:10" x14ac:dyDescent="0.25">
      <c r="A100" s="5">
        <v>44821</v>
      </c>
      <c r="B100" s="6" t="s">
        <v>55</v>
      </c>
      <c r="C100" s="7"/>
      <c r="D100" s="8" t="s">
        <v>24</v>
      </c>
      <c r="E100" s="10">
        <v>27000</v>
      </c>
      <c r="F100" s="11">
        <f>+E99+Tableau13[[#This Row],[MONTANT]]</f>
        <v>44000</v>
      </c>
      <c r="G100" s="12" t="s">
        <v>38</v>
      </c>
      <c r="H100" s="15">
        <v>2022</v>
      </c>
      <c r="I100" s="18" t="str">
        <f>IF(Tableau13[[#This Row],[DATES]]="","","DEPENSES")</f>
        <v>DEPENSES</v>
      </c>
      <c r="J100" s="18" t="s">
        <v>68</v>
      </c>
    </row>
    <row r="101" spans="1:10" x14ac:dyDescent="0.25">
      <c r="A101" s="5">
        <v>44753</v>
      </c>
      <c r="B101" s="6" t="s">
        <v>55</v>
      </c>
      <c r="C101" s="6" t="s">
        <v>7</v>
      </c>
      <c r="D101" s="8" t="s">
        <v>24</v>
      </c>
      <c r="E101" s="10">
        <v>12000</v>
      </c>
      <c r="F101" s="11">
        <f>+E100+Tableau13[[#This Row],[MONTANT]]</f>
        <v>39000</v>
      </c>
      <c r="G101" s="12" t="s">
        <v>32</v>
      </c>
      <c r="H101" s="15">
        <v>2022</v>
      </c>
      <c r="I101" s="18" t="str">
        <f>IF(Tableau13[[#This Row],[DATES]]="","","DEPENSES")</f>
        <v>DEPENSES</v>
      </c>
      <c r="J101" s="18" t="s">
        <v>68</v>
      </c>
    </row>
    <row r="102" spans="1:10" x14ac:dyDescent="0.25">
      <c r="A102" s="5">
        <v>44597</v>
      </c>
      <c r="B102" s="6" t="s">
        <v>55</v>
      </c>
      <c r="C102" s="7"/>
      <c r="D102" s="8" t="s">
        <v>24</v>
      </c>
      <c r="E102" s="10">
        <v>11000</v>
      </c>
      <c r="F102" s="11">
        <f>+E101+Tableau13[[#This Row],[MONTANT]]</f>
        <v>23000</v>
      </c>
      <c r="G102" s="12" t="s">
        <v>39</v>
      </c>
      <c r="H102" s="15">
        <v>2022</v>
      </c>
      <c r="I102" s="18" t="str">
        <f>IF(Tableau13[[#This Row],[DATES]]="","","DEPENSES")</f>
        <v>DEPENSES</v>
      </c>
      <c r="J102" s="18" t="s">
        <v>68</v>
      </c>
    </row>
    <row r="103" spans="1:10" x14ac:dyDescent="0.25">
      <c r="A103" s="5">
        <v>44592</v>
      </c>
      <c r="B103" s="6" t="s">
        <v>55</v>
      </c>
      <c r="C103" s="6" t="s">
        <v>17</v>
      </c>
      <c r="D103" s="8" t="s">
        <v>24</v>
      </c>
      <c r="E103" s="10">
        <v>25000</v>
      </c>
      <c r="F103" s="11">
        <f>+E102+Tableau13[[#This Row],[MONTANT]]</f>
        <v>36000</v>
      </c>
      <c r="G103" s="12" t="s">
        <v>41</v>
      </c>
      <c r="H103" s="15">
        <v>2022</v>
      </c>
      <c r="I103" s="18" t="str">
        <f>IF(Tableau13[[#This Row],[DATES]]="","","DEPENSES")</f>
        <v>DEPENSES</v>
      </c>
      <c r="J103" s="18" t="s">
        <v>68</v>
      </c>
    </row>
    <row r="104" spans="1:10" x14ac:dyDescent="0.25">
      <c r="A104" s="5">
        <v>44802</v>
      </c>
      <c r="B104" s="6" t="s">
        <v>55</v>
      </c>
      <c r="C104" s="7" t="s">
        <v>12</v>
      </c>
      <c r="D104" s="8" t="s">
        <v>24</v>
      </c>
      <c r="E104" s="10">
        <v>16000</v>
      </c>
      <c r="F104" s="11">
        <f>+E103+Tableau13[[#This Row],[MONTANT]]</f>
        <v>41000</v>
      </c>
      <c r="G104" s="12" t="s">
        <v>30</v>
      </c>
      <c r="H104" s="15">
        <v>2022</v>
      </c>
      <c r="I104" s="18" t="str">
        <f>IF(Tableau13[[#This Row],[DATES]]="","","DEPENSES")</f>
        <v>DEPENSES</v>
      </c>
      <c r="J104" s="18" t="s">
        <v>68</v>
      </c>
    </row>
    <row r="105" spans="1:10" x14ac:dyDescent="0.25">
      <c r="A105" s="5">
        <v>44737</v>
      </c>
      <c r="B105" s="6" t="s">
        <v>55</v>
      </c>
      <c r="C105" s="6"/>
      <c r="D105" s="8" t="s">
        <v>24</v>
      </c>
      <c r="E105" s="10">
        <v>16000</v>
      </c>
      <c r="F105" s="11">
        <f>+E104+Tableau13[[#This Row],[MONTANT]]</f>
        <v>32000</v>
      </c>
      <c r="G105" s="12" t="s">
        <v>43</v>
      </c>
      <c r="H105" s="15">
        <v>2022</v>
      </c>
      <c r="I105" s="18" t="str">
        <f>IF(Tableau13[[#This Row],[DATES]]="","","DEPENSES")</f>
        <v>DEPENSES</v>
      </c>
      <c r="J105" s="18" t="s">
        <v>68</v>
      </c>
    </row>
    <row r="106" spans="1:10" x14ac:dyDescent="0.25">
      <c r="A106" s="5">
        <v>44807</v>
      </c>
      <c r="B106" s="6" t="s">
        <v>55</v>
      </c>
      <c r="C106" s="7"/>
      <c r="D106" s="8" t="s">
        <v>24</v>
      </c>
      <c r="E106" s="10">
        <v>11000</v>
      </c>
      <c r="F106" s="11">
        <f>+E105+Tableau13[[#This Row],[MONTANT]]</f>
        <v>27000</v>
      </c>
      <c r="G106" s="12" t="s">
        <v>38</v>
      </c>
      <c r="H106" s="15">
        <v>2022</v>
      </c>
      <c r="I106" s="18" t="str">
        <f>IF(Tableau13[[#This Row],[DATES]]="","","DEPENSES")</f>
        <v>DEPENSES</v>
      </c>
      <c r="J106" s="18" t="s">
        <v>68</v>
      </c>
    </row>
    <row r="107" spans="1:10" x14ac:dyDescent="0.25">
      <c r="A107" s="5">
        <v>44689</v>
      </c>
      <c r="B107" s="6" t="s">
        <v>55</v>
      </c>
      <c r="C107" s="6" t="s">
        <v>23</v>
      </c>
      <c r="D107" s="8" t="s">
        <v>24</v>
      </c>
      <c r="E107" s="10">
        <v>28000</v>
      </c>
      <c r="F107" s="11">
        <f>+E106+Tableau13[[#This Row],[MONTANT]]</f>
        <v>39000</v>
      </c>
      <c r="G107" s="12" t="s">
        <v>36</v>
      </c>
      <c r="H107" s="15">
        <v>2022</v>
      </c>
      <c r="I107" s="18" t="str">
        <f>IF(Tableau13[[#This Row],[DATES]]="","","DEPENSES")</f>
        <v>DEPENSES</v>
      </c>
      <c r="J107" s="18" t="s">
        <v>68</v>
      </c>
    </row>
    <row r="108" spans="1:10" x14ac:dyDescent="0.25">
      <c r="A108" s="5">
        <v>44605</v>
      </c>
      <c r="B108" s="6" t="s">
        <v>55</v>
      </c>
      <c r="C108" s="6" t="s">
        <v>11</v>
      </c>
      <c r="D108" s="8" t="s">
        <v>24</v>
      </c>
      <c r="E108" s="10">
        <v>30000</v>
      </c>
      <c r="F108" s="11">
        <f>+E107+Tableau13[[#This Row],[MONTANT]]</f>
        <v>58000</v>
      </c>
      <c r="G108" s="12" t="s">
        <v>39</v>
      </c>
      <c r="H108" s="15">
        <v>2022</v>
      </c>
      <c r="I108" s="18" t="str">
        <f>IF(Tableau13[[#This Row],[DATES]]="","","DEPENSES")</f>
        <v>DEPENSES</v>
      </c>
      <c r="J108" s="18" t="s">
        <v>68</v>
      </c>
    </row>
    <row r="109" spans="1:10" x14ac:dyDescent="0.25">
      <c r="A109" s="5">
        <v>44849</v>
      </c>
      <c r="B109" s="6" t="s">
        <v>55</v>
      </c>
      <c r="C109" s="7"/>
      <c r="D109" s="8" t="s">
        <v>24</v>
      </c>
      <c r="E109" s="10">
        <v>29000</v>
      </c>
      <c r="F109" s="11">
        <f>+E108+Tableau13[[#This Row],[MONTANT]]</f>
        <v>59000</v>
      </c>
      <c r="G109" s="12" t="s">
        <v>28</v>
      </c>
      <c r="H109" s="15">
        <v>2022</v>
      </c>
      <c r="I109" s="18" t="str">
        <f>IF(Tableau13[[#This Row],[DATES]]="","","DEPENSES")</f>
        <v>DEPENSES</v>
      </c>
      <c r="J109" s="18" t="s">
        <v>68</v>
      </c>
    </row>
    <row r="110" spans="1:10" x14ac:dyDescent="0.25">
      <c r="A110" s="5">
        <v>44489</v>
      </c>
      <c r="B110" s="6" t="s">
        <v>56</v>
      </c>
      <c r="C110" s="6"/>
      <c r="D110" s="8" t="s">
        <v>24</v>
      </c>
      <c r="E110" s="10">
        <v>17000</v>
      </c>
      <c r="F110" s="11">
        <f>+E109+Tableau13[[#This Row],[MONTANT]]</f>
        <v>46000</v>
      </c>
      <c r="G110" s="12" t="s">
        <v>28</v>
      </c>
      <c r="H110" s="15">
        <v>2021</v>
      </c>
      <c r="I110" s="18" t="str">
        <f>IF(Tableau13[[#This Row],[DATES]]="","","DEPENSES")</f>
        <v>DEPENSES</v>
      </c>
      <c r="J110" s="18" t="s">
        <v>68</v>
      </c>
    </row>
    <row r="111" spans="1:10" x14ac:dyDescent="0.25">
      <c r="A111" s="5">
        <v>44462</v>
      </c>
      <c r="B111" s="6" t="s">
        <v>56</v>
      </c>
      <c r="C111" s="7"/>
      <c r="D111" s="8" t="s">
        <v>24</v>
      </c>
      <c r="E111" s="10">
        <v>14000</v>
      </c>
      <c r="F111" s="11">
        <f>+E110+Tableau13[[#This Row],[MONTANT]]</f>
        <v>31000</v>
      </c>
      <c r="G111" s="12" t="s">
        <v>38</v>
      </c>
      <c r="H111" s="15">
        <v>2021</v>
      </c>
      <c r="I111" s="18" t="str">
        <f>IF(Tableau13[[#This Row],[DATES]]="","","DEPENSES")</f>
        <v>DEPENSES</v>
      </c>
      <c r="J111" s="18" t="s">
        <v>68</v>
      </c>
    </row>
    <row r="112" spans="1:10" x14ac:dyDescent="0.25">
      <c r="A112" s="5">
        <v>44889</v>
      </c>
      <c r="B112" s="6" t="s">
        <v>56</v>
      </c>
      <c r="C112" s="6" t="s">
        <v>12</v>
      </c>
      <c r="D112" s="8" t="s">
        <v>24</v>
      </c>
      <c r="E112" s="10">
        <v>21000</v>
      </c>
      <c r="F112" s="11">
        <f>+E111+Tableau13[[#This Row],[MONTANT]]</f>
        <v>35000</v>
      </c>
      <c r="G112" s="12" t="s">
        <v>44</v>
      </c>
      <c r="H112" s="15">
        <v>2022</v>
      </c>
      <c r="I112" s="18" t="str">
        <f>IF(Tableau13[[#This Row],[DATES]]="","","DEPENSES")</f>
        <v>DEPENSES</v>
      </c>
      <c r="J112" s="18" t="s">
        <v>68</v>
      </c>
    </row>
    <row r="113" spans="1:10" x14ac:dyDescent="0.25">
      <c r="A113" s="5">
        <v>44784</v>
      </c>
      <c r="B113" s="6" t="s">
        <v>56</v>
      </c>
      <c r="C113" s="7" t="s">
        <v>21</v>
      </c>
      <c r="D113" s="8" t="s">
        <v>24</v>
      </c>
      <c r="E113" s="10">
        <v>21000</v>
      </c>
      <c r="F113" s="11">
        <f>+E112+Tableau13[[#This Row],[MONTANT]]</f>
        <v>42000</v>
      </c>
      <c r="G113" s="12" t="s">
        <v>30</v>
      </c>
      <c r="H113" s="15">
        <v>2022</v>
      </c>
      <c r="I113" s="18" t="str">
        <f>IF(Tableau13[[#This Row],[DATES]]="","","DEPENSES")</f>
        <v>DEPENSES</v>
      </c>
      <c r="J113" s="18" t="s">
        <v>68</v>
      </c>
    </row>
    <row r="114" spans="1:10" x14ac:dyDescent="0.25">
      <c r="A114" s="5">
        <v>44924</v>
      </c>
      <c r="B114" s="6" t="s">
        <v>56</v>
      </c>
      <c r="C114" s="6"/>
      <c r="D114" s="8" t="s">
        <v>24</v>
      </c>
      <c r="E114" s="10">
        <v>27000</v>
      </c>
      <c r="F114" s="11">
        <f>+E113+Tableau13[[#This Row],[MONTANT]]</f>
        <v>48000</v>
      </c>
      <c r="G114" s="12" t="s">
        <v>40</v>
      </c>
      <c r="H114" s="15">
        <v>2022</v>
      </c>
      <c r="I114" s="18" t="str">
        <f>IF(Tableau13[[#This Row],[DATES]]="","","DEPENSES")</f>
        <v>DEPENSES</v>
      </c>
      <c r="J114" s="18" t="s">
        <v>68</v>
      </c>
    </row>
    <row r="115" spans="1:10" x14ac:dyDescent="0.25">
      <c r="A115" s="5">
        <v>44706</v>
      </c>
      <c r="B115" s="6" t="s">
        <v>56</v>
      </c>
      <c r="C115" s="7" t="s">
        <v>11</v>
      </c>
      <c r="D115" s="8" t="s">
        <v>24</v>
      </c>
      <c r="E115" s="10">
        <v>27000</v>
      </c>
      <c r="F115" s="11">
        <f>+E114+Tableau13[[#This Row],[MONTANT]]</f>
        <v>54000</v>
      </c>
      <c r="G115" s="12" t="s">
        <v>36</v>
      </c>
      <c r="H115" s="15">
        <v>2022</v>
      </c>
      <c r="I115" s="18" t="str">
        <f>IF(Tableau13[[#This Row],[DATES]]="","","DEPENSES")</f>
        <v>DEPENSES</v>
      </c>
      <c r="J115" s="18" t="s">
        <v>68</v>
      </c>
    </row>
    <row r="116" spans="1:10" x14ac:dyDescent="0.25">
      <c r="A116" s="5">
        <v>44863</v>
      </c>
      <c r="B116" s="6" t="s">
        <v>56</v>
      </c>
      <c r="C116" s="6" t="s">
        <v>7</v>
      </c>
      <c r="D116" s="8" t="s">
        <v>24</v>
      </c>
      <c r="E116" s="10">
        <v>19000</v>
      </c>
      <c r="F116" s="11">
        <f>+E115+Tableau13[[#This Row],[MONTANT]]</f>
        <v>46000</v>
      </c>
      <c r="G116" s="12" t="s">
        <v>28</v>
      </c>
      <c r="H116" s="15">
        <v>2022</v>
      </c>
      <c r="I116" s="18" t="str">
        <f>IF(Tableau13[[#This Row],[DATES]]="","","DEPENSES")</f>
        <v>DEPENSES</v>
      </c>
      <c r="J116" s="18" t="s">
        <v>68</v>
      </c>
    </row>
    <row r="117" spans="1:10" x14ac:dyDescent="0.25">
      <c r="A117" s="5">
        <v>44603</v>
      </c>
      <c r="B117" s="6" t="s">
        <v>56</v>
      </c>
      <c r="C117" s="7"/>
      <c r="D117" s="8" t="s">
        <v>24</v>
      </c>
      <c r="E117" s="10">
        <v>14000</v>
      </c>
      <c r="F117" s="11">
        <f>+E116+Tableau13[[#This Row],[MONTANT]]</f>
        <v>33000</v>
      </c>
      <c r="G117" s="12" t="s">
        <v>39</v>
      </c>
      <c r="H117" s="15">
        <v>2022</v>
      </c>
      <c r="I117" s="18" t="str">
        <f>IF(Tableau13[[#This Row],[DATES]]="","","DEPENSES")</f>
        <v>DEPENSES</v>
      </c>
      <c r="J117" s="18" t="s">
        <v>68</v>
      </c>
    </row>
    <row r="118" spans="1:10" x14ac:dyDescent="0.25">
      <c r="A118" s="5">
        <v>44620</v>
      </c>
      <c r="B118" s="6" t="s">
        <v>56</v>
      </c>
      <c r="C118" s="6" t="s">
        <v>17</v>
      </c>
      <c r="D118" s="8" t="s">
        <v>24</v>
      </c>
      <c r="E118" s="10">
        <v>19000</v>
      </c>
      <c r="F118" s="11">
        <f>+E117+Tableau13[[#This Row],[MONTANT]]</f>
        <v>33000</v>
      </c>
      <c r="G118" s="12" t="s">
        <v>39</v>
      </c>
      <c r="H118" s="15">
        <v>2022</v>
      </c>
      <c r="I118" s="18" t="str">
        <f>IF(Tableau13[[#This Row],[DATES]]="","","DEPENSES")</f>
        <v>DEPENSES</v>
      </c>
      <c r="J118" s="18" t="s">
        <v>68</v>
      </c>
    </row>
    <row r="119" spans="1:10" x14ac:dyDescent="0.25">
      <c r="A119" s="5">
        <v>44694</v>
      </c>
      <c r="B119" s="6" t="s">
        <v>56</v>
      </c>
      <c r="C119" s="7" t="s">
        <v>12</v>
      </c>
      <c r="D119" s="8" t="s">
        <v>24</v>
      </c>
      <c r="E119" s="10">
        <v>14000</v>
      </c>
      <c r="F119" s="11">
        <f>+E118+Tableau13[[#This Row],[MONTANT]]</f>
        <v>33000</v>
      </c>
      <c r="G119" s="12" t="s">
        <v>36</v>
      </c>
      <c r="H119" s="15">
        <v>2022</v>
      </c>
      <c r="I119" s="18" t="str">
        <f>IF(Tableau13[[#This Row],[DATES]]="","","DEPENSES")</f>
        <v>DEPENSES</v>
      </c>
      <c r="J119" s="18" t="s">
        <v>68</v>
      </c>
    </row>
    <row r="120" spans="1:10" x14ac:dyDescent="0.25">
      <c r="A120" s="5">
        <v>44902</v>
      </c>
      <c r="B120" s="6" t="s">
        <v>56</v>
      </c>
      <c r="C120" s="6"/>
      <c r="D120" s="8" t="s">
        <v>24</v>
      </c>
      <c r="E120" s="10">
        <v>19000</v>
      </c>
      <c r="F120" s="11">
        <f>+E119+Tableau13[[#This Row],[MONTANT]]</f>
        <v>33000</v>
      </c>
      <c r="G120" s="12" t="s">
        <v>40</v>
      </c>
      <c r="H120" s="15">
        <v>2022</v>
      </c>
      <c r="I120" s="18" t="str">
        <f>IF(Tableau13[[#This Row],[DATES]]="","","DEPENSES")</f>
        <v>DEPENSES</v>
      </c>
      <c r="J120" s="18" t="s">
        <v>68</v>
      </c>
    </row>
    <row r="121" spans="1:10" x14ac:dyDescent="0.25">
      <c r="A121" s="5">
        <v>44664</v>
      </c>
      <c r="B121" s="6" t="s">
        <v>56</v>
      </c>
      <c r="C121" s="7"/>
      <c r="D121" s="8" t="s">
        <v>24</v>
      </c>
      <c r="E121" s="10">
        <v>29000</v>
      </c>
      <c r="F121" s="11">
        <f>+E120+Tableau13[[#This Row],[MONTANT]]</f>
        <v>48000</v>
      </c>
      <c r="G121" s="12" t="s">
        <v>42</v>
      </c>
      <c r="H121" s="15">
        <v>2022</v>
      </c>
      <c r="I121" s="18" t="str">
        <f>IF(Tableau13[[#This Row],[DATES]]="","","DEPENSES")</f>
        <v>DEPENSES</v>
      </c>
      <c r="J121" s="18" t="s">
        <v>68</v>
      </c>
    </row>
    <row r="122" spans="1:10" x14ac:dyDescent="0.25">
      <c r="A122" s="5">
        <v>44755</v>
      </c>
      <c r="B122" s="6" t="s">
        <v>56</v>
      </c>
      <c r="C122" s="6" t="s">
        <v>23</v>
      </c>
      <c r="D122" s="8" t="s">
        <v>24</v>
      </c>
      <c r="E122" s="10">
        <v>28000</v>
      </c>
      <c r="F122" s="11">
        <f>+E121+Tableau13[[#This Row],[MONTANT]]</f>
        <v>57000</v>
      </c>
      <c r="G122" s="12" t="s">
        <v>32</v>
      </c>
      <c r="H122" s="15">
        <v>2022</v>
      </c>
      <c r="I122" s="18" t="str">
        <f>IF(Tableau13[[#This Row],[DATES]]="","","DEPENSES")</f>
        <v>DEPENSES</v>
      </c>
      <c r="J122" s="18" t="s">
        <v>68</v>
      </c>
    </row>
    <row r="123" spans="1:10" x14ac:dyDescent="0.25">
      <c r="A123" s="5">
        <v>44532</v>
      </c>
      <c r="B123" s="6" t="s">
        <v>57</v>
      </c>
      <c r="C123" s="6" t="s">
        <v>23</v>
      </c>
      <c r="D123" s="8" t="s">
        <v>24</v>
      </c>
      <c r="E123" s="10">
        <v>25000</v>
      </c>
      <c r="F123" s="11">
        <f>+E122+Tableau13[[#This Row],[MONTANT]]</f>
        <v>53000</v>
      </c>
      <c r="G123" s="12" t="s">
        <v>40</v>
      </c>
      <c r="H123" s="15">
        <v>2021</v>
      </c>
      <c r="I123" s="18" t="str">
        <f>IF(Tableau13[[#This Row],[DATES]]="","","DEPENSES")</f>
        <v>DEPENSES</v>
      </c>
      <c r="J123" s="18" t="s">
        <v>68</v>
      </c>
    </row>
    <row r="124" spans="1:10" x14ac:dyDescent="0.25">
      <c r="A124" s="5">
        <v>44227</v>
      </c>
      <c r="B124" s="6" t="s">
        <v>57</v>
      </c>
      <c r="C124" s="7" t="s">
        <v>22</v>
      </c>
      <c r="D124" s="8" t="s">
        <v>24</v>
      </c>
      <c r="E124" s="10">
        <v>29000</v>
      </c>
      <c r="F124" s="11">
        <f>+E123+Tableau13[[#This Row],[MONTANT]]</f>
        <v>54000</v>
      </c>
      <c r="G124" s="12" t="s">
        <v>41</v>
      </c>
      <c r="H124" s="15">
        <v>2021</v>
      </c>
      <c r="I124" s="18" t="str">
        <f>IF(Tableau13[[#This Row],[DATES]]="","","DEPENSES")</f>
        <v>DEPENSES</v>
      </c>
      <c r="J124" s="18" t="s">
        <v>68</v>
      </c>
    </row>
    <row r="125" spans="1:10" x14ac:dyDescent="0.25">
      <c r="A125" s="5">
        <v>44708</v>
      </c>
      <c r="B125" s="6" t="s">
        <v>57</v>
      </c>
      <c r="C125" s="6"/>
      <c r="D125" s="8" t="s">
        <v>24</v>
      </c>
      <c r="E125" s="10">
        <v>29000</v>
      </c>
      <c r="F125" s="11">
        <f>+E124+Tableau13[[#This Row],[MONTANT]]</f>
        <v>58000</v>
      </c>
      <c r="G125" s="12" t="s">
        <v>36</v>
      </c>
      <c r="H125" s="15">
        <v>2022</v>
      </c>
      <c r="I125" s="18" t="str">
        <f>IF(Tableau13[[#This Row],[DATES]]="","","DEPENSES")</f>
        <v>DEPENSES</v>
      </c>
      <c r="J125" s="18" t="s">
        <v>68</v>
      </c>
    </row>
    <row r="126" spans="1:10" x14ac:dyDescent="0.25">
      <c r="A126" s="5">
        <v>44809</v>
      </c>
      <c r="B126" s="6" t="s">
        <v>57</v>
      </c>
      <c r="C126" s="7"/>
      <c r="D126" s="8" t="s">
        <v>24</v>
      </c>
      <c r="E126" s="10">
        <v>13000</v>
      </c>
      <c r="F126" s="11">
        <f>+E125+Tableau13[[#This Row],[MONTANT]]</f>
        <v>42000</v>
      </c>
      <c r="G126" s="12" t="s">
        <v>38</v>
      </c>
      <c r="H126" s="15">
        <v>2022</v>
      </c>
      <c r="I126" s="18" t="str">
        <f>IF(Tableau13[[#This Row],[DATES]]="","","DEPENSES")</f>
        <v>DEPENSES</v>
      </c>
      <c r="J126" s="18" t="s">
        <v>68</v>
      </c>
    </row>
    <row r="127" spans="1:10" x14ac:dyDescent="0.25">
      <c r="A127" s="5">
        <v>44599</v>
      </c>
      <c r="B127" s="6" t="s">
        <v>57</v>
      </c>
      <c r="C127" s="6" t="s">
        <v>21</v>
      </c>
      <c r="D127" s="8" t="s">
        <v>24</v>
      </c>
      <c r="E127" s="10">
        <v>17000</v>
      </c>
      <c r="F127" s="11">
        <f>+E126+Tableau13[[#This Row],[MONTANT]]</f>
        <v>30000</v>
      </c>
      <c r="G127" s="12" t="s">
        <v>39</v>
      </c>
      <c r="H127" s="15">
        <v>2022</v>
      </c>
      <c r="I127" s="18" t="str">
        <f>IF(Tableau13[[#This Row],[DATES]]="","","DEPENSES")</f>
        <v>DEPENSES</v>
      </c>
      <c r="J127" s="18" t="s">
        <v>68</v>
      </c>
    </row>
    <row r="128" spans="1:10" x14ac:dyDescent="0.25">
      <c r="A128" s="5">
        <v>44878</v>
      </c>
      <c r="B128" s="6" t="s">
        <v>57</v>
      </c>
      <c r="C128" s="7"/>
      <c r="D128" s="8" t="s">
        <v>24</v>
      </c>
      <c r="E128" s="10">
        <v>16000</v>
      </c>
      <c r="F128" s="11">
        <f>+E127+Tableau13[[#This Row],[MONTANT]]</f>
        <v>33000</v>
      </c>
      <c r="G128" s="12" t="s">
        <v>44</v>
      </c>
      <c r="H128" s="15">
        <v>2022</v>
      </c>
      <c r="I128" s="18" t="str">
        <f>IF(Tableau13[[#This Row],[DATES]]="","","DEPENSES")</f>
        <v>DEPENSES</v>
      </c>
      <c r="J128" s="18" t="s">
        <v>68</v>
      </c>
    </row>
    <row r="129" spans="1:10" x14ac:dyDescent="0.25">
      <c r="A129" s="5">
        <v>44672</v>
      </c>
      <c r="B129" s="6" t="s">
        <v>57</v>
      </c>
      <c r="C129" s="6"/>
      <c r="D129" s="8" t="s">
        <v>24</v>
      </c>
      <c r="E129" s="10">
        <v>16000</v>
      </c>
      <c r="F129" s="11">
        <f>+E128+Tableau13[[#This Row],[MONTANT]]</f>
        <v>32000</v>
      </c>
      <c r="G129" s="12" t="s">
        <v>42</v>
      </c>
      <c r="H129" s="15">
        <v>2022</v>
      </c>
      <c r="I129" s="18" t="str">
        <f>IF(Tableau13[[#This Row],[DATES]]="","","DEPENSES")</f>
        <v>DEPENSES</v>
      </c>
      <c r="J129" s="18" t="s">
        <v>68</v>
      </c>
    </row>
    <row r="130" spans="1:10" x14ac:dyDescent="0.25">
      <c r="A130" s="5">
        <v>44920</v>
      </c>
      <c r="B130" s="6" t="s">
        <v>57</v>
      </c>
      <c r="C130" s="7" t="s">
        <v>22</v>
      </c>
      <c r="D130" s="8" t="s">
        <v>24</v>
      </c>
      <c r="E130" s="10">
        <v>24000</v>
      </c>
      <c r="F130" s="11">
        <f>+E129+Tableau13[[#This Row],[MONTANT]]</f>
        <v>40000</v>
      </c>
      <c r="G130" s="12" t="s">
        <v>40</v>
      </c>
      <c r="H130" s="15">
        <v>2022</v>
      </c>
      <c r="I130" s="18" t="str">
        <f>IF(Tableau13[[#This Row],[DATES]]="","","DEPENSES")</f>
        <v>DEPENSES</v>
      </c>
      <c r="J130" s="18" t="s">
        <v>68</v>
      </c>
    </row>
    <row r="131" spans="1:10" x14ac:dyDescent="0.25">
      <c r="A131" s="5">
        <v>44780</v>
      </c>
      <c r="B131" s="6" t="s">
        <v>57</v>
      </c>
      <c r="C131" s="6" t="s">
        <v>7</v>
      </c>
      <c r="D131" s="8" t="s">
        <v>24</v>
      </c>
      <c r="E131" s="10">
        <v>23000</v>
      </c>
      <c r="F131" s="11">
        <f>+E130+Tableau13[[#This Row],[MONTANT]]</f>
        <v>47000</v>
      </c>
      <c r="G131" s="12" t="s">
        <v>30</v>
      </c>
      <c r="H131" s="15">
        <v>2022</v>
      </c>
      <c r="I131" s="18" t="str">
        <f>IF(Tableau13[[#This Row],[DATES]]="","","DEPENSES")</f>
        <v>DEPENSES</v>
      </c>
      <c r="J131" s="18" t="s">
        <v>68</v>
      </c>
    </row>
    <row r="132" spans="1:10" x14ac:dyDescent="0.25">
      <c r="A132" s="5">
        <v>44755</v>
      </c>
      <c r="B132" s="6" t="s">
        <v>57</v>
      </c>
      <c r="C132" s="7"/>
      <c r="D132" s="8" t="s">
        <v>24</v>
      </c>
      <c r="E132" s="10">
        <v>24000</v>
      </c>
      <c r="F132" s="11">
        <f>+E131+Tableau13[[#This Row],[MONTANT]]</f>
        <v>47000</v>
      </c>
      <c r="G132" s="12" t="s">
        <v>32</v>
      </c>
      <c r="H132" s="15">
        <v>2022</v>
      </c>
      <c r="I132" s="18" t="str">
        <f>IF(Tableau13[[#This Row],[DATES]]="","","DEPENSES")</f>
        <v>DEPENSES</v>
      </c>
      <c r="J132" s="18" t="s">
        <v>68</v>
      </c>
    </row>
    <row r="133" spans="1:10" x14ac:dyDescent="0.25">
      <c r="A133" s="5">
        <v>44684</v>
      </c>
      <c r="B133" s="6" t="s">
        <v>57</v>
      </c>
      <c r="C133" s="6" t="s">
        <v>17</v>
      </c>
      <c r="D133" s="8" t="s">
        <v>24</v>
      </c>
      <c r="E133" s="10">
        <v>23000</v>
      </c>
      <c r="F133" s="11">
        <f>+E132+Tableau13[[#This Row],[MONTANT]]</f>
        <v>47000</v>
      </c>
      <c r="G133" s="12" t="s">
        <v>36</v>
      </c>
      <c r="H133" s="15">
        <v>2022</v>
      </c>
      <c r="I133" s="18" t="str">
        <f>IF(Tableau13[[#This Row],[DATES]]="","","DEPENSES")</f>
        <v>DEPENSES</v>
      </c>
      <c r="J133" s="18" t="s">
        <v>68</v>
      </c>
    </row>
    <row r="134" spans="1:10" x14ac:dyDescent="0.25">
      <c r="A134" s="5">
        <v>44696</v>
      </c>
      <c r="B134" s="6" t="s">
        <v>57</v>
      </c>
      <c r="C134" s="7" t="s">
        <v>12</v>
      </c>
      <c r="D134" s="8" t="s">
        <v>24</v>
      </c>
      <c r="E134" s="10">
        <v>15000</v>
      </c>
      <c r="F134" s="11">
        <f>+E133+Tableau13[[#This Row],[MONTANT]]</f>
        <v>38000</v>
      </c>
      <c r="G134" s="12" t="s">
        <v>36</v>
      </c>
      <c r="H134" s="15">
        <v>2022</v>
      </c>
      <c r="I134" s="18" t="str">
        <f>IF(Tableau13[[#This Row],[DATES]]="","","DEPENSES")</f>
        <v>DEPENSES</v>
      </c>
      <c r="J134" s="18" t="s">
        <v>68</v>
      </c>
    </row>
    <row r="135" spans="1:10" x14ac:dyDescent="0.25">
      <c r="A135" s="5">
        <v>44767</v>
      </c>
      <c r="B135" s="6" t="s">
        <v>57</v>
      </c>
      <c r="C135" s="6"/>
      <c r="D135" s="8" t="s">
        <v>24</v>
      </c>
      <c r="E135" s="10">
        <v>22000</v>
      </c>
      <c r="F135" s="11">
        <f>+E134+Tableau13[[#This Row],[MONTANT]]</f>
        <v>37000</v>
      </c>
      <c r="G135" s="12" t="s">
        <v>32</v>
      </c>
      <c r="H135" s="15">
        <v>2022</v>
      </c>
      <c r="I135" s="18" t="str">
        <f>IF(Tableau13[[#This Row],[DATES]]="","","DEPENSES")</f>
        <v>DEPENSES</v>
      </c>
      <c r="J135" s="18" t="s">
        <v>68</v>
      </c>
    </row>
    <row r="136" spans="1:10" x14ac:dyDescent="0.25">
      <c r="A136" s="5">
        <v>44331</v>
      </c>
      <c r="B136" s="6" t="s">
        <v>50</v>
      </c>
      <c r="C136" s="7"/>
      <c r="D136" s="8" t="s">
        <v>24</v>
      </c>
      <c r="E136" s="10">
        <v>10000</v>
      </c>
      <c r="F136" s="11">
        <f>+E135+Tableau13[[#This Row],[MONTANT]]</f>
        <v>32000</v>
      </c>
      <c r="G136" s="12" t="s">
        <v>36</v>
      </c>
      <c r="H136" s="15">
        <v>2021</v>
      </c>
      <c r="I136" s="18" t="str">
        <f>IF(Tableau13[[#This Row],[DATES]]="","","DEPENSES")</f>
        <v>DEPENSES</v>
      </c>
      <c r="J136" s="18" t="s">
        <v>67</v>
      </c>
    </row>
    <row r="137" spans="1:10" x14ac:dyDescent="0.25">
      <c r="A137" s="5">
        <v>44417</v>
      </c>
      <c r="B137" s="6" t="s">
        <v>50</v>
      </c>
      <c r="C137" s="6" t="s">
        <v>7</v>
      </c>
      <c r="D137" s="8" t="s">
        <v>24</v>
      </c>
      <c r="E137" s="10">
        <v>13000</v>
      </c>
      <c r="F137" s="11">
        <f>+E136+Tableau13[[#This Row],[MONTANT]]</f>
        <v>23000</v>
      </c>
      <c r="G137" s="12" t="s">
        <v>30</v>
      </c>
      <c r="H137" s="15">
        <v>2021</v>
      </c>
      <c r="I137" s="18" t="str">
        <f>IF(Tableau13[[#This Row],[DATES]]="","","DEPENSES")</f>
        <v>DEPENSES</v>
      </c>
      <c r="J137" s="18" t="s">
        <v>67</v>
      </c>
    </row>
    <row r="138" spans="1:10" x14ac:dyDescent="0.25">
      <c r="A138" s="5">
        <v>44823</v>
      </c>
      <c r="B138" s="6" t="s">
        <v>50</v>
      </c>
      <c r="C138" s="6" t="s">
        <v>13</v>
      </c>
      <c r="D138" s="8" t="s">
        <v>24</v>
      </c>
      <c r="E138" s="10">
        <v>28000</v>
      </c>
      <c r="F138" s="11">
        <f>+E137+Tableau13[[#This Row],[MONTANT]]</f>
        <v>41000</v>
      </c>
      <c r="G138" s="12" t="s">
        <v>38</v>
      </c>
      <c r="H138" s="15">
        <v>2022</v>
      </c>
      <c r="I138" s="18" t="str">
        <f>IF(Tableau13[[#This Row],[DATES]]="","","DEPENSES")</f>
        <v>DEPENSES</v>
      </c>
      <c r="J138" s="18" t="s">
        <v>67</v>
      </c>
    </row>
    <row r="139" spans="1:10" x14ac:dyDescent="0.25">
      <c r="A139" s="5">
        <v>44783</v>
      </c>
      <c r="B139" s="6" t="s">
        <v>50</v>
      </c>
      <c r="C139" s="7"/>
      <c r="D139" s="8" t="s">
        <v>24</v>
      </c>
      <c r="E139" s="10">
        <v>15000</v>
      </c>
      <c r="F139" s="11">
        <f>+E138+Tableau13[[#This Row],[MONTANT]]</f>
        <v>43000</v>
      </c>
      <c r="G139" s="12" t="s">
        <v>30</v>
      </c>
      <c r="H139" s="15">
        <v>2022</v>
      </c>
      <c r="I139" s="18" t="str">
        <f>IF(Tableau13[[#This Row],[DATES]]="","","DEPENSES")</f>
        <v>DEPENSES</v>
      </c>
      <c r="J139" s="18" t="s">
        <v>67</v>
      </c>
    </row>
    <row r="140" spans="1:10" x14ac:dyDescent="0.25">
      <c r="A140" s="5">
        <v>44847</v>
      </c>
      <c r="B140" s="6" t="s">
        <v>50</v>
      </c>
      <c r="C140" s="6" t="s">
        <v>13</v>
      </c>
      <c r="D140" s="8" t="s">
        <v>24</v>
      </c>
      <c r="E140" s="10">
        <v>20000</v>
      </c>
      <c r="F140" s="11">
        <f>+E139+Tableau13[[#This Row],[MONTANT]]</f>
        <v>35000</v>
      </c>
      <c r="G140" s="12" t="s">
        <v>28</v>
      </c>
      <c r="H140" s="15">
        <v>2022</v>
      </c>
      <c r="I140" s="18" t="str">
        <f>IF(Tableau13[[#This Row],[DATES]]="","","DEPENSES")</f>
        <v>DEPENSES</v>
      </c>
      <c r="J140" s="18" t="s">
        <v>67</v>
      </c>
    </row>
    <row r="141" spans="1:10" x14ac:dyDescent="0.25">
      <c r="A141" s="5">
        <v>44648</v>
      </c>
      <c r="B141" s="6" t="s">
        <v>50</v>
      </c>
      <c r="C141" s="7" t="s">
        <v>12</v>
      </c>
      <c r="D141" s="8" t="s">
        <v>24</v>
      </c>
      <c r="E141" s="10">
        <v>18000</v>
      </c>
      <c r="F141" s="11">
        <f>+E140+Tableau13[[#This Row],[MONTANT]]</f>
        <v>38000</v>
      </c>
      <c r="G141" s="12" t="s">
        <v>35</v>
      </c>
      <c r="H141" s="15">
        <v>2022</v>
      </c>
      <c r="I141" s="18" t="str">
        <f>IF(Tableau13[[#This Row],[DATES]]="","","DEPENSES")</f>
        <v>DEPENSES</v>
      </c>
      <c r="J141" s="18" t="s">
        <v>67</v>
      </c>
    </row>
    <row r="142" spans="1:10" x14ac:dyDescent="0.25">
      <c r="A142" s="5">
        <v>44406</v>
      </c>
      <c r="B142" s="6" t="s">
        <v>59</v>
      </c>
      <c r="C142" s="6" t="s">
        <v>17</v>
      </c>
      <c r="D142" s="8" t="s">
        <v>24</v>
      </c>
      <c r="E142" s="10">
        <v>12000</v>
      </c>
      <c r="F142" s="11">
        <f>+E141+Tableau13[[#This Row],[MONTANT]]</f>
        <v>30000</v>
      </c>
      <c r="G142" s="12" t="s">
        <v>32</v>
      </c>
      <c r="H142" s="15">
        <v>2021</v>
      </c>
      <c r="I142" s="18" t="str">
        <f>IF(Tableau13[[#This Row],[DATES]]="","","DEPENSES")</f>
        <v>DEPENSES</v>
      </c>
      <c r="J142" s="18" t="s">
        <v>67</v>
      </c>
    </row>
    <row r="143" spans="1:10" x14ac:dyDescent="0.25">
      <c r="A143" s="5">
        <v>44881</v>
      </c>
      <c r="B143" s="6" t="s">
        <v>59</v>
      </c>
      <c r="C143" s="7"/>
      <c r="D143" s="8" t="s">
        <v>24</v>
      </c>
      <c r="E143" s="10">
        <v>23000</v>
      </c>
      <c r="F143" s="11">
        <f>+E142+Tableau13[[#This Row],[MONTANT]]</f>
        <v>35000</v>
      </c>
      <c r="G143" s="12" t="s">
        <v>44</v>
      </c>
      <c r="H143" s="15">
        <v>2022</v>
      </c>
      <c r="I143" s="18" t="str">
        <f>IF(Tableau13[[#This Row],[DATES]]="","","DEPENSES")</f>
        <v>DEPENSES</v>
      </c>
      <c r="J143" s="18" t="s">
        <v>67</v>
      </c>
    </row>
    <row r="144" spans="1:10" x14ac:dyDescent="0.25">
      <c r="A144" s="5">
        <v>44814</v>
      </c>
      <c r="B144" s="6" t="s">
        <v>59</v>
      </c>
      <c r="C144" s="6" t="s">
        <v>11</v>
      </c>
      <c r="D144" s="8" t="s">
        <v>24</v>
      </c>
      <c r="E144" s="10">
        <v>12000</v>
      </c>
      <c r="F144" s="11">
        <f>+E143+Tableau13[[#This Row],[MONTANT]]</f>
        <v>35000</v>
      </c>
      <c r="G144" s="12" t="s">
        <v>38</v>
      </c>
      <c r="H144" s="15">
        <v>2022</v>
      </c>
      <c r="I144" s="18" t="str">
        <f>IF(Tableau13[[#This Row],[DATES]]="","","DEPENSES")</f>
        <v>DEPENSES</v>
      </c>
      <c r="J144" s="18" t="s">
        <v>67</v>
      </c>
    </row>
    <row r="145" spans="1:10" x14ac:dyDescent="0.25">
      <c r="A145" s="5">
        <v>44623</v>
      </c>
      <c r="B145" s="6" t="s">
        <v>59</v>
      </c>
      <c r="C145" s="7"/>
      <c r="D145" s="8" t="s">
        <v>24</v>
      </c>
      <c r="E145" s="10">
        <v>22000</v>
      </c>
      <c r="F145" s="11">
        <f>+E144+Tableau13[[#This Row],[MONTANT]]</f>
        <v>34000</v>
      </c>
      <c r="G145" s="12" t="s">
        <v>35</v>
      </c>
      <c r="H145" s="15">
        <v>2022</v>
      </c>
      <c r="I145" s="18" t="str">
        <f>IF(Tableau13[[#This Row],[DATES]]="","","DEPENSES")</f>
        <v>DEPENSES</v>
      </c>
      <c r="J145" s="18" t="s">
        <v>67</v>
      </c>
    </row>
    <row r="146" spans="1:10" x14ac:dyDescent="0.25">
      <c r="A146" s="5">
        <v>44704</v>
      </c>
      <c r="B146" s="6" t="s">
        <v>59</v>
      </c>
      <c r="C146" s="6"/>
      <c r="D146" s="8" t="s">
        <v>24</v>
      </c>
      <c r="E146" s="10">
        <v>25000</v>
      </c>
      <c r="F146" s="11">
        <f>+E145+Tableau13[[#This Row],[MONTANT]]</f>
        <v>47000</v>
      </c>
      <c r="G146" s="12" t="s">
        <v>36</v>
      </c>
      <c r="H146" s="15">
        <v>2022</v>
      </c>
      <c r="I146" s="18" t="str">
        <f>IF(Tableau13[[#This Row],[DATES]]="","","DEPENSES")</f>
        <v>DEPENSES</v>
      </c>
      <c r="J146" s="18" t="s">
        <v>67</v>
      </c>
    </row>
    <row r="147" spans="1:10" x14ac:dyDescent="0.25">
      <c r="A147" s="5">
        <v>44900</v>
      </c>
      <c r="B147" s="6" t="s">
        <v>59</v>
      </c>
      <c r="C147" s="7" t="s">
        <v>23</v>
      </c>
      <c r="D147" s="8" t="s">
        <v>24</v>
      </c>
      <c r="E147" s="10">
        <v>14000</v>
      </c>
      <c r="F147" s="11">
        <f>+E146+Tableau13[[#This Row],[MONTANT]]</f>
        <v>39000</v>
      </c>
      <c r="G147" s="12" t="s">
        <v>40</v>
      </c>
      <c r="H147" s="15">
        <v>2022</v>
      </c>
      <c r="I147" s="18" t="str">
        <f>IF(Tableau13[[#This Row],[DATES]]="","","DEPENSES")</f>
        <v>DEPENSES</v>
      </c>
      <c r="J147" s="18" t="s">
        <v>67</v>
      </c>
    </row>
    <row r="148" spans="1:10" x14ac:dyDescent="0.25">
      <c r="A148" s="5">
        <v>44480</v>
      </c>
      <c r="B148" s="6" t="s">
        <v>45</v>
      </c>
      <c r="C148" s="6"/>
      <c r="D148" s="8" t="s">
        <v>24</v>
      </c>
      <c r="E148" s="10">
        <v>33000</v>
      </c>
      <c r="F148" s="11">
        <f>+Tableau13[[#This Row],[MONTANT]]</f>
        <v>33000</v>
      </c>
      <c r="G148" s="12" t="s">
        <v>28</v>
      </c>
      <c r="H148" s="15">
        <v>2021</v>
      </c>
      <c r="I148" s="18" t="str">
        <f>IF(Tableau13[[#This Row],[DATES]]="","","DEPENSES")</f>
        <v>DEPENSES</v>
      </c>
      <c r="J148" s="18" t="s">
        <v>67</v>
      </c>
    </row>
    <row r="149" spans="1:10" x14ac:dyDescent="0.25">
      <c r="A149" s="5">
        <v>44478</v>
      </c>
      <c r="B149" s="6" t="s">
        <v>45</v>
      </c>
      <c r="C149" s="7"/>
      <c r="D149" s="8" t="s">
        <v>24</v>
      </c>
      <c r="E149" s="10">
        <v>19000</v>
      </c>
      <c r="F149" s="11">
        <f>+E148+Tableau13[[#This Row],[MONTANT]]</f>
        <v>52000</v>
      </c>
      <c r="G149" s="12" t="s">
        <v>28</v>
      </c>
      <c r="H149" s="16">
        <v>2021</v>
      </c>
      <c r="I149" s="18" t="str">
        <f>IF(Tableau13[[#This Row],[DATES]]="","","DEPENSES")</f>
        <v>DEPENSES</v>
      </c>
      <c r="J149" s="18" t="s">
        <v>67</v>
      </c>
    </row>
    <row r="150" spans="1:10" x14ac:dyDescent="0.25">
      <c r="A150" s="5">
        <v>44301</v>
      </c>
      <c r="B150" s="6" t="s">
        <v>45</v>
      </c>
      <c r="C150" s="6"/>
      <c r="D150" s="8" t="s">
        <v>24</v>
      </c>
      <c r="E150" s="10">
        <v>23000</v>
      </c>
      <c r="F150" s="11">
        <f>+E149+Tableau13[[#This Row],[MONTANT]]</f>
        <v>42000</v>
      </c>
      <c r="G150" s="12" t="s">
        <v>42</v>
      </c>
      <c r="H150" s="15">
        <v>2021</v>
      </c>
      <c r="I150" s="18" t="str">
        <f>IF(Tableau13[[#This Row],[DATES]]="","","DEPENSES")</f>
        <v>DEPENSES</v>
      </c>
      <c r="J150" s="18" t="s">
        <v>67</v>
      </c>
    </row>
    <row r="151" spans="1:10" x14ac:dyDescent="0.25">
      <c r="A151" s="5">
        <v>44217</v>
      </c>
      <c r="B151" s="6" t="s">
        <v>45</v>
      </c>
      <c r="C151" s="7"/>
      <c r="D151" s="8" t="s">
        <v>24</v>
      </c>
      <c r="E151" s="10">
        <v>14000</v>
      </c>
      <c r="F151" s="11">
        <f>+E150+Tableau13[[#This Row],[MONTANT]]</f>
        <v>37000</v>
      </c>
      <c r="G151" s="12" t="s">
        <v>41</v>
      </c>
      <c r="H151" s="15">
        <v>2021</v>
      </c>
      <c r="I151" s="18" t="str">
        <f>IF(Tableau13[[#This Row],[DATES]]="","","DEPENSES")</f>
        <v>DEPENSES</v>
      </c>
      <c r="J151" s="18" t="s">
        <v>67</v>
      </c>
    </row>
    <row r="152" spans="1:10" x14ac:dyDescent="0.25">
      <c r="A152" s="5">
        <v>44737</v>
      </c>
      <c r="B152" s="6" t="s">
        <v>45</v>
      </c>
      <c r="C152" s="6" t="s">
        <v>11</v>
      </c>
      <c r="D152" s="8" t="s">
        <v>24</v>
      </c>
      <c r="E152" s="10">
        <v>17000</v>
      </c>
      <c r="F152" s="11">
        <f>+E151+Tableau13[[#This Row],[MONTANT]]</f>
        <v>31000</v>
      </c>
      <c r="G152" s="12" t="s">
        <v>43</v>
      </c>
      <c r="H152" s="15">
        <v>2022</v>
      </c>
      <c r="I152" s="18" t="str">
        <f>IF(Tableau13[[#This Row],[DATES]]="","","DEPENSES")</f>
        <v>DEPENSES</v>
      </c>
      <c r="J152" s="18" t="s">
        <v>67</v>
      </c>
    </row>
    <row r="153" spans="1:10" x14ac:dyDescent="0.25">
      <c r="A153" s="5">
        <v>44769</v>
      </c>
      <c r="B153" s="6" t="s">
        <v>45</v>
      </c>
      <c r="C153" s="6" t="s">
        <v>22</v>
      </c>
      <c r="D153" s="8" t="s">
        <v>24</v>
      </c>
      <c r="E153" s="10">
        <v>20000</v>
      </c>
      <c r="F153" s="11">
        <f>+E152+Tableau13[[#This Row],[MONTANT]]</f>
        <v>37000</v>
      </c>
      <c r="G153" s="12" t="s">
        <v>32</v>
      </c>
      <c r="H153" s="15">
        <v>2022</v>
      </c>
      <c r="I153" s="18" t="str">
        <f>IF(Tableau13[[#This Row],[DATES]]="","","DEPENSES")</f>
        <v>DEPENSES</v>
      </c>
      <c r="J153" s="18" t="s">
        <v>67</v>
      </c>
    </row>
    <row r="154" spans="1:10" x14ac:dyDescent="0.25">
      <c r="A154" s="5">
        <v>44631</v>
      </c>
      <c r="B154" s="6" t="s">
        <v>45</v>
      </c>
      <c r="C154" s="7"/>
      <c r="D154" s="8" t="s">
        <v>24</v>
      </c>
      <c r="E154" s="10">
        <v>25000</v>
      </c>
      <c r="F154" s="11">
        <f>+E153+Tableau13[[#This Row],[MONTANT]]</f>
        <v>45000</v>
      </c>
      <c r="G154" s="12" t="s">
        <v>35</v>
      </c>
      <c r="H154" s="15">
        <v>2022</v>
      </c>
      <c r="I154" s="18" t="str">
        <f>IF(Tableau13[[#This Row],[DATES]]="","","DEPENSES")</f>
        <v>DEPENSES</v>
      </c>
      <c r="J154" s="18" t="s">
        <v>67</v>
      </c>
    </row>
    <row r="155" spans="1:10" x14ac:dyDescent="0.25">
      <c r="A155" s="5">
        <v>44687</v>
      </c>
      <c r="B155" s="6" t="s">
        <v>45</v>
      </c>
      <c r="C155" s="6"/>
      <c r="D155" s="8" t="s">
        <v>24</v>
      </c>
      <c r="E155" s="10">
        <v>14000</v>
      </c>
      <c r="F155" s="11">
        <f>+E154+Tableau13[[#This Row],[MONTANT]]</f>
        <v>39000</v>
      </c>
      <c r="G155" s="12" t="s">
        <v>36</v>
      </c>
      <c r="H155" s="15">
        <v>2022</v>
      </c>
      <c r="I155" s="18" t="str">
        <f>IF(Tableau13[[#This Row],[DATES]]="","","DEPENSES")</f>
        <v>DEPENSES</v>
      </c>
      <c r="J155" s="18" t="s">
        <v>67</v>
      </c>
    </row>
    <row r="156" spans="1:10" x14ac:dyDescent="0.25">
      <c r="A156" s="5">
        <v>44893</v>
      </c>
      <c r="B156" s="6" t="s">
        <v>45</v>
      </c>
      <c r="C156" s="7" t="s">
        <v>11</v>
      </c>
      <c r="D156" s="8" t="s">
        <v>24</v>
      </c>
      <c r="E156" s="10">
        <v>28000</v>
      </c>
      <c r="F156" s="11">
        <f>+E155+Tableau13[[#This Row],[MONTANT]]</f>
        <v>42000</v>
      </c>
      <c r="G156" s="12" t="s">
        <v>44</v>
      </c>
      <c r="H156" s="15">
        <v>2022</v>
      </c>
      <c r="I156" s="18" t="str">
        <f>IF(Tableau13[[#This Row],[DATES]]="","","DEPENSES")</f>
        <v>DEPENSES</v>
      </c>
      <c r="J156" s="18" t="s">
        <v>67</v>
      </c>
    </row>
    <row r="157" spans="1:10" x14ac:dyDescent="0.25">
      <c r="A157" s="5">
        <v>44622</v>
      </c>
      <c r="B157" s="6" t="s">
        <v>45</v>
      </c>
      <c r="C157" s="6" t="s">
        <v>22</v>
      </c>
      <c r="D157" s="8" t="s">
        <v>24</v>
      </c>
      <c r="E157" s="10">
        <v>18000</v>
      </c>
      <c r="F157" s="11">
        <f>+E156+Tableau13[[#This Row],[MONTANT]]</f>
        <v>46000</v>
      </c>
      <c r="G157" s="12" t="s">
        <v>35</v>
      </c>
      <c r="H157" s="15">
        <v>2022</v>
      </c>
      <c r="I157" s="18" t="str">
        <f>IF(Tableau13[[#This Row],[DATES]]="","","DEPENSES")</f>
        <v>DEPENSES</v>
      </c>
      <c r="J157" s="18" t="s">
        <v>67</v>
      </c>
    </row>
    <row r="158" spans="1:10" x14ac:dyDescent="0.25">
      <c r="A158" s="5">
        <v>44761</v>
      </c>
      <c r="B158" s="6" t="s">
        <v>45</v>
      </c>
      <c r="C158" s="7" t="s">
        <v>7</v>
      </c>
      <c r="D158" s="8" t="s">
        <v>24</v>
      </c>
      <c r="E158" s="10">
        <v>19000</v>
      </c>
      <c r="F158" s="11">
        <f>+E157+Tableau13[[#This Row],[MONTANT]]</f>
        <v>37000</v>
      </c>
      <c r="G158" s="12" t="s">
        <v>32</v>
      </c>
      <c r="H158" s="15">
        <v>2022</v>
      </c>
      <c r="I158" s="18" t="str">
        <f>IF(Tableau13[[#This Row],[DATES]]="","","DEPENSES")</f>
        <v>DEPENSES</v>
      </c>
      <c r="J158" s="18" t="s">
        <v>67</v>
      </c>
    </row>
    <row r="159" spans="1:10" x14ac:dyDescent="0.25">
      <c r="A159" s="5">
        <v>44846</v>
      </c>
      <c r="B159" s="6" t="s">
        <v>45</v>
      </c>
      <c r="C159" s="6" t="s">
        <v>11</v>
      </c>
      <c r="D159" s="8" t="s">
        <v>24</v>
      </c>
      <c r="E159" s="10">
        <v>27000</v>
      </c>
      <c r="F159" s="11">
        <f>+E158+Tableau13[[#This Row],[MONTANT]]</f>
        <v>46000</v>
      </c>
      <c r="G159" s="12" t="s">
        <v>28</v>
      </c>
      <c r="H159" s="15">
        <v>2022</v>
      </c>
      <c r="I159" s="18" t="str">
        <f>IF(Tableau13[[#This Row],[DATES]]="","","DEPENSES")</f>
        <v>DEPENSES</v>
      </c>
      <c r="J159" s="18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tcd_recettes</vt:lpstr>
      <vt:lpstr>recettes</vt:lpstr>
      <vt:lpstr>depenses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jumea</dc:creator>
  <cp:lastModifiedBy>SAMAKE</cp:lastModifiedBy>
  <dcterms:created xsi:type="dcterms:W3CDTF">2021-12-15T13:28:51Z</dcterms:created>
  <dcterms:modified xsi:type="dcterms:W3CDTF">2022-09-01T23:00:47Z</dcterms:modified>
</cp:coreProperties>
</file>