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https://southcoaststoneuk-my.sharepoint.com/personal/sam_southcoaststone_com/Documents/Documents/Sam 43 Orchard Court/"/>
    </mc:Choice>
  </mc:AlternateContent>
  <xr:revisionPtr revIDLastSave="2610" documentId="8_{CFC334EE-7041-4964-9E49-4E2A9BD6D8A0}" xr6:coauthVersionLast="47" xr6:coauthVersionMax="47" xr10:uidLastSave="{38CDBF43-3FDD-463C-B148-D94EF258028E}"/>
  <bookViews>
    <workbookView xWindow="28680" yWindow="-120" windowWidth="29040" windowHeight="15720" activeTab="1" xr2:uid="{00000000-000D-0000-FFFF-FFFF00000000}"/>
  </bookViews>
  <sheets>
    <sheet name="Cover Sheet" sheetId="7" r:id="rId1"/>
    <sheet name="Tiling" sheetId="23" r:id="rId2"/>
    <sheet name="Stone" sheetId="22" r:id="rId3"/>
    <sheet name="ST01" sheetId="9" r:id="rId4"/>
    <sheet name="ST02" sheetId="10" r:id="rId5"/>
    <sheet name="ST03" sheetId="11" r:id="rId6"/>
    <sheet name="ST04" sheetId="14" r:id="rId7"/>
    <sheet name="ST05" sheetId="15" r:id="rId8"/>
    <sheet name="ST06" sheetId="16" r:id="rId9"/>
    <sheet name="ST07" sheetId="17" r:id="rId10"/>
    <sheet name="ST08" sheetId="18" r:id="rId11"/>
    <sheet name="Allowances" sheetId="2"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s>
  <definedNames>
    <definedName name="\A" localSheetId="2">#REF!</definedName>
    <definedName name="\A" localSheetId="1">#REF!</definedName>
    <definedName name="\A">#REF!</definedName>
    <definedName name="_" localSheetId="2">#REF!</definedName>
    <definedName name="_" localSheetId="1">#REF!</definedName>
    <definedName name="_">#REF!</definedName>
    <definedName name="__" localSheetId="2">#REF!</definedName>
    <definedName name="__" localSheetId="1">#REF!</definedName>
    <definedName name="__">#REF!</definedName>
    <definedName name="_____res1" localSheetId="2">[1]Sheet7!#REF!</definedName>
    <definedName name="_____res1" localSheetId="1">[1]Sheet7!#REF!</definedName>
    <definedName name="_____res1">[1]Sheet7!#REF!</definedName>
    <definedName name="____res1" localSheetId="2">[1]Sheet7!#REF!</definedName>
    <definedName name="____res1" localSheetId="1">[1]Sheet7!#REF!</definedName>
    <definedName name="____res1">[1]Sheet7!#REF!</definedName>
    <definedName name="___res1">[1]Sheet7!#REF!</definedName>
    <definedName name="___sft2">[2]Sheet1!$Q$3</definedName>
    <definedName name="__ph1">[3]NPV!$B$40</definedName>
    <definedName name="__res1">[1]Sheet7!#REF!</definedName>
    <definedName name="__sft2">[2]Sheet1!$Q$3</definedName>
    <definedName name="_02" localSheetId="2">#REF!</definedName>
    <definedName name="_02" localSheetId="1">#REF!</definedName>
    <definedName name="_02">#REF!</definedName>
    <definedName name="_03" localSheetId="2">#REF!</definedName>
    <definedName name="_03" localSheetId="1">#REF!</definedName>
    <definedName name="_03">#REF!</definedName>
    <definedName name="_04" localSheetId="2">#REF!</definedName>
    <definedName name="_04" localSheetId="1">#REF!</definedName>
    <definedName name="_04">#REF!</definedName>
    <definedName name="_05" localSheetId="2">#REF!</definedName>
    <definedName name="_05" localSheetId="1">#REF!</definedName>
    <definedName name="_05">#REF!</definedName>
    <definedName name="_06" localSheetId="2">#REF!</definedName>
    <definedName name="_06" localSheetId="1">#REF!</definedName>
    <definedName name="_06">#REF!</definedName>
    <definedName name="_07" localSheetId="2">#REF!</definedName>
    <definedName name="_07" localSheetId="1">#REF!</definedName>
    <definedName name="_07">#REF!</definedName>
    <definedName name="_08" localSheetId="2">#REF!</definedName>
    <definedName name="_08" localSheetId="1">#REF!</definedName>
    <definedName name="_08">#REF!</definedName>
    <definedName name="_09" localSheetId="2">#REF!</definedName>
    <definedName name="_09" localSheetId="1">#REF!</definedName>
    <definedName name="_09">#REF!</definedName>
    <definedName name="_10" localSheetId="2">#REF!</definedName>
    <definedName name="_10" localSheetId="1">#REF!</definedName>
    <definedName name="_10">#REF!</definedName>
    <definedName name="_13" localSheetId="2">#REF!</definedName>
    <definedName name="_13" localSheetId="1">#REF!</definedName>
    <definedName name="_13">#REF!</definedName>
    <definedName name="_14" localSheetId="2">#REF!</definedName>
    <definedName name="_14" localSheetId="1">#REF!</definedName>
    <definedName name="_14">#REF!</definedName>
    <definedName name="_15" localSheetId="2">#REF!</definedName>
    <definedName name="_15" localSheetId="1">#REF!</definedName>
    <definedName name="_15">#REF!</definedName>
    <definedName name="_17" localSheetId="2">#REF!</definedName>
    <definedName name="_17" localSheetId="1">#REF!</definedName>
    <definedName name="_17">#REF!</definedName>
    <definedName name="_25" localSheetId="2">#REF!</definedName>
    <definedName name="_25" localSheetId="1">#REF!</definedName>
    <definedName name="_25">#REF!</definedName>
    <definedName name="_26" localSheetId="2">#REF!</definedName>
    <definedName name="_26" localSheetId="1">#REF!</definedName>
    <definedName name="_26">#REF!</definedName>
    <definedName name="_44" localSheetId="2">#REF!</definedName>
    <definedName name="_44" localSheetId="1">#REF!</definedName>
    <definedName name="_44">#REF!</definedName>
    <definedName name="_5A" localSheetId="2">#REF!</definedName>
    <definedName name="_5A" localSheetId="1">#REF!</definedName>
    <definedName name="_5A">#REF!</definedName>
    <definedName name="_5B" localSheetId="2">#REF!</definedName>
    <definedName name="_5B" localSheetId="1">#REF!</definedName>
    <definedName name="_5B">#REF!</definedName>
    <definedName name="_5J" localSheetId="2">#REF!</definedName>
    <definedName name="_5J" localSheetId="1">#REF!</definedName>
    <definedName name="_5J">#REF!</definedName>
    <definedName name="_as1" localSheetId="2" hidden="1">{#N/A,#N/A,FALSE,"SumD";#N/A,#N/A,FALSE,"ElecD";#N/A,#N/A,FALSE,"MechD";#N/A,#N/A,FALSE,"GeotD";#N/A,#N/A,FALSE,"PrcsD";#N/A,#N/A,FALSE,"TunnD";#N/A,#N/A,FALSE,"CivlD";#N/A,#N/A,FALSE,"NtwkD";#N/A,#N/A,FALSE,"EstgD";#N/A,#N/A,FALSE,"PEngD"}</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ss2" localSheetId="2" hidden="1">{#N/A,#N/A,FALSE,"SumD";#N/A,#N/A,FALSE,"ElecD";#N/A,#N/A,FALSE,"MechD";#N/A,#N/A,FALSE,"GeotD";#N/A,#N/A,FALSE,"PrcsD";#N/A,#N/A,FALSE,"TunnD";#N/A,#N/A,FALSE,"CivlD";#N/A,#N/A,FALSE,"NtwkD";#N/A,#N/A,FALSE,"EstgD";#N/A,#N/A,FALSE,"PEngD"}</definedName>
    <definedName name="_ass2" hidden="1">{#N/A,#N/A,FALSE,"SumD";#N/A,#N/A,FALSE,"ElecD";#N/A,#N/A,FALSE,"MechD";#N/A,#N/A,FALSE,"GeotD";#N/A,#N/A,FALSE,"PrcsD";#N/A,#N/A,FALSE,"TunnD";#N/A,#N/A,FALSE,"CivlD";#N/A,#N/A,FALSE,"NtwkD";#N/A,#N/A,FALSE,"EstgD";#N/A,#N/A,FALSE,"PEngD"}</definedName>
    <definedName name="_ccc1" localSheetId="2" hidden="1">{#N/A,#N/A,FALSE,"SumD";#N/A,#N/A,FALSE,"ElecD";#N/A,#N/A,FALSE,"MechD";#N/A,#N/A,FALSE,"GeotD";#N/A,#N/A,FALSE,"PrcsD";#N/A,#N/A,FALSE,"TunnD";#N/A,#N/A,FALSE,"CivlD";#N/A,#N/A,FALSE,"NtwkD";#N/A,#N/A,FALSE,"EstgD";#N/A,#N/A,FALSE,"PEngD"}</definedName>
    <definedName name="_ccc1" localSheetId="1" hidden="1">{#N/A,#N/A,FALSE,"SumD";#N/A,#N/A,FALSE,"ElecD";#N/A,#N/A,FALSE,"MechD";#N/A,#N/A,FALSE,"GeotD";#N/A,#N/A,FALSE,"PrcsD";#N/A,#N/A,FALSE,"TunnD";#N/A,#N/A,FALSE,"CivlD";#N/A,#N/A,FALSE,"NtwkD";#N/A,#N/A,FALSE,"EstgD";#N/A,#N/A,FALSE,"PEngD"}</definedName>
    <definedName name="_ccc1" hidden="1">{#N/A,#N/A,FALSE,"SumD";#N/A,#N/A,FALSE,"ElecD";#N/A,#N/A,FALSE,"MechD";#N/A,#N/A,FALSE,"GeotD";#N/A,#N/A,FALSE,"PrcsD";#N/A,#N/A,FALSE,"TunnD";#N/A,#N/A,FALSE,"CivlD";#N/A,#N/A,FALSE,"NtwkD";#N/A,#N/A,FALSE,"EstgD";#N/A,#N/A,FALSE,"PEngD"}</definedName>
    <definedName name="_ccc2" localSheetId="2" hidden="1">{#N/A,#N/A,FALSE,"SumD";#N/A,#N/A,FALSE,"ElecD";#N/A,#N/A,FALSE,"MechD";#N/A,#N/A,FALSE,"GeotD";#N/A,#N/A,FALSE,"PrcsD";#N/A,#N/A,FALSE,"TunnD";#N/A,#N/A,FALSE,"CivlD";#N/A,#N/A,FALSE,"NtwkD";#N/A,#N/A,FALSE,"EstgD";#N/A,#N/A,FALSE,"PEngD"}</definedName>
    <definedName name="_ccc2" localSheetId="1" hidden="1">{#N/A,#N/A,FALSE,"SumD";#N/A,#N/A,FALSE,"ElecD";#N/A,#N/A,FALSE,"MechD";#N/A,#N/A,FALSE,"GeotD";#N/A,#N/A,FALSE,"PrcsD";#N/A,#N/A,FALSE,"TunnD";#N/A,#N/A,FALSE,"CivlD";#N/A,#N/A,FALSE,"NtwkD";#N/A,#N/A,FALSE,"EstgD";#N/A,#N/A,FALSE,"PEngD"}</definedName>
    <definedName name="_ccc2" hidden="1">{#N/A,#N/A,FALSE,"SumD";#N/A,#N/A,FALSE,"ElecD";#N/A,#N/A,FALSE,"MechD";#N/A,#N/A,FALSE,"GeotD";#N/A,#N/A,FALSE,"PrcsD";#N/A,#N/A,FALSE,"TunnD";#N/A,#N/A,FALSE,"CivlD";#N/A,#N/A,FALSE,"NtwkD";#N/A,#N/A,FALSE,"EstgD";#N/A,#N/A,FALSE,"PEngD"}</definedName>
    <definedName name="_Fill" hidden="1">#REF!</definedName>
    <definedName name="_xlnm._FilterDatabase" localSheetId="1" hidden="1">Tiling!$A$1:$K$4</definedName>
    <definedName name="_Key1" localSheetId="2" hidden="1">#REF!</definedName>
    <definedName name="_Key1" localSheetId="1" hidden="1">#REF!</definedName>
    <definedName name="_Key1" hidden="1">#REF!</definedName>
    <definedName name="_Opt6" localSheetId="2">#REF!</definedName>
    <definedName name="_Opt6" localSheetId="1">#REF!</definedName>
    <definedName name="_Opt6">#REF!</definedName>
    <definedName name="_Order1">0</definedName>
    <definedName name="_ph1">[3]NPV!$B$40</definedName>
    <definedName name="_Regression_Int">1</definedName>
    <definedName name="_res1">[1]Sheet7!#REF!</definedName>
    <definedName name="_res2">[1]Sheet7!#REF!</definedName>
    <definedName name="_S18">'[4]floor fins:ceiling fins'!$1:$5</definedName>
    <definedName name="_sft2">[2]Sheet1!$Q$3</definedName>
    <definedName name="_Sort" localSheetId="2" hidden="1">#REF!</definedName>
    <definedName name="_Sort" localSheetId="1" hidden="1">#REF!</definedName>
    <definedName name="_Sort" hidden="1">#REF!</definedName>
    <definedName name="a">[1]Sheet7!#REF!</definedName>
    <definedName name="AA" localSheetId="2">#REF!</definedName>
    <definedName name="AA" localSheetId="1">#REF!</definedName>
    <definedName name="AA">#REF!</definedName>
    <definedName name="aaaaaaaaa">'[5]Area Schedule 1'!$AF$118</definedName>
    <definedName name="AB" localSheetId="2">#REF!</definedName>
    <definedName name="AB" localSheetId="1">#REF!</definedName>
    <definedName name="AB">#REF!</definedName>
    <definedName name="abcd">[6]Basis!#REF!</definedName>
    <definedName name="Accounting" localSheetId="2">#REF!</definedName>
    <definedName name="Accounting" localSheetId="1">#REF!</definedName>
    <definedName name="Accounting">#REF!</definedName>
    <definedName name="actcum1" localSheetId="2">OFFSET(#REF!,0,0,COUNTA(#REF!),1)</definedName>
    <definedName name="actcum1" localSheetId="1">OFFSET(#REF!,0,0,COUNTA(#REF!),1)</definedName>
    <definedName name="actcum1">OFFSET(#REF!,0,0,COUNTA(#REF!),1)</definedName>
    <definedName name="actmonth1" localSheetId="2">OFFSET(#REF!,0,0,COUNTA(#REF!),1)</definedName>
    <definedName name="actmonth1" localSheetId="1">OFFSET(#REF!,0,0,COUNTA(#REF!),1)</definedName>
    <definedName name="actmonth1">OFFSET(#REF!,0,0,COUNTA(#REF!),1)</definedName>
    <definedName name="addresses" localSheetId="2">#REF!</definedName>
    <definedName name="addresses" localSheetId="1">#REF!</definedName>
    <definedName name="addresses">#REF!</definedName>
    <definedName name="AFC" localSheetId="2">'[7]Estimate summary'!#REF!</definedName>
    <definedName name="AFC" localSheetId="1">'[7]Estimate summary'!#REF!</definedName>
    <definedName name="AFC">'[7]Estimate summary'!#REF!</definedName>
    <definedName name="affkitchens" localSheetId="2">#REF!</definedName>
    <definedName name="affkitchens" localSheetId="1">#REF!</definedName>
    <definedName name="affkitchens">#REF!</definedName>
    <definedName name="afford1" localSheetId="2">[1]Sheet7!#REF!</definedName>
    <definedName name="afford1" localSheetId="1">[1]Sheet7!#REF!</definedName>
    <definedName name="afford1">[1]Sheet7!#REF!</definedName>
    <definedName name="affordable" localSheetId="2">[1]Sheet7!#REF!</definedName>
    <definedName name="affordable" localSheetId="1">[1]Sheet7!#REF!</definedName>
    <definedName name="affordable">[1]Sheet7!#REF!</definedName>
    <definedName name="AgentsFees" localSheetId="2">#REF!</definedName>
    <definedName name="AgentsFees" localSheetId="1">#REF!</definedName>
    <definedName name="AgentsFees">#REF!</definedName>
    <definedName name="Airport">'[8]Drop downs'!$C$5:$C$11</definedName>
    <definedName name="Airsdie_Site_Works" localSheetId="2">#REF!</definedName>
    <definedName name="Airsdie_Site_Works" localSheetId="1">#REF!</definedName>
    <definedName name="Airsdie_Site_Works">#REF!</definedName>
    <definedName name="Airside_Airfield_Pavements" localSheetId="2">#REF!</definedName>
    <definedName name="Airside_Airfield_Pavements" localSheetId="1">#REF!</definedName>
    <definedName name="Airside_Airfield_Pavements">#REF!</definedName>
    <definedName name="Airside_Baggage_Systems" localSheetId="2">#REF!</definedName>
    <definedName name="Airside_Baggage_Systems" localSheetId="1">#REF!</definedName>
    <definedName name="Airside_Baggage_Systems">#REF!</definedName>
    <definedName name="Airside_Envelope" localSheetId="2">#REF!</definedName>
    <definedName name="Airside_Envelope" localSheetId="1">#REF!</definedName>
    <definedName name="Airside_Envelope">#REF!</definedName>
    <definedName name="Airside_External_Services" localSheetId="2">#REF!</definedName>
    <definedName name="Airside_External_Services" localSheetId="1">#REF!</definedName>
    <definedName name="Airside_External_Services">#REF!</definedName>
    <definedName name="Airside_External_Structures" localSheetId="2">#REF!</definedName>
    <definedName name="Airside_External_Structures" localSheetId="1">#REF!</definedName>
    <definedName name="Airside_External_Structures">#REF!</definedName>
    <definedName name="Airside_Fees" localSheetId="2">#REF!</definedName>
    <definedName name="Airside_Fees" localSheetId="1">#REF!</definedName>
    <definedName name="Airside_Fees">#REF!</definedName>
    <definedName name="Airside_Furn_Fit" localSheetId="2">#REF!</definedName>
    <definedName name="Airside_Furn_Fit" localSheetId="1">#REF!</definedName>
    <definedName name="Airside_Furn_Fit">#REF!</definedName>
    <definedName name="Airside_Interiors" localSheetId="2">#REF!</definedName>
    <definedName name="Airside_Interiors" localSheetId="1">#REF!</definedName>
    <definedName name="Airside_Interiors">#REF!</definedName>
    <definedName name="Airside_Landscaping" localSheetId="2">#REF!</definedName>
    <definedName name="Airside_Landscaping" localSheetId="1">#REF!</definedName>
    <definedName name="Airside_Landscaping">#REF!</definedName>
    <definedName name="Airside_Logistics" localSheetId="2">#REF!</definedName>
    <definedName name="Airside_Logistics" localSheetId="1">#REF!</definedName>
    <definedName name="Airside_Logistics">#REF!</definedName>
    <definedName name="Airside_PAX_Transportation" localSheetId="2">#REF!</definedName>
    <definedName name="Airside_PAX_Transportation" localSheetId="1">#REF!</definedName>
    <definedName name="Airside_PAX_Transportation">#REF!</definedName>
    <definedName name="Airside_Prelim" localSheetId="2">#REF!</definedName>
    <definedName name="Airside_Prelim" localSheetId="1">#REF!</definedName>
    <definedName name="Airside_Prelim">#REF!</definedName>
    <definedName name="Airside_Prelims" localSheetId="2">#REF!</definedName>
    <definedName name="Airside_Prelims" localSheetId="1">#REF!</definedName>
    <definedName name="Airside_Prelims">#REF!</definedName>
    <definedName name="Airside_Rail" localSheetId="2">#REF!</definedName>
    <definedName name="Airside_Rail" localSheetId="1">#REF!</definedName>
    <definedName name="Airside_Rail">#REF!</definedName>
    <definedName name="Airside_Services" localSheetId="2">#REF!</definedName>
    <definedName name="Airside_Services" localSheetId="1">#REF!</definedName>
    <definedName name="Airside_Services">#REF!</definedName>
    <definedName name="Airside_Site_Works" localSheetId="2">#REF!</definedName>
    <definedName name="Airside_Site_Works" localSheetId="1">#REF!</definedName>
    <definedName name="Airside_Site_Works">#REF!</definedName>
    <definedName name="Airside_Specialist_Electrical" localSheetId="2">#REF!</definedName>
    <definedName name="Airside_Specialist_Electrical" localSheetId="1">#REF!</definedName>
    <definedName name="Airside_Specialist_Electrical">#REF!</definedName>
    <definedName name="Airside_Substructure" localSheetId="2">#REF!</definedName>
    <definedName name="Airside_Substructure" localSheetId="1">#REF!</definedName>
    <definedName name="Airside_Substructure">#REF!</definedName>
    <definedName name="Airside_Superstructure" localSheetId="2">#REF!</definedName>
    <definedName name="Airside_Superstructure" localSheetId="1">#REF!</definedName>
    <definedName name="Airside_Superstructure">#REF!</definedName>
    <definedName name="Airside_Surface_Works" localSheetId="2">#REF!</definedName>
    <definedName name="Airside_Surface_Works" localSheetId="1">#REF!</definedName>
    <definedName name="Airside_Surface_Works">#REF!</definedName>
    <definedName name="Airside_TTS" localSheetId="2">#REF!</definedName>
    <definedName name="Airside_TTS" localSheetId="1">#REF!</definedName>
    <definedName name="Airside_TTS">#REF!</definedName>
    <definedName name="ALL" localSheetId="2">#REF!</definedName>
    <definedName name="ALL" localSheetId="1">#REF!</definedName>
    <definedName name="ALL">#REF!</definedName>
    <definedName name="Alpha" localSheetId="2">#REF!</definedName>
    <definedName name="Alpha" localSheetId="1">#REF!</definedName>
    <definedName name="Alpha">#REF!</definedName>
    <definedName name="Ancillary_Airfiled_Pavements" localSheetId="2">#REF!</definedName>
    <definedName name="Ancillary_Airfiled_Pavements" localSheetId="1">#REF!</definedName>
    <definedName name="Ancillary_Airfiled_Pavements">#REF!</definedName>
    <definedName name="Ancillary_Bag_System" localSheetId="2">#REF!</definedName>
    <definedName name="Ancillary_Bag_System" localSheetId="1">#REF!</definedName>
    <definedName name="Ancillary_Bag_System">#REF!</definedName>
    <definedName name="Ancillary_Envelope" localSheetId="2">#REF!</definedName>
    <definedName name="Ancillary_Envelope" localSheetId="1">#REF!</definedName>
    <definedName name="Ancillary_Envelope">#REF!</definedName>
    <definedName name="Ancillary_External_Services" localSheetId="2">#REF!</definedName>
    <definedName name="Ancillary_External_Services" localSheetId="1">#REF!</definedName>
    <definedName name="Ancillary_External_Services">#REF!</definedName>
    <definedName name="Ancillary_External_Structure" localSheetId="2">#REF!</definedName>
    <definedName name="Ancillary_External_Structure" localSheetId="1">#REF!</definedName>
    <definedName name="Ancillary_External_Structure">#REF!</definedName>
    <definedName name="Ancillary_Fees" localSheetId="2">#REF!</definedName>
    <definedName name="Ancillary_Fees" localSheetId="1">#REF!</definedName>
    <definedName name="Ancillary_Fees">#REF!</definedName>
    <definedName name="Ancillary_Furn_Fit" localSheetId="2">#REF!</definedName>
    <definedName name="Ancillary_Furn_Fit" localSheetId="1">#REF!</definedName>
    <definedName name="Ancillary_Furn_Fit">#REF!</definedName>
    <definedName name="Ancillary_Interiors" localSheetId="2">#REF!</definedName>
    <definedName name="Ancillary_Interiors" localSheetId="1">#REF!</definedName>
    <definedName name="Ancillary_Interiors">#REF!</definedName>
    <definedName name="Ancillary_Landscaping" localSheetId="2">#REF!</definedName>
    <definedName name="Ancillary_Landscaping" localSheetId="1">#REF!</definedName>
    <definedName name="Ancillary_Landscaping">#REF!</definedName>
    <definedName name="Ancillary_Logistics" localSheetId="2">#REF!</definedName>
    <definedName name="Ancillary_Logistics" localSheetId="1">#REF!</definedName>
    <definedName name="Ancillary_Logistics">#REF!</definedName>
    <definedName name="Ancillary_PAX_Transport" localSheetId="2">#REF!</definedName>
    <definedName name="Ancillary_PAX_Transport" localSheetId="1">#REF!</definedName>
    <definedName name="Ancillary_PAX_Transport">#REF!</definedName>
    <definedName name="Ancillary_Prelims" localSheetId="2">#REF!</definedName>
    <definedName name="Ancillary_Prelims" localSheetId="1">#REF!</definedName>
    <definedName name="Ancillary_Prelims">#REF!</definedName>
    <definedName name="Ancillary_Rail" localSheetId="2">#REF!</definedName>
    <definedName name="Ancillary_Rail" localSheetId="1">#REF!</definedName>
    <definedName name="Ancillary_Rail">#REF!</definedName>
    <definedName name="Ancillary_Services_Primary" localSheetId="2">#REF!</definedName>
    <definedName name="Ancillary_Services_Primary" localSheetId="1">#REF!</definedName>
    <definedName name="Ancillary_Services_Primary">#REF!</definedName>
    <definedName name="Ancillary_Site_Works" localSheetId="2">#REF!</definedName>
    <definedName name="Ancillary_Site_Works" localSheetId="1">#REF!</definedName>
    <definedName name="Ancillary_Site_Works">#REF!</definedName>
    <definedName name="Ancillary_Specialist_Electrical" localSheetId="2">#REF!</definedName>
    <definedName name="Ancillary_Specialist_Electrical" localSheetId="1">#REF!</definedName>
    <definedName name="Ancillary_Specialist_Electrical">#REF!</definedName>
    <definedName name="Ancillary_Substructure" localSheetId="2">#REF!</definedName>
    <definedName name="Ancillary_Substructure" localSheetId="1">#REF!</definedName>
    <definedName name="Ancillary_Substructure">#REF!</definedName>
    <definedName name="Ancillary_Superstructure" localSheetId="2">#REF!</definedName>
    <definedName name="Ancillary_Superstructure" localSheetId="1">#REF!</definedName>
    <definedName name="Ancillary_Superstructure">#REF!</definedName>
    <definedName name="Ancillary_Surface_Work" localSheetId="2">#REF!</definedName>
    <definedName name="Ancillary_Surface_Work" localSheetId="1">#REF!</definedName>
    <definedName name="Ancillary_Surface_Work">#REF!</definedName>
    <definedName name="Ancillary_TTS" localSheetId="2">#REF!</definedName>
    <definedName name="Ancillary_TTS" localSheetId="1">#REF!</definedName>
    <definedName name="Ancillary_TTS">#REF!</definedName>
    <definedName name="Approved_Budget_Changes" localSheetId="2">#REF!</definedName>
    <definedName name="Approved_Budget_Changes" localSheetId="1">#REF!</definedName>
    <definedName name="Approved_Budget_Changes">#REF!</definedName>
    <definedName name="Approved_Capital_Budget" localSheetId="2">#REF!</definedName>
    <definedName name="Approved_Capital_Budget" localSheetId="1">#REF!</definedName>
    <definedName name="Approved_Capital_Budget">#REF!</definedName>
    <definedName name="Approved_Contingency_Changes" localSheetId="2">#REF!</definedName>
    <definedName name="Approved_Contingency_Changes" localSheetId="1">#REF!</definedName>
    <definedName name="Approved_Contingency_Changes">#REF!</definedName>
    <definedName name="Architect" localSheetId="2">#REF!</definedName>
    <definedName name="Architect" localSheetId="1">#REF!</definedName>
    <definedName name="Architect">#REF!</definedName>
    <definedName name="are" localSheetId="2">[9]Basis!#REF!</definedName>
    <definedName name="are" localSheetId="1">[9]Basis!#REF!</definedName>
    <definedName name="are">[9]Basis!#REF!</definedName>
    <definedName name="area" localSheetId="2">[9]Basis!#REF!</definedName>
    <definedName name="area" localSheetId="1">[9]Basis!#REF!</definedName>
    <definedName name="area">[9]Basis!#REF!</definedName>
    <definedName name="Areac">'[10]ECI Summary'!$M$15</definedName>
    <definedName name="AREAS" localSheetId="2">#REF!</definedName>
    <definedName name="AREAS" localSheetId="1">#REF!</definedName>
    <definedName name="AREAS">#REF!</definedName>
    <definedName name="areas2">[11]Basis!#REF!</definedName>
    <definedName name="Artwork" localSheetId="2">#REF!</definedName>
    <definedName name="Artwork" localSheetId="1">#REF!</definedName>
    <definedName name="Artwork">#REF!</definedName>
    <definedName name="as" localSheetId="2">#REF!</definedName>
    <definedName name="as" localSheetId="1">#REF!</definedName>
    <definedName name="as">#REF!</definedName>
    <definedName name="AsbestosSurvey" localSheetId="2">#REF!</definedName>
    <definedName name="AsbestosSurvey" localSheetId="1">#REF!</definedName>
    <definedName name="AsbestosSurvey">#REF!</definedName>
    <definedName name="At_risk">[12]Assumptions!$B$1</definedName>
    <definedName name="atrisk_total_net_rent_for_cashflow">'[12]@risk rents and incentives'!$W$25:$AL$26</definedName>
    <definedName name="Author" localSheetId="2">#REF!</definedName>
    <definedName name="Author" localSheetId="1">#REF!</definedName>
    <definedName name="Author">#REF!</definedName>
    <definedName name="AV_POSSN">[13]RATES!$F$65</definedName>
    <definedName name="BALUST" localSheetId="2">#REF!</definedName>
    <definedName name="BALUST" localSheetId="1">#REF!</definedName>
    <definedName name="BALUST">#REF!</definedName>
    <definedName name="bande">[14]info!$C$3</definedName>
    <definedName name="BASE">'[7]Estimate summary'!#REF!</definedName>
    <definedName name="BASE_Summary" localSheetId="2">#REF!</definedName>
    <definedName name="BASE_Summary" localSheetId="1">#REF!</definedName>
    <definedName name="BASE_Summary">#REF!</definedName>
    <definedName name="BASE_Summary1" localSheetId="2">#REF!</definedName>
    <definedName name="BASE_Summary1" localSheetId="1">#REF!</definedName>
    <definedName name="BASE_Summary1">#REF!</definedName>
    <definedName name="BASE_Summary2" localSheetId="2">#REF!</definedName>
    <definedName name="BASE_Summary2" localSheetId="1">#REF!</definedName>
    <definedName name="BASE_Summary2">#REF!</definedName>
    <definedName name="BaseExc">'[15]1'!$G$77</definedName>
    <definedName name="Basementfitout" localSheetId="2">#REF!</definedName>
    <definedName name="Basementfitout" localSheetId="1">#REF!</definedName>
    <definedName name="Basementfitout">#REF!</definedName>
    <definedName name="BaseRetWalls">'[15]1'!$G$116</definedName>
    <definedName name="BASIS" localSheetId="2">#REF!</definedName>
    <definedName name="BASIS" localSheetId="1">#REF!</definedName>
    <definedName name="BASIS">#REF!</definedName>
    <definedName name="BASIS1" localSheetId="2">#REF!</definedName>
    <definedName name="BASIS1" localSheetId="1">#REF!</definedName>
    <definedName name="BASIS1">#REF!</definedName>
    <definedName name="BDDY">#N/A</definedName>
    <definedName name="BG_GIA" localSheetId="2">#REF!</definedName>
    <definedName name="BG_GIA" localSheetId="1">#REF!</definedName>
    <definedName name="BG_GIA">#REF!</definedName>
    <definedName name="BirdControl">'[15]4'!$G$155</definedName>
    <definedName name="blankline" localSheetId="2">#REF!</definedName>
    <definedName name="blankline" localSheetId="1">#REF!</definedName>
    <definedName name="blankline">#REF!</definedName>
    <definedName name="blinding_WTH" localSheetId="2">#REF!</definedName>
    <definedName name="blinding_WTH" localSheetId="1">#REF!</definedName>
    <definedName name="blinding_WTH">#REF!</definedName>
    <definedName name="BODY" localSheetId="2">#REF!</definedName>
    <definedName name="BODY" localSheetId="1">#REF!</definedName>
    <definedName name="BODY">#REF!</definedName>
    <definedName name="BR" localSheetId="2">'[7]Estimate summary'!#REF!</definedName>
    <definedName name="BR" localSheetId="1">'[7]Estimate summary'!#REF!</definedName>
    <definedName name="BR">'[7]Estimate summary'!#REF!</definedName>
    <definedName name="BR_TL" localSheetId="2">'[7]Estimate summary'!#REF!</definedName>
    <definedName name="BR_TL" localSheetId="1">'[7]Estimate summary'!#REF!</definedName>
    <definedName name="BR_TL">'[7]Estimate summary'!#REF!</definedName>
    <definedName name="BRICK" localSheetId="2">#REF!</definedName>
    <definedName name="BRICK" localSheetId="1">#REF!</definedName>
    <definedName name="BRICK">#REF!</definedName>
    <definedName name="BRL" localSheetId="2">'[7]Estimate summary'!#REF!</definedName>
    <definedName name="BRL" localSheetId="1">'[7]Estimate summary'!#REF!</definedName>
    <definedName name="BRL">'[7]Estimate summary'!#REF!</definedName>
    <definedName name="BudgetCategory">[16]!ElementCategoryLookup[Element Category Lookup]</definedName>
    <definedName name="Builderswork" localSheetId="2">#REF!</definedName>
    <definedName name="Builderswork" localSheetId="1">#REF!</definedName>
    <definedName name="Builderswork">#REF!</definedName>
    <definedName name="BuildingCashflow" localSheetId="2">#REF!</definedName>
    <definedName name="BuildingCashflow" localSheetId="1">#REF!</definedName>
    <definedName name="BuildingCashflow">#REF!</definedName>
    <definedName name="BuildingControl" localSheetId="2">#REF!</definedName>
    <definedName name="BuildingControl" localSheetId="1">#REF!</definedName>
    <definedName name="BuildingControl">#REF!</definedName>
    <definedName name="Business_Function">'[8]Drop downs'!$F$5:$F$8</definedName>
    <definedName name="bwic">'[15]5'!$G$460</definedName>
    <definedName name="CA">'[7]Estimate summary'!#REF!</definedName>
    <definedName name="CABL">'[7]Estimate summary'!#REF!</definedName>
    <definedName name="cap_cof_TI">[17]BUDGET!#REF!</definedName>
    <definedName name="CapitalAllowances" localSheetId="2">#REF!</definedName>
    <definedName name="CapitalAllowances" localSheetId="1">#REF!</definedName>
    <definedName name="CapitalAllowances">#REF!</definedName>
    <definedName name="car_park_cash_flow">'[12]Car park lease'!$A$21:$G$161</definedName>
    <definedName name="cash" localSheetId="2">#REF!</definedName>
    <definedName name="cash" localSheetId="1">#REF!</definedName>
    <definedName name="cash">#REF!</definedName>
    <definedName name="Cat">[18]Categories!$A$5:$A$7</definedName>
    <definedName name="Category" localSheetId="2">#REF!</definedName>
    <definedName name="Category" localSheetId="1">#REF!</definedName>
    <definedName name="Category">#REF!</definedName>
    <definedName name="CATER" localSheetId="2">#REF!</definedName>
    <definedName name="CATER" localSheetId="1">#REF!</definedName>
    <definedName name="CATER">#REF!</definedName>
    <definedName name="CC" localSheetId="2">#REF!</definedName>
    <definedName name="CC" localSheetId="1">#REF!</definedName>
    <definedName name="CC">#REF!</definedName>
    <definedName name="ccc" localSheetId="2" hidden="1">{#N/A,#N/A,FALSE,"SumD";#N/A,#N/A,FALSE,"ElecD";#N/A,#N/A,FALSE,"MechD";#N/A,#N/A,FALSE,"GeotD";#N/A,#N/A,FALSE,"PrcsD";#N/A,#N/A,FALSE,"TunnD";#N/A,#N/A,FALSE,"CivlD";#N/A,#N/A,FALSE,"NtwkD";#N/A,#N/A,FALSE,"EstgD";#N/A,#N/A,FALSE,"PEngD"}</definedName>
    <definedName name="ccc" localSheetId="1"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CTV">'[7]Estimate summary'!#REF!</definedName>
    <definedName name="CELINGS" localSheetId="2">#REF!</definedName>
    <definedName name="CELINGS" localSheetId="1">#REF!</definedName>
    <definedName name="CELINGS">#REF!</definedName>
    <definedName name="ChangeType">[19]Data!$A$9:$A$12</definedName>
    <definedName name="chart" localSheetId="2">#REF!</definedName>
    <definedName name="chart" localSheetId="1">#REF!</definedName>
    <definedName name="chart">#REF!</definedName>
    <definedName name="CheckedBy" localSheetId="2">#REF!</definedName>
    <definedName name="CheckedBy" localSheetId="1">#REF!</definedName>
    <definedName name="CheckedBy">#REF!</definedName>
    <definedName name="CLAD" localSheetId="2">#REF!</definedName>
    <definedName name="CLAD" localSheetId="1">#REF!</definedName>
    <definedName name="CLAD">#REF!</definedName>
    <definedName name="CleanExtgSurf">'[15]7'!$G$116</definedName>
    <definedName name="CLG">'[7]Estimate summary'!#REF!</definedName>
    <definedName name="ClgFins">'[15]3'!$G$155</definedName>
    <definedName name="Client" localSheetId="2">#REF!</definedName>
    <definedName name="Client" localSheetId="1">#REF!</definedName>
    <definedName name="Client">#REF!</definedName>
    <definedName name="CLOCK">'[7]Estimate summary'!#REF!</definedName>
    <definedName name="CLUB" localSheetId="2">#REF!</definedName>
    <definedName name="CLUB" localSheetId="1">#REF!</definedName>
    <definedName name="CLUB">#REF!</definedName>
    <definedName name="co">[1]Sheet7!#REF!</definedName>
    <definedName name="coef" localSheetId="2">#REF!</definedName>
    <definedName name="coef" localSheetId="1">#REF!</definedName>
    <definedName name="coef">#REF!</definedName>
    <definedName name="Coffer_DDam_requd_dims" localSheetId="2">#REF!</definedName>
    <definedName name="Coffer_DDam_requd_dims" localSheetId="1">#REF!</definedName>
    <definedName name="Coffer_DDam_requd_dims">#REF!</definedName>
    <definedName name="COLS" localSheetId="2">'[7]Estimate summary'!#REF!</definedName>
    <definedName name="COLS" localSheetId="1">'[7]Estimate summary'!#REF!</definedName>
    <definedName name="COLS">'[7]Estimate summary'!#REF!</definedName>
    <definedName name="com" localSheetId="2">[1]Sheet7!#REF!</definedName>
    <definedName name="com" localSheetId="1">[1]Sheet7!#REF!</definedName>
    <definedName name="com">[1]Sheet7!#REF!</definedName>
    <definedName name="cominput" localSheetId="2">#REF!</definedName>
    <definedName name="cominput" localSheetId="1">#REF!</definedName>
    <definedName name="cominput">#REF!</definedName>
    <definedName name="COMM" localSheetId="2">'[7]Estimate summary'!#REF!</definedName>
    <definedName name="COMM" localSheetId="1">'[7]Estimate summary'!#REF!</definedName>
    <definedName name="COMM">'[7]Estimate summary'!#REF!</definedName>
    <definedName name="comm1" localSheetId="2">[1]Sheet7!#REF!</definedName>
    <definedName name="comm1" localSheetId="1">[1]Sheet7!#REF!</definedName>
    <definedName name="comm1">[1]Sheet7!#REF!</definedName>
    <definedName name="commercial">[1]Sheet7!#REF!</definedName>
    <definedName name="Commissioning" localSheetId="2">#REF!</definedName>
    <definedName name="Commissioning" localSheetId="1">#REF!</definedName>
    <definedName name="Commissioning">#REF!</definedName>
    <definedName name="Communications">'[15]5'!$G$384</definedName>
    <definedName name="Comparison">[1]Sheet7!#REF!</definedName>
    <definedName name="completion_date">[12]Assumptions!$C$46</definedName>
    <definedName name="COMSPECIALS">[1]Sheet7!#REF!</definedName>
    <definedName name="CONC" localSheetId="2">#REF!</definedName>
    <definedName name="CONC" localSheetId="1">#REF!</definedName>
    <definedName name="CONC">#REF!</definedName>
    <definedName name="ConceptArch" localSheetId="2">#REF!</definedName>
    <definedName name="ConceptArch" localSheetId="1">#REF!</definedName>
    <definedName name="ConceptArch">#REF!</definedName>
    <definedName name="ConceptDesigner" localSheetId="2">#REF!</definedName>
    <definedName name="ConceptDesigner" localSheetId="1">#REF!</definedName>
    <definedName name="ConceptDesigner">#REF!</definedName>
    <definedName name="Const_Risk">'[20]Back-Up'!$H$105</definedName>
    <definedName name="construction">[2]Sheet1!$M$2169</definedName>
    <definedName name="CONSTRUCTION_COMMENCEMENT">'[21]Cash Flow Work'!$A$13</definedName>
    <definedName name="Cont" localSheetId="2">#REF!</definedName>
    <definedName name="Cont" localSheetId="1">#REF!</definedName>
    <definedName name="Cont">#REF!</definedName>
    <definedName name="contingency" localSheetId="2">#REF!</definedName>
    <definedName name="contingency" localSheetId="1">#REF!</definedName>
    <definedName name="contingency">#REF!</definedName>
    <definedName name="Contingency_Adjustment" localSheetId="2">#REF!</definedName>
    <definedName name="Contingency_Adjustment" localSheetId="1">#REF!</definedName>
    <definedName name="Contingency_Adjustment">#REF!</definedName>
    <definedName name="Contingency_Remaining" localSheetId="2">#REF!</definedName>
    <definedName name="Contingency_Remaining" localSheetId="1">#REF!</definedName>
    <definedName name="Contingency_Remaining">#REF!</definedName>
    <definedName name="Contract_sum" localSheetId="2">#REF!</definedName>
    <definedName name="Contract_sum" localSheetId="1">#REF!</definedName>
    <definedName name="Contract_sum">#REF!</definedName>
    <definedName name="CONTRACT_VALUE">'[21]Cash Flow Work'!$A$12</definedName>
    <definedName name="CONTRACTOR">'[21]Cash Flow Work'!$A$8</definedName>
    <definedName name="Controlpage" localSheetId="2">#REF!</definedName>
    <definedName name="Controlpage" localSheetId="1">#REF!</definedName>
    <definedName name="Controlpage">#REF!</definedName>
    <definedName name="COST_RANGE" localSheetId="2">#REF!</definedName>
    <definedName name="COST_RANGE" localSheetId="1">#REF!</definedName>
    <definedName name="COST_RANGE">#REF!</definedName>
    <definedName name="CostAdviceDWB" localSheetId="2">#REF!</definedName>
    <definedName name="CostAdviceDWB" localSheetId="1">#REF!</definedName>
    <definedName name="CostAdviceDWB">#REF!</definedName>
    <definedName name="CostManagment" localSheetId="2">#REF!</definedName>
    <definedName name="CostManagment" localSheetId="1">#REF!</definedName>
    <definedName name="CostManagment">#REF!</definedName>
    <definedName name="Cover" localSheetId="2">#REF!</definedName>
    <definedName name="Cover" localSheetId="1">#REF!</definedName>
    <definedName name="Cover">#REF!</definedName>
    <definedName name="Cover01" localSheetId="2">#REF!</definedName>
    <definedName name="Cover01" localSheetId="1">#REF!</definedName>
    <definedName name="Cover01">#REF!</definedName>
    <definedName name="cPlotList">'[22]23. Consol plot outputs'!$B$18:$B$217</definedName>
    <definedName name="CROSS" localSheetId="2">#REF!</definedName>
    <definedName name="CROSS" localSheetId="1">#REF!</definedName>
    <definedName name="CROSS">#REF!</definedName>
    <definedName name="csl_adm">'[23]Consultant''s'!$A$14</definedName>
    <definedName name="csl_adm1">'[23]Consultant''s'!$A$14</definedName>
    <definedName name="csl_adm2">'[23]Consultant''s'!$A$15</definedName>
    <definedName name="CTGH_columns_Hgt" localSheetId="2">#REF!</definedName>
    <definedName name="CTGH_columns_Hgt" localSheetId="1">#REF!</definedName>
    <definedName name="CTGH_columns_Hgt">#REF!</definedName>
    <definedName name="CTH" localSheetId="2">#REF!</definedName>
    <definedName name="CTH" localSheetId="1">#REF!</definedName>
    <definedName name="CTH">#REF!</definedName>
    <definedName name="CTH_bast_walls" localSheetId="2">#REF!</definedName>
    <definedName name="CTH_bast_walls" localSheetId="1">#REF!</definedName>
    <definedName name="CTH_bast_walls">#REF!</definedName>
    <definedName name="CTH_blinding" localSheetId="2">#REF!</definedName>
    <definedName name="CTH_blinding" localSheetId="1">#REF!</definedName>
    <definedName name="CTH_blinding">#REF!</definedName>
    <definedName name="CTH_columns_no" localSheetId="2">#REF!</definedName>
    <definedName name="CTH_columns_no" localSheetId="1">#REF!</definedName>
    <definedName name="CTH_columns_no">#REF!</definedName>
    <definedName name="CTH_ConcPlat_area" localSheetId="2">#REF!</definedName>
    <definedName name="CTH_ConcPlat_area" localSheetId="1">#REF!</definedName>
    <definedName name="CTH_ConcPlat_area">#REF!</definedName>
    <definedName name="CTH_intlwalls2" localSheetId="2">#REF!</definedName>
    <definedName name="CTH_intlwalls2" localSheetId="1">#REF!</definedName>
    <definedName name="CTH_intlwalls2">#REF!</definedName>
    <definedName name="CTH_intlwalls3" localSheetId="2">#REF!</definedName>
    <definedName name="CTH_intlwalls3" localSheetId="1">#REF!</definedName>
    <definedName name="CTH_intlwalls3">#REF!</definedName>
    <definedName name="CTH_long_walls" localSheetId="2">#REF!</definedName>
    <definedName name="CTH_long_walls" localSheetId="1">#REF!</definedName>
    <definedName name="CTH_long_walls">#REF!</definedName>
    <definedName name="CTH_THfloor_slab" localSheetId="2">#REF!</definedName>
    <definedName name="CTH_THfloor_slab" localSheetId="1">#REF!</definedName>
    <definedName name="CTH_THfloor_slab">#REF!</definedName>
    <definedName name="CTW_intlwalls1" localSheetId="2">#REF!</definedName>
    <definedName name="CTW_intlwalls1" localSheetId="1">#REF!</definedName>
    <definedName name="CTW_intlwalls1">#REF!</definedName>
    <definedName name="CU" localSheetId="2">'[7]Estimate summary'!#REF!</definedName>
    <definedName name="CU" localSheetId="1">'[7]Estimate summary'!#REF!</definedName>
    <definedName name="CU">'[7]Estimate summary'!#REF!</definedName>
    <definedName name="Currency" localSheetId="2">#REF!</definedName>
    <definedName name="Currency" localSheetId="1">#REF!</definedName>
    <definedName name="Currency">#REF!</definedName>
    <definedName name="Currency_List">[24]Data!$A$100:$A$111</definedName>
    <definedName name="CURRRANK">'[25]Input Risk Register'!#REF!</definedName>
    <definedName name="CUSTINF">'[7]Estimate summary'!#REF!</definedName>
    <definedName name="dALLConstruction">'[16]Plot construction costs'!#REF!</definedName>
    <definedName name="dALLLandowner">'[16]Plot construction costs'!#REF!</definedName>
    <definedName name="dALLLDAOption">'[16]Plot construction costs'!#REF!</definedName>
    <definedName name="dALLQtrsPC">'[16]Plot construction costs'!#REF!</definedName>
    <definedName name="dALLValuesPSF">'[16]Plot construction costs'!#REF!</definedName>
    <definedName name="datareturns1" localSheetId="2">#REF!</definedName>
    <definedName name="datareturns1" localSheetId="1">#REF!</definedName>
    <definedName name="datareturns1">#REF!</definedName>
    <definedName name="Date">[26]Template!$C$10</definedName>
    <definedName name="DavesBaseDate">"1/12/2003"</definedName>
    <definedName name="dcDaysInWeek">7</definedName>
    <definedName name="dcDaysInYear">365</definedName>
    <definedName name="dcMthsInQtr">3</definedName>
    <definedName name="dcMthsInYear">12</definedName>
    <definedName name="dcQtrsInYear">4</definedName>
    <definedName name="dcWeeksInYear">52</definedName>
    <definedName name="DDAConsult">#REF!</definedName>
    <definedName name="ddddd" localSheetId="2" hidden="1">{#N/A,#N/A,FALSE,"SumD";#N/A,#N/A,FALSE,"ElecD";#N/A,#N/A,FALSE,"MechD";#N/A,#N/A,FALSE,"GeotD";#N/A,#N/A,FALSE,"PrcsD";#N/A,#N/A,FALSE,"TunnD";#N/A,#N/A,FALSE,"CivlD";#N/A,#N/A,FALSE,"NtwkD";#N/A,#N/A,FALSE,"EstgD";#N/A,#N/A,FALSE,"PEngD"}</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 localSheetId="2" hidden="1">{#N/A,#N/A,FALSE,"SumG";#N/A,#N/A,FALSE,"ElecG";#N/A,#N/A,FALSE,"MechG";#N/A,#N/A,FALSE,"GeotG";#N/A,#N/A,FALSE,"PrcsG";#N/A,#N/A,FALSE,"TunnG";#N/A,#N/A,FALSE,"CivlG";#N/A,#N/A,FALSE,"NtwkG";#N/A,#N/A,FALSE,"EstgG";#N/A,#N/A,FALSE,"PEngG"}</definedName>
    <definedName name="dddddd" localSheetId="1" hidden="1">{#N/A,#N/A,FALSE,"SumG";#N/A,#N/A,FALSE,"ElecG";#N/A,#N/A,FALSE,"MechG";#N/A,#N/A,FALSE,"GeotG";#N/A,#N/A,FALSE,"PrcsG";#N/A,#N/A,FALSE,"TunnG";#N/A,#N/A,FALSE,"CivlG";#N/A,#N/A,FALSE,"NtwkG";#N/A,#N/A,FALSE,"EstgG";#N/A,#N/A,FALSE,"PEngG"}</definedName>
    <definedName name="dddddd" hidden="1">{#N/A,#N/A,FALSE,"SumG";#N/A,#N/A,FALSE,"ElecG";#N/A,#N/A,FALSE,"MechG";#N/A,#N/A,FALSE,"GeotG";#N/A,#N/A,FALSE,"PrcsG";#N/A,#N/A,FALSE,"TunnG";#N/A,#N/A,FALSE,"CivlG";#N/A,#N/A,FALSE,"NtwkG";#N/A,#N/A,FALSE,"EstgG";#N/A,#N/A,FALSE,"PEngG"}</definedName>
    <definedName name="dddddz" localSheetId="2" hidden="1">{#N/A,#N/A,FALSE,"SumD";#N/A,#N/A,FALSE,"ElecD";#N/A,#N/A,FALSE,"MechD";#N/A,#N/A,FALSE,"GeotD";#N/A,#N/A,FALSE,"PrcsD";#N/A,#N/A,FALSE,"TunnD";#N/A,#N/A,FALSE,"CivlD";#N/A,#N/A,FALSE,"NtwkD";#N/A,#N/A,FALSE,"EstgD";#N/A,#N/A,FALSE,"PEngD"}</definedName>
    <definedName name="dddddz" localSheetId="1" hidden="1">{#N/A,#N/A,FALSE,"SumD";#N/A,#N/A,FALSE,"ElecD";#N/A,#N/A,FALSE,"MechD";#N/A,#N/A,FALSE,"GeotD";#N/A,#N/A,FALSE,"PrcsD";#N/A,#N/A,FALSE,"TunnD";#N/A,#N/A,FALSE,"CivlD";#N/A,#N/A,FALSE,"NtwkD";#N/A,#N/A,FALSE,"EstgD";#N/A,#N/A,FALSE,"PEngD"}</definedName>
    <definedName name="dddddz" hidden="1">{#N/A,#N/A,FALSE,"SumD";#N/A,#N/A,FALSE,"ElecD";#N/A,#N/A,FALSE,"MechD";#N/A,#N/A,FALSE,"GeotD";#N/A,#N/A,FALSE,"PrcsD";#N/A,#N/A,FALSE,"TunnD";#N/A,#N/A,FALSE,"CivlD";#N/A,#N/A,FALSE,"NtwkD";#N/A,#N/A,FALSE,"EstgD";#N/A,#N/A,FALSE,"PEngD"}</definedName>
    <definedName name="dDistrictListing">'[22]3. Global inputs'!$C$266:$C$277</definedName>
    <definedName name="dDistrictNames">'[22]3. Global inputs'!$B$266:$B$277</definedName>
    <definedName name="DECS" localSheetId="2">#REF!</definedName>
    <definedName name="DECS" localSheetId="1">#REF!</definedName>
    <definedName name="DECS">#REF!</definedName>
    <definedName name="Deescalation" localSheetId="2">#REF!</definedName>
    <definedName name="Deescalation" localSheetId="1">#REF!</definedName>
    <definedName name="Deescalation">#REF!</definedName>
    <definedName name="dEfficiencyByUseType">'[22]3. Global inputs'!$J$239:$J$256</definedName>
    <definedName name="Deliovery_Stage">'[27]Drop downs'!$I$16:$I$19</definedName>
    <definedName name="Delivery_Stage">'[8]Drop downs'!$I$16:$I$19</definedName>
    <definedName name="Demolitions" localSheetId="2">#REF!</definedName>
    <definedName name="Demolitions" localSheetId="1">#REF!</definedName>
    <definedName name="Demolitions">#REF!</definedName>
    <definedName name="DemsAlts">'[15]7'!$G$77</definedName>
    <definedName name="design">[2]Sheet1!$M$2164</definedName>
    <definedName name="Design_Risk">'[20]Back-Up'!$H$104</definedName>
    <definedName name="dfffff" localSheetId="2" hidden="1">{#N/A,#N/A,FALSE,"SumG";#N/A,#N/A,FALSE,"ElecG";#N/A,#N/A,FALSE,"MechG";#N/A,#N/A,FALSE,"GeotG";#N/A,#N/A,FALSE,"PrcsG";#N/A,#N/A,FALSE,"TunnG";#N/A,#N/A,FALSE,"CivlG";#N/A,#N/A,FALSE,"NtwkG";#N/A,#N/A,FALSE,"EstgG";#N/A,#N/A,FALSE,"PEngG"}</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ffffz" localSheetId="2" hidden="1">{#N/A,#N/A,FALSE,"SumG";#N/A,#N/A,FALSE,"ElecG";#N/A,#N/A,FALSE,"MechG";#N/A,#N/A,FALSE,"GeotG";#N/A,#N/A,FALSE,"PrcsG";#N/A,#N/A,FALSE,"TunnG";#N/A,#N/A,FALSE,"CivlG";#N/A,#N/A,FALSE,"NtwkG";#N/A,#N/A,FALSE,"EstgG";#N/A,#N/A,FALSE,"PEngG"}</definedName>
    <definedName name="dfffffz" localSheetId="1" hidden="1">{#N/A,#N/A,FALSE,"SumG";#N/A,#N/A,FALSE,"ElecG";#N/A,#N/A,FALSE,"MechG";#N/A,#N/A,FALSE,"GeotG";#N/A,#N/A,FALSE,"PrcsG";#N/A,#N/A,FALSE,"TunnG";#N/A,#N/A,FALSE,"CivlG";#N/A,#N/A,FALSE,"NtwkG";#N/A,#N/A,FALSE,"EstgG";#N/A,#N/A,FALSE,"PEngG"}</definedName>
    <definedName name="dfffffz" hidden="1">{#N/A,#N/A,FALSE,"SumG";#N/A,#N/A,FALSE,"ElecG";#N/A,#N/A,FALSE,"MechG";#N/A,#N/A,FALSE,"GeotG";#N/A,#N/A,FALSE,"PrcsG";#N/A,#N/A,FALSE,"TunnG";#N/A,#N/A,FALSE,"CivlG";#N/A,#N/A,FALSE,"NtwkG";#N/A,#N/A,FALSE,"EstgG";#N/A,#N/A,FALSE,"PEngG"}</definedName>
    <definedName name="dfgsdfg" localSheetId="2" hidden="1">{#N/A,#N/A,FALSE,"SumD";#N/A,#N/A,FALSE,"ElecD";#N/A,#N/A,FALSE,"MechD";#N/A,#N/A,FALSE,"GeotD";#N/A,#N/A,FALSE,"PrcsD";#N/A,#N/A,FALSE,"TunnD";#N/A,#N/A,FALSE,"CivlD";#N/A,#N/A,FALSE,"NtwkD";#N/A,#N/A,FALSE,"EstgD";#N/A,#N/A,FALSE,"PEngD"}</definedName>
    <definedName name="dfgsdfg" localSheetId="1" hidden="1">{#N/A,#N/A,FALSE,"SumD";#N/A,#N/A,FALSE,"ElecD";#N/A,#N/A,FALSE,"MechD";#N/A,#N/A,FALSE,"GeotD";#N/A,#N/A,FALSE,"PrcsD";#N/A,#N/A,FALSE,"TunnD";#N/A,#N/A,FALSE,"CivlD";#N/A,#N/A,FALSE,"NtwkD";#N/A,#N/A,FALSE,"EstgD";#N/A,#N/A,FALSE,"PEngD"}</definedName>
    <definedName name="dfgsdfg" hidden="1">{#N/A,#N/A,FALSE,"SumD";#N/A,#N/A,FALSE,"ElecD";#N/A,#N/A,FALSE,"MechD";#N/A,#N/A,FALSE,"GeotD";#N/A,#N/A,FALSE,"PrcsD";#N/A,#N/A,FALSE,"TunnD";#N/A,#N/A,FALSE,"CivlD";#N/A,#N/A,FALSE,"NtwkD";#N/A,#N/A,FALSE,"EstgD";#N/A,#N/A,FALSE,"PEngD"}</definedName>
    <definedName name="dgfd" localSheetId="2" hidden="1">{#N/A,#N/A,FALSE,"SumG";#N/A,#N/A,FALSE,"ElecG";#N/A,#N/A,FALSE,"MechG";#N/A,#N/A,FALSE,"GeotG";#N/A,#N/A,FALSE,"PrcsG";#N/A,#N/A,FALSE,"TunnG";#N/A,#N/A,FALSE,"CivlG";#N/A,#N/A,FALSE,"NtwkG";#N/A,#N/A,FALSE,"EstgG";#N/A,#N/A,FALSE,"PEngG"}</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fdz" localSheetId="2" hidden="1">{#N/A,#N/A,FALSE,"SumG";#N/A,#N/A,FALSE,"ElecG";#N/A,#N/A,FALSE,"MechG";#N/A,#N/A,FALSE,"GeotG";#N/A,#N/A,FALSE,"PrcsG";#N/A,#N/A,FALSE,"TunnG";#N/A,#N/A,FALSE,"CivlG";#N/A,#N/A,FALSE,"NtwkG";#N/A,#N/A,FALSE,"EstgG";#N/A,#N/A,FALSE,"PEngG"}</definedName>
    <definedName name="dgfdz" localSheetId="1" hidden="1">{#N/A,#N/A,FALSE,"SumG";#N/A,#N/A,FALSE,"ElecG";#N/A,#N/A,FALSE,"MechG";#N/A,#N/A,FALSE,"GeotG";#N/A,#N/A,FALSE,"PrcsG";#N/A,#N/A,FALSE,"TunnG";#N/A,#N/A,FALSE,"CivlG";#N/A,#N/A,FALSE,"NtwkG";#N/A,#N/A,FALSE,"EstgG";#N/A,#N/A,FALSE,"PEngG"}</definedName>
    <definedName name="dgfdz" hidden="1">{#N/A,#N/A,FALSE,"SumG";#N/A,#N/A,FALSE,"ElecG";#N/A,#N/A,FALSE,"MechG";#N/A,#N/A,FALSE,"GeotG";#N/A,#N/A,FALSE,"PrcsG";#N/A,#N/A,FALSE,"TunnG";#N/A,#N/A,FALSE,"CivlG";#N/A,#N/A,FALSE,"NtwkG";#N/A,#N/A,FALSE,"EstgG";#N/A,#N/A,FALSE,"PEngG"}</definedName>
    <definedName name="Disposal">'[15]5'!$G$77</definedName>
    <definedName name="DIVS">'[7]Estimate summary'!#REF!</definedName>
    <definedName name="dLandownerList">'[22]3. Global inputs'!$B$260:$B$262</definedName>
    <definedName name="dlstOptions">[22]sysConfig!$B$190:$B$191</definedName>
    <definedName name="Dog">[28]Categories!$A$5:$A$7</definedName>
    <definedName name="DOOR">'[7]Estimate summary'!#REF!</definedName>
    <definedName name="DOORS" localSheetId="2">#REF!</definedName>
    <definedName name="DOORS" localSheetId="1">#REF!</definedName>
    <definedName name="DOORS">#REF!</definedName>
    <definedName name="DPC">'[15]7'!#REF!</definedName>
    <definedName name="DR">'[7]Estimate summary'!#REF!</definedName>
    <definedName name="dsfgdsfg" localSheetId="2" hidden="1">{#N/A,#N/A,FALSE,"SumD";#N/A,#N/A,FALSE,"ElecD";#N/A,#N/A,FALSE,"MechD";#N/A,#N/A,FALSE,"GeotD";#N/A,#N/A,FALSE,"PrcsD";#N/A,#N/A,FALSE,"TunnD";#N/A,#N/A,FALSE,"CivlD";#N/A,#N/A,FALSE,"NtwkD";#N/A,#N/A,FALSE,"EstgD";#N/A,#N/A,FALSE,"PEngD"}</definedName>
    <definedName name="dsfgdsfg" localSheetId="1" hidden="1">{#N/A,#N/A,FALSE,"SumD";#N/A,#N/A,FALSE,"ElecD";#N/A,#N/A,FALSE,"MechD";#N/A,#N/A,FALSE,"GeotD";#N/A,#N/A,FALSE,"PrcsD";#N/A,#N/A,FALSE,"TunnD";#N/A,#N/A,FALSE,"CivlD";#N/A,#N/A,FALSE,"NtwkD";#N/A,#N/A,FALSE,"EstgD";#N/A,#N/A,FALSE,"PEngD"}</definedName>
    <definedName name="dsfgdsfg" hidden="1">{#N/A,#N/A,FALSE,"SumD";#N/A,#N/A,FALSE,"ElecD";#N/A,#N/A,FALSE,"MechD";#N/A,#N/A,FALSE,"GeotD";#N/A,#N/A,FALSE,"PrcsD";#N/A,#N/A,FALSE,"TunnD";#N/A,#N/A,FALSE,"CivlD";#N/A,#N/A,FALSE,"NtwkD";#N/A,#N/A,FALSE,"EstgD";#N/A,#N/A,FALSE,"PEngD"}</definedName>
    <definedName name="dsfgsdfg" localSheetId="2" hidden="1">{#N/A,#N/A,FALSE,"SumG";#N/A,#N/A,FALSE,"ElecG";#N/A,#N/A,FALSE,"MechG";#N/A,#N/A,FALSE,"GeotG";#N/A,#N/A,FALSE,"PrcsG";#N/A,#N/A,FALSE,"TunnG";#N/A,#N/A,FALSE,"CivlG";#N/A,#N/A,FALSE,"NtwkG";#N/A,#N/A,FALSE,"EstgG";#N/A,#N/A,FALSE,"PEngG"}</definedName>
    <definedName name="dsfgsdfg" localSheetId="1" hidden="1">{#N/A,#N/A,FALSE,"SumG";#N/A,#N/A,FALSE,"ElecG";#N/A,#N/A,FALSE,"MechG";#N/A,#N/A,FALSE,"GeotG";#N/A,#N/A,FALSE,"PrcsG";#N/A,#N/A,FALSE,"TunnG";#N/A,#N/A,FALSE,"CivlG";#N/A,#N/A,FALSE,"NtwkG";#N/A,#N/A,FALSE,"EstgG";#N/A,#N/A,FALSE,"PEngG"}</definedName>
    <definedName name="dsfgsdfg" hidden="1">{#N/A,#N/A,FALSE,"SumG";#N/A,#N/A,FALSE,"ElecG";#N/A,#N/A,FALSE,"MechG";#N/A,#N/A,FALSE,"GeotG";#N/A,#N/A,FALSE,"PrcsG";#N/A,#N/A,FALSE,"TunnG";#N/A,#N/A,FALSE,"CivlG";#N/A,#N/A,FALSE,"NtwkG";#N/A,#N/A,FALSE,"EstgG";#N/A,#N/A,FALSE,"PEngG"}</definedName>
    <definedName name="dsysLandUses">[22]sysConfig!$B$163:$B$180</definedName>
    <definedName name="dum">[29]AGMW!$L$16</definedName>
    <definedName name="dummy" localSheetId="2">#REF!</definedName>
    <definedName name="dummy" localSheetId="1">#REF!</definedName>
    <definedName name="dummy">#REF!</definedName>
    <definedName name="Duration" localSheetId="2">#REF!</definedName>
    <definedName name="Duration" localSheetId="1">#REF!</definedName>
    <definedName name="Duration">#REF!</definedName>
    <definedName name="dvbgf" localSheetId="2" hidden="1">{#N/A,#N/A,FALSE,"SumD";#N/A,#N/A,FALSE,"ElecD";#N/A,#N/A,FALSE,"MechD";#N/A,#N/A,FALSE,"GeotD";#N/A,#N/A,FALSE,"PrcsD";#N/A,#N/A,FALSE,"TunnD";#N/A,#N/A,FALSE,"CivlD";#N/A,#N/A,FALSE,"NtwkD";#N/A,#N/A,FALSE,"EstgD";#N/A,#N/A,FALSE,"PEngD"}</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vbgfz" localSheetId="2" hidden="1">{#N/A,#N/A,FALSE,"SumD";#N/A,#N/A,FALSE,"ElecD";#N/A,#N/A,FALSE,"MechD";#N/A,#N/A,FALSE,"GeotD";#N/A,#N/A,FALSE,"PrcsD";#N/A,#N/A,FALSE,"TunnD";#N/A,#N/A,FALSE,"CivlD";#N/A,#N/A,FALSE,"NtwkD";#N/A,#N/A,FALSE,"EstgD";#N/A,#N/A,FALSE,"PEngD"}</definedName>
    <definedName name="dvbgfz" localSheetId="1" hidden="1">{#N/A,#N/A,FALSE,"SumD";#N/A,#N/A,FALSE,"ElecD";#N/A,#N/A,FALSE,"MechD";#N/A,#N/A,FALSE,"GeotD";#N/A,#N/A,FALSE,"PrcsD";#N/A,#N/A,FALSE,"TunnD";#N/A,#N/A,FALSE,"CivlD";#N/A,#N/A,FALSE,"NtwkD";#N/A,#N/A,FALSE,"EstgD";#N/A,#N/A,FALSE,"PEngD"}</definedName>
    <definedName name="dvbgfz" hidden="1">{#N/A,#N/A,FALSE,"SumD";#N/A,#N/A,FALSE,"ElecD";#N/A,#N/A,FALSE,"MechD";#N/A,#N/A,FALSE,"GeotD";#N/A,#N/A,FALSE,"PrcsD";#N/A,#N/A,FALSE,"TunnD";#N/A,#N/A,FALSE,"CivlD";#N/A,#N/A,FALSE,"NtwkD";#N/A,#N/A,FALSE,"EstgD";#N/A,#N/A,FALSE,"PEngD"}</definedName>
    <definedName name="e">#REF!</definedName>
    <definedName name="E_C_HARRIS___TENDER_PRICE_INDEX" localSheetId="2">#REF!</definedName>
    <definedName name="E_C_HARRIS___TENDER_PRICE_INDEX" localSheetId="1">#REF!</definedName>
    <definedName name="E_C_HARRIS___TENDER_PRICE_INDEX">#REF!</definedName>
    <definedName name="EandTH" localSheetId="2">#REF!</definedName>
    <definedName name="EandTH" localSheetId="1">#REF!</definedName>
    <definedName name="EandTH">#REF!</definedName>
    <definedName name="EAP_Fees" localSheetId="2">#REF!</definedName>
    <definedName name="EAP_Fees" localSheetId="1">#REF!</definedName>
    <definedName name="EAP_Fees">#REF!</definedName>
    <definedName name="EB_EW" localSheetId="2">[30]Proforma!#REF!</definedName>
    <definedName name="EB_EW" localSheetId="1">[30]Proforma!#REF!</definedName>
    <definedName name="EB_EW">[30]Proforma!#REF!</definedName>
    <definedName name="EB_PE" localSheetId="2">[30]Proforma!#REF!</definedName>
    <definedName name="EB_PE" localSheetId="1">[30]Proforma!#REF!</definedName>
    <definedName name="EB_PE">[30]Proforma!#REF!</definedName>
    <definedName name="EB_PLAT" localSheetId="2">#REF!</definedName>
    <definedName name="EB_PLAT" localSheetId="1">#REF!</definedName>
    <definedName name="EB_PLAT">#REF!</definedName>
    <definedName name="EB_ST" localSheetId="2">[30]Proforma!#REF!</definedName>
    <definedName name="EB_ST" localSheetId="1">[30]Proforma!#REF!</definedName>
    <definedName name="EB_ST">[30]Proforma!#REF!</definedName>
    <definedName name="EB1_AC" localSheetId="2">#REF!</definedName>
    <definedName name="EB1_AC" localSheetId="1">#REF!</definedName>
    <definedName name="EB1_AC">#REF!</definedName>
    <definedName name="EB1_EM" localSheetId="2">#REF!</definedName>
    <definedName name="EB1_EM" localSheetId="1">#REF!</definedName>
    <definedName name="EB1_EM">#REF!</definedName>
    <definedName name="EB1_EW" localSheetId="2">#REF!</definedName>
    <definedName name="EB1_EW" localSheetId="1">#REF!</definedName>
    <definedName name="EB1_EW">#REF!</definedName>
    <definedName name="EB1_NB" localSheetId="2">#REF!</definedName>
    <definedName name="EB1_NB" localSheetId="1">#REF!</definedName>
    <definedName name="EB1_NB">#REF!</definedName>
    <definedName name="EB1_NP" localSheetId="2">#REF!</definedName>
    <definedName name="EB1_NP" localSheetId="1">#REF!</definedName>
    <definedName name="EB1_NP">#REF!</definedName>
    <definedName name="EB1_PE" localSheetId="2">#REF!</definedName>
    <definedName name="EB1_PE" localSheetId="1">#REF!</definedName>
    <definedName name="EB1_PE">#REF!</definedName>
    <definedName name="EB1_RF" localSheetId="2">#REF!</definedName>
    <definedName name="EB1_RF" localSheetId="1">#REF!</definedName>
    <definedName name="EB1_RF">#REF!</definedName>
    <definedName name="EB1_TOT" localSheetId="2">#REF!</definedName>
    <definedName name="EB1_TOT" localSheetId="1">#REF!</definedName>
    <definedName name="EB1_TOT">#REF!</definedName>
    <definedName name="EDD" localSheetId="2">#REF!</definedName>
    <definedName name="EDD" localSheetId="1">#REF!</definedName>
    <definedName name="EDD">#REF!</definedName>
    <definedName name="ee" localSheetId="2">#REF!</definedName>
    <definedName name="ee" localSheetId="1">#REF!</definedName>
    <definedName name="ee">#REF!</definedName>
    <definedName name="eez" localSheetId="2" hidden="1">{#N/A,#N/A,FALSE,"SumG";#N/A,#N/A,FALSE,"ElecG";#N/A,#N/A,FALSE,"MechG";#N/A,#N/A,FALSE,"GeotG";#N/A,#N/A,FALSE,"PrcsG";#N/A,#N/A,FALSE,"TunnG";#N/A,#N/A,FALSE,"CivlG";#N/A,#N/A,FALSE,"NtwkG";#N/A,#N/A,FALSE,"EstgG";#N/A,#N/A,FALSE,"PEngG"}</definedName>
    <definedName name="eez" localSheetId="1" hidden="1">{#N/A,#N/A,FALSE,"SumG";#N/A,#N/A,FALSE,"ElecG";#N/A,#N/A,FALSE,"MechG";#N/A,#N/A,FALSE,"GeotG";#N/A,#N/A,FALSE,"PrcsG";#N/A,#N/A,FALSE,"TunnG";#N/A,#N/A,FALSE,"CivlG";#N/A,#N/A,FALSE,"NtwkG";#N/A,#N/A,FALSE,"EstgG";#N/A,#N/A,FALSE,"PEngG"}</definedName>
    <definedName name="eez" hidden="1">{#N/A,#N/A,FALSE,"SumG";#N/A,#N/A,FALSE,"ElecG";#N/A,#N/A,FALSE,"MechG";#N/A,#N/A,FALSE,"GeotG";#N/A,#N/A,FALSE,"PrcsG";#N/A,#N/A,FALSE,"TunnG";#N/A,#N/A,FALSE,"CivlG";#N/A,#N/A,FALSE,"NtwkG";#N/A,#N/A,FALSE,"EstgG";#N/A,#N/A,FALSE,"PEngG"}</definedName>
    <definedName name="EIP">#REF!</definedName>
    <definedName name="EIP_1" localSheetId="2">#REF!</definedName>
    <definedName name="EIP_1" localSheetId="1">#REF!</definedName>
    <definedName name="EIP_1">#REF!</definedName>
    <definedName name="EIP_2" localSheetId="2">#REF!</definedName>
    <definedName name="EIP_2" localSheetId="1">#REF!</definedName>
    <definedName name="EIP_2">#REF!</definedName>
    <definedName name="EIP_3" localSheetId="2">#REF!</definedName>
    <definedName name="EIP_3" localSheetId="1">#REF!</definedName>
    <definedName name="EIP_3">#REF!</definedName>
    <definedName name="EIP_4" localSheetId="2">#REF!</definedName>
    <definedName name="EIP_4" localSheetId="1">#REF!</definedName>
    <definedName name="EIP_4">#REF!</definedName>
    <definedName name="EIP_EH" localSheetId="2">#REF!</definedName>
    <definedName name="EIP_EH" localSheetId="1">#REF!</definedName>
    <definedName name="EIP_EH">#REF!</definedName>
    <definedName name="EIP_IOD" localSheetId="2">#REF!</definedName>
    <definedName name="EIP_IOD" localSheetId="1">#REF!</definedName>
    <definedName name="EIP_IOD">#REF!</definedName>
    <definedName name="EIP_LHR" localSheetId="2">#REF!</definedName>
    <definedName name="EIP_LHR" localSheetId="1">#REF!</definedName>
    <definedName name="EIP_LHR">#REF!</definedName>
    <definedName name="EIP_WH" localSheetId="2">#REF!</definedName>
    <definedName name="EIP_WH" localSheetId="1">#REF!</definedName>
    <definedName name="EIP_WH">#REF!</definedName>
    <definedName name="EKX_civils" localSheetId="2">#REF!</definedName>
    <definedName name="EKX_civils" localSheetId="1">#REF!</definedName>
    <definedName name="EKX_civils">#REF!</definedName>
    <definedName name="EKX_TandS" localSheetId="2">#REF!</definedName>
    <definedName name="EKX_TandS" localSheetId="1">#REF!</definedName>
    <definedName name="EKX_TandS">#REF!</definedName>
    <definedName name="Electrical">'[15]5'!$G$232</definedName>
    <definedName name="element1a">[2]Sheet1!$M$514</definedName>
    <definedName name="element2a">[2]Sheet1!$M$652</definedName>
    <definedName name="element2b">[2]Sheet1!$M$729</definedName>
    <definedName name="element2c">[2]Sheet1!$M$770</definedName>
    <definedName name="element2d">[2]Sheet1!$M$854</definedName>
    <definedName name="element2e">[2]Sheet1!$M$939</definedName>
    <definedName name="element2f">[2]Sheet1!$M$1017</definedName>
    <definedName name="element2g">[2]Sheet1!$M$1109</definedName>
    <definedName name="element2h">[2]Sheet1!$M$1195</definedName>
    <definedName name="element3a">[2]Sheet1!$M$1273</definedName>
    <definedName name="element3b">[2]Sheet1!$M$1311</definedName>
    <definedName name="element3c">[2]Sheet1!$M$1366</definedName>
    <definedName name="element4a">[2]Sheet1!$M$1429</definedName>
    <definedName name="element4b">[2]Sheet1!$M$1482</definedName>
    <definedName name="element4c">[2]Sheet1!$M$1612</definedName>
    <definedName name="element5a">[2]Sheet1!$M$1617</definedName>
    <definedName name="element5b">[2]Sheet1!$M$1649</definedName>
    <definedName name="element5c">[2]Sheet1!$M$1654</definedName>
    <definedName name="element5d">[2]Sheet1!$M$1675</definedName>
    <definedName name="element5e">[2]Sheet1!$M$1739</definedName>
    <definedName name="element5f">[2]Sheet1!$M$1744</definedName>
    <definedName name="element5g">[2]Sheet1!$M$1750</definedName>
    <definedName name="element5h">[2]Sheet1!$M$1775</definedName>
    <definedName name="element5i">[2]Sheet1!$M$1938</definedName>
    <definedName name="element5j">[2]Sheet1!$M$1943</definedName>
    <definedName name="element5k">[2]Sheet1!$M$1990</definedName>
    <definedName name="element5l">[2]Sheet1!$M$2013</definedName>
    <definedName name="element5m">[2]Sheet1!$M$2049</definedName>
    <definedName name="element5n">[2]Sheet1!$M$2057</definedName>
    <definedName name="element6a">[2]Sheet1!$M$2063</definedName>
    <definedName name="element6b">[2]Sheet1!$M$2070</definedName>
    <definedName name="element6c">[2]Sheet1!$M$2084</definedName>
    <definedName name="element6d">[2]Sheet1!$M$2140</definedName>
    <definedName name="EMB">'[7]Estimate summary'!#REF!</definedName>
    <definedName name="ENABLE" localSheetId="2">#REF!</definedName>
    <definedName name="ENABLE" localSheetId="1">#REF!</definedName>
    <definedName name="ENABLE">#REF!</definedName>
    <definedName name="ENABLING" localSheetId="2">#REF!</definedName>
    <definedName name="ENABLING" localSheetId="1">#REF!</definedName>
    <definedName name="ENABLING">#REF!</definedName>
    <definedName name="Enablingworks">[31]Cashflow!$B$9</definedName>
    <definedName name="ENTR">'[7]Estimate summary'!#REF!</definedName>
    <definedName name="er" localSheetId="2" hidden="1">{#N/A,#N/A,FALSE,"SumG";#N/A,#N/A,FALSE,"ElecG";#N/A,#N/A,FALSE,"MechG";#N/A,#N/A,FALSE,"GeotG";#N/A,#N/A,FALSE,"PrcsG";#N/A,#N/A,FALSE,"TunnG";#N/A,#N/A,FALSE,"CivlG";#N/A,#N/A,FALSE,"NtwkG";#N/A,#N/A,FALSE,"EstgG";#N/A,#N/A,FALSE,"PEngG"}</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z" localSheetId="2" hidden="1">{#N/A,#N/A,FALSE,"SumG";#N/A,#N/A,FALSE,"ElecG";#N/A,#N/A,FALSE,"MechG";#N/A,#N/A,FALSE,"GeotG";#N/A,#N/A,FALSE,"PrcsG";#N/A,#N/A,FALSE,"TunnG";#N/A,#N/A,FALSE,"CivlG";#N/A,#N/A,FALSE,"NtwkG";#N/A,#N/A,FALSE,"EstgG";#N/A,#N/A,FALSE,"PEngG"}</definedName>
    <definedName name="erz" localSheetId="1" hidden="1">{#N/A,#N/A,FALSE,"SumG";#N/A,#N/A,FALSE,"ElecG";#N/A,#N/A,FALSE,"MechG";#N/A,#N/A,FALSE,"GeotG";#N/A,#N/A,FALSE,"PrcsG";#N/A,#N/A,FALSE,"TunnG";#N/A,#N/A,FALSE,"CivlG";#N/A,#N/A,FALSE,"NtwkG";#N/A,#N/A,FALSE,"EstgG";#N/A,#N/A,FALSE,"PEngG"}</definedName>
    <definedName name="erz" hidden="1">{#N/A,#N/A,FALSE,"SumG";#N/A,#N/A,FALSE,"ElecG";#N/A,#N/A,FALSE,"MechG";#N/A,#N/A,FALSE,"GeotG";#N/A,#N/A,FALSE,"PrcsG";#N/A,#N/A,FALSE,"TunnG";#N/A,#N/A,FALSE,"CivlG";#N/A,#N/A,FALSE,"NtwkG";#N/A,#N/A,FALSE,"EstgG";#N/A,#N/A,FALSE,"PEngG"}</definedName>
    <definedName name="ESC">'[7]Estimate summary'!#REF!</definedName>
    <definedName name="ETH" localSheetId="2">#REF!</definedName>
    <definedName name="ETH" localSheetId="1">#REF!</definedName>
    <definedName name="ETH">#REF!</definedName>
    <definedName name="ETH_1" localSheetId="2">#REF!</definedName>
    <definedName name="ETH_1" localSheetId="1">#REF!</definedName>
    <definedName name="ETH_1">#REF!</definedName>
    <definedName name="ETH_10" localSheetId="2">#REF!</definedName>
    <definedName name="ETH_10" localSheetId="1">#REF!</definedName>
    <definedName name="ETH_10">#REF!</definedName>
    <definedName name="ETH_11" localSheetId="2">#REF!</definedName>
    <definedName name="ETH_11" localSheetId="1">#REF!</definedName>
    <definedName name="ETH_11">#REF!</definedName>
    <definedName name="ETH_12" localSheetId="2">#REF!</definedName>
    <definedName name="ETH_12" localSheetId="1">#REF!</definedName>
    <definedName name="ETH_12">#REF!</definedName>
    <definedName name="ETH_13" localSheetId="2">#REF!</definedName>
    <definedName name="ETH_13" localSheetId="1">#REF!</definedName>
    <definedName name="ETH_13">#REF!</definedName>
    <definedName name="ETH_14" localSheetId="2">#REF!</definedName>
    <definedName name="ETH_14" localSheetId="1">#REF!</definedName>
    <definedName name="ETH_14">#REF!</definedName>
    <definedName name="ETH_15" localSheetId="2">#REF!</definedName>
    <definedName name="ETH_15" localSheetId="1">#REF!</definedName>
    <definedName name="ETH_15">#REF!</definedName>
    <definedName name="ETH_16" localSheetId="2">#REF!</definedName>
    <definedName name="ETH_16" localSheetId="1">#REF!</definedName>
    <definedName name="ETH_16">#REF!</definedName>
    <definedName name="ETH_2" localSheetId="2">#REF!</definedName>
    <definedName name="ETH_2" localSheetId="1">#REF!</definedName>
    <definedName name="ETH_2">#REF!</definedName>
    <definedName name="ETH_3" localSheetId="2">#REF!</definedName>
    <definedName name="ETH_3" localSheetId="1">#REF!</definedName>
    <definedName name="ETH_3">#REF!</definedName>
    <definedName name="ETH_4" localSheetId="2">#REF!</definedName>
    <definedName name="ETH_4" localSheetId="1">#REF!</definedName>
    <definedName name="ETH_4">#REF!</definedName>
    <definedName name="ETH_5" localSheetId="2">#REF!</definedName>
    <definedName name="ETH_5" localSheetId="1">#REF!</definedName>
    <definedName name="ETH_5">#REF!</definedName>
    <definedName name="ETH_6" localSheetId="2">#REF!</definedName>
    <definedName name="ETH_6" localSheetId="1">#REF!</definedName>
    <definedName name="ETH_6">#REF!</definedName>
    <definedName name="ETH_7" localSheetId="2">#REF!</definedName>
    <definedName name="ETH_7" localSheetId="1">#REF!</definedName>
    <definedName name="ETH_7">#REF!</definedName>
    <definedName name="ETH_8" localSheetId="2">#REF!</definedName>
    <definedName name="ETH_8" localSheetId="1">#REF!</definedName>
    <definedName name="ETH_8">#REF!</definedName>
    <definedName name="ETH_9" localSheetId="2">#REF!</definedName>
    <definedName name="ETH_9" localSheetId="1">#REF!</definedName>
    <definedName name="ETH_9">#REF!</definedName>
    <definedName name="ETH_ANC" localSheetId="2">#REF!</definedName>
    <definedName name="ETH_ANC" localSheetId="1">#REF!</definedName>
    <definedName name="ETH_ANC">#REF!</definedName>
    <definedName name="ETH_basement_walls" localSheetId="2">#REF!</definedName>
    <definedName name="ETH_basement_walls" localSheetId="1">#REF!</definedName>
    <definedName name="ETH_basement_walls">#REF!</definedName>
    <definedName name="ETH_CONC" localSheetId="2">#REF!</definedName>
    <definedName name="ETH_CONC" localSheetId="1">#REF!</definedName>
    <definedName name="ETH_CONC">#REF!</definedName>
    <definedName name="ETH_DEM" localSheetId="2">#REF!</definedName>
    <definedName name="ETH_DEM" localSheetId="1">#REF!</definedName>
    <definedName name="ETH_DEM">#REF!</definedName>
    <definedName name="ETH_DRA" localSheetId="2">#REF!</definedName>
    <definedName name="ETH_DRA" localSheetId="1">#REF!</definedName>
    <definedName name="ETH_DRA">#REF!</definedName>
    <definedName name="ETH_DW" localSheetId="2">#REF!</definedName>
    <definedName name="ETH_DW" localSheetId="1">#REF!</definedName>
    <definedName name="ETH_DW">#REF!</definedName>
    <definedName name="ETH_EW_DRA" localSheetId="2">#REF!</definedName>
    <definedName name="ETH_EW_DRA" localSheetId="1">#REF!</definedName>
    <definedName name="ETH_EW_DRA">#REF!</definedName>
    <definedName name="ETH_EW_ROADS" localSheetId="2">#REF!</definedName>
    <definedName name="ETH_EW_ROADS" localSheetId="1">#REF!</definedName>
    <definedName name="ETH_EW_ROADS">#REF!</definedName>
    <definedName name="ETH_EW_SD" localSheetId="2">#REF!</definedName>
    <definedName name="ETH_EW_SD" localSheetId="1">#REF!</definedName>
    <definedName name="ETH_EW_SD">#REF!</definedName>
    <definedName name="ETH_EWK" localSheetId="2">#REF!</definedName>
    <definedName name="ETH_EWK" localSheetId="1">#REF!</definedName>
    <definedName name="ETH_EWK">#REF!</definedName>
    <definedName name="ETH_GI" localSheetId="2">#REF!</definedName>
    <definedName name="ETH_GI" localSheetId="1">#REF!</definedName>
    <definedName name="ETH_GI">#REF!</definedName>
    <definedName name="ETH_intl_walls" localSheetId="2">#REF!</definedName>
    <definedName name="ETH_intl_walls" localSheetId="1">#REF!</definedName>
    <definedName name="ETH_intl_walls">#REF!</definedName>
    <definedName name="ETH_ROADS" localSheetId="2">#REF!</definedName>
    <definedName name="ETH_ROADS" localSheetId="1">#REF!</definedName>
    <definedName name="ETH_ROADS">#REF!</definedName>
    <definedName name="ETH_SSP" localSheetId="2">#REF!</definedName>
    <definedName name="ETH_SSP" localSheetId="1">#REF!</definedName>
    <definedName name="ETH_SSP">#REF!</definedName>
    <definedName name="EW_NRL" localSheetId="2">'[7]Platform Estimate'!#REF!</definedName>
    <definedName name="EW_NRL" localSheetId="1">'[7]Platform Estimate'!#REF!</definedName>
    <definedName name="EW_NRL">'[7]Platform Estimate'!#REF!</definedName>
    <definedName name="EW_STAT" localSheetId="2">'[7]Estimate summary'!#REF!</definedName>
    <definedName name="EW_STAT" localSheetId="1">'[7]Estimate summary'!#REF!</definedName>
    <definedName name="EW_STAT">'[7]Estimate summary'!#REF!</definedName>
    <definedName name="EX" localSheetId="2">#REF!</definedName>
    <definedName name="EX" localSheetId="1">#REF!</definedName>
    <definedName name="EX">#REF!</definedName>
    <definedName name="EX_WALL" localSheetId="2">'[7]Estimate summary'!#REF!</definedName>
    <definedName name="EX_WALL" localSheetId="1">'[7]Estimate summary'!#REF!</definedName>
    <definedName name="EX_WALL">'[7]Estimate summary'!#REF!</definedName>
    <definedName name="Excel_BuiltIn__FilterDatabase_1" localSheetId="2">'[32]Project Summary'!#REF!</definedName>
    <definedName name="Excel_BuiltIn__FilterDatabase_1" localSheetId="1">'[32]Project Summary'!#REF!</definedName>
    <definedName name="Excel_BuiltIn__FilterDatabase_1">'[32]Project Summary'!#REF!</definedName>
    <definedName name="ExclusionsAssuptions" localSheetId="2">#REF!</definedName>
    <definedName name="ExclusionsAssuptions" localSheetId="1">#REF!</definedName>
    <definedName name="ExclusionsAssuptions">#REF!</definedName>
    <definedName name="execsumfinal" localSheetId="2">'[33]Executive Summary'!#REF!</definedName>
    <definedName name="execsumfinal" localSheetId="1">'[33]Executive Summary'!#REF!</definedName>
    <definedName name="execsumfinal">'[33]Executive Summary'!#REF!</definedName>
    <definedName name="Extdrain">'[15]8'!$G$233</definedName>
    <definedName name="EXTL_WKS" localSheetId="2">#REF!</definedName>
    <definedName name="EXTL_WKS" localSheetId="1">#REF!</definedName>
    <definedName name="EXTL_WKS">#REF!</definedName>
    <definedName name="Extserv">'[15]8'!$G$272</definedName>
    <definedName name="ExtWalls">'[15]2'!$G$350</definedName>
    <definedName name="EXTWK">'[7]Estimate summary'!#REF!</definedName>
    <definedName name="EXTWORK" localSheetId="2">#REF!</definedName>
    <definedName name="EXTWORK" localSheetId="1">#REF!</definedName>
    <definedName name="EXTWORK">#REF!</definedName>
    <definedName name="EYE">[34]Sheet7!#REF!</definedName>
    <definedName name="f">'[5]Area Schedule 1'!$AD$112</definedName>
    <definedName name="Facility">'[8]Drop downs'!$L$16:$L$20</definedName>
    <definedName name="FacRet">'[15]7'!#REF!</definedName>
    <definedName name="factot" localSheetId="2">#REF!</definedName>
    <definedName name="factot" localSheetId="1">#REF!</definedName>
    <definedName name="factot">#REF!</definedName>
    <definedName name="FBR">'[7]Estimate summary'!#REF!</definedName>
    <definedName name="FBR_TL">'[7]Estimate summary'!#REF!</definedName>
    <definedName name="fdff" localSheetId="2" hidden="1">{#N/A,#N/A,FALSE,"SumG";#N/A,#N/A,FALSE,"ElecG";#N/A,#N/A,FALSE,"MechG";#N/A,#N/A,FALSE,"GeotG";#N/A,#N/A,FALSE,"PrcsG";#N/A,#N/A,FALSE,"TunnG";#N/A,#N/A,FALSE,"CivlG";#N/A,#N/A,FALSE,"NtwkG";#N/A,#N/A,FALSE,"EstgG";#N/A,#N/A,FALSE,"PEngG"}</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ffz" localSheetId="2" hidden="1">{#N/A,#N/A,FALSE,"SumG";#N/A,#N/A,FALSE,"ElecG";#N/A,#N/A,FALSE,"MechG";#N/A,#N/A,FALSE,"GeotG";#N/A,#N/A,FALSE,"PrcsG";#N/A,#N/A,FALSE,"TunnG";#N/A,#N/A,FALSE,"CivlG";#N/A,#N/A,FALSE,"NtwkG";#N/A,#N/A,FALSE,"EstgG";#N/A,#N/A,FALSE,"PEngG"}</definedName>
    <definedName name="fdffz" localSheetId="1" hidden="1">{#N/A,#N/A,FALSE,"SumG";#N/A,#N/A,FALSE,"ElecG";#N/A,#N/A,FALSE,"MechG";#N/A,#N/A,FALSE,"GeotG";#N/A,#N/A,FALSE,"PrcsG";#N/A,#N/A,FALSE,"TunnG";#N/A,#N/A,FALSE,"CivlG";#N/A,#N/A,FALSE,"NtwkG";#N/A,#N/A,FALSE,"EstgG";#N/A,#N/A,FALSE,"PEngG"}</definedName>
    <definedName name="fdffz" hidden="1">{#N/A,#N/A,FALSE,"SumG";#N/A,#N/A,FALSE,"ElecG";#N/A,#N/A,FALSE,"MechG";#N/A,#N/A,FALSE,"GeotG";#N/A,#N/A,FALSE,"PrcsG";#N/A,#N/A,FALSE,"TunnG";#N/A,#N/A,FALSE,"CivlG";#N/A,#N/A,FALSE,"NtwkG";#N/A,#N/A,FALSE,"EstgG";#N/A,#N/A,FALSE,"PEngG"}</definedName>
    <definedName name="FDHY">#REF!</definedName>
    <definedName name="fdsgw" localSheetId="2" hidden="1">{#N/A,#N/A,FALSE,"SumD";#N/A,#N/A,FALSE,"ElecD";#N/A,#N/A,FALSE,"MechD";#N/A,#N/A,FALSE,"GeotD";#N/A,#N/A,FALSE,"PrcsD";#N/A,#N/A,FALSE,"TunnD";#N/A,#N/A,FALSE,"CivlD";#N/A,#N/A,FALSE,"NtwkD";#N/A,#N/A,FALSE,"EstgD";#N/A,#N/A,FALSE,"PEngD"}</definedName>
    <definedName name="fdsgw" localSheetId="1" hidden="1">{#N/A,#N/A,FALSE,"SumD";#N/A,#N/A,FALSE,"ElecD";#N/A,#N/A,FALSE,"MechD";#N/A,#N/A,FALSE,"GeotD";#N/A,#N/A,FALSE,"PrcsD";#N/A,#N/A,FALSE,"TunnD";#N/A,#N/A,FALSE,"CivlD";#N/A,#N/A,FALSE,"NtwkD";#N/A,#N/A,FALSE,"EstgD";#N/A,#N/A,FALSE,"PEngD"}</definedName>
    <definedName name="fdsgw" hidden="1">{#N/A,#N/A,FALSE,"SumD";#N/A,#N/A,FALSE,"ElecD";#N/A,#N/A,FALSE,"MechD";#N/A,#N/A,FALSE,"GeotD";#N/A,#N/A,FALSE,"PrcsD";#N/A,#N/A,FALSE,"TunnD";#N/A,#N/A,FALSE,"CivlD";#N/A,#N/A,FALSE,"NtwkD";#N/A,#N/A,FALSE,"EstgD";#N/A,#N/A,FALSE,"PEngD"}</definedName>
    <definedName name="FE">'[7]Estimate summary'!#REF!</definedName>
    <definedName name="FEAT">'[7]Estimate summary'!#REF!</definedName>
    <definedName name="Fencing">'[15]8'!$G$155</definedName>
    <definedName name="FFC" localSheetId="2">#REF!</definedName>
    <definedName name="FFC" localSheetId="1">#REF!</definedName>
    <definedName name="FFC">#REF!</definedName>
    <definedName name="fff" localSheetId="2" hidden="1">{#N/A,#N/A,FALSE,"SumG";#N/A,#N/A,FALSE,"ElecG";#N/A,#N/A,FALSE,"MechG";#N/A,#N/A,FALSE,"GeotG";#N/A,#N/A,FALSE,"PrcsG";#N/A,#N/A,FALSE,"TunnG";#N/A,#N/A,FALSE,"CivlG";#N/A,#N/A,FALSE,"NtwkG";#N/A,#N/A,FALSE,"EstgG";#N/A,#N/A,FALSE,"PEngG"}</definedName>
    <definedName name="fff" localSheetId="1" hidden="1">{#N/A,#N/A,FALSE,"SumG";#N/A,#N/A,FALSE,"ElecG";#N/A,#N/A,FALSE,"MechG";#N/A,#N/A,FALSE,"GeotG";#N/A,#N/A,FALSE,"PrcsG";#N/A,#N/A,FALSE,"TunnG";#N/A,#N/A,FALSE,"CivlG";#N/A,#N/A,FALSE,"NtwkG";#N/A,#N/A,FALSE,"EstgG";#N/A,#N/A,FALSE,"PEngG"}</definedName>
    <definedName name="fff" hidden="1">{#N/A,#N/A,FALSE,"SumG";#N/A,#N/A,FALSE,"ElecG";#N/A,#N/A,FALSE,"MechG";#N/A,#N/A,FALSE,"GeotG";#N/A,#N/A,FALSE,"PrcsG";#N/A,#N/A,FALSE,"TunnG";#N/A,#N/A,FALSE,"CivlG";#N/A,#N/A,FALSE,"NtwkG";#N/A,#N/A,FALSE,"EstgG";#N/A,#N/A,FALSE,"PEngG"}</definedName>
    <definedName name="fffffffff" localSheetId="2" hidden="1">{#N/A,#N/A,FALSE,"SumD";#N/A,#N/A,FALSE,"ElecD";#N/A,#N/A,FALSE,"MechD";#N/A,#N/A,FALSE,"GeotD";#N/A,#N/A,FALSE,"PrcsD";#N/A,#N/A,FALSE,"TunnD";#N/A,#N/A,FALSE,"CivlD";#N/A,#N/A,FALSE,"NtwkD";#N/A,#N/A,FALSE,"EstgD";#N/A,#N/A,FALSE,"PEngD"}</definedName>
    <definedName name="fffffffff" localSheetId="1" hidden="1">{#N/A,#N/A,FALSE,"SumD";#N/A,#N/A,FALSE,"ElecD";#N/A,#N/A,FALSE,"MechD";#N/A,#N/A,FALSE,"GeotD";#N/A,#N/A,FALSE,"PrcsD";#N/A,#N/A,FALSE,"TunnD";#N/A,#N/A,FALSE,"CivlD";#N/A,#N/A,FALSE,"NtwkD";#N/A,#N/A,FALSE,"EstgD";#N/A,#N/A,FALSE,"PEngD"}</definedName>
    <definedName name="fffffffff" hidden="1">{#N/A,#N/A,FALSE,"SumD";#N/A,#N/A,FALSE,"ElecD";#N/A,#N/A,FALSE,"MechD";#N/A,#N/A,FALSE,"GeotD";#N/A,#N/A,FALSE,"PrcsD";#N/A,#N/A,FALSE,"TunnD";#N/A,#N/A,FALSE,"CivlD";#N/A,#N/A,FALSE,"NtwkD";#N/A,#N/A,FALSE,"EstgD";#N/A,#N/A,FALSE,"PEngD"}</definedName>
    <definedName name="ffffffffffffff" localSheetId="2" hidden="1">{#N/A,#N/A,FALSE,"SumG";#N/A,#N/A,FALSE,"ElecG";#N/A,#N/A,FALSE,"MechG";#N/A,#N/A,FALSE,"GeotG";#N/A,#N/A,FALSE,"PrcsG";#N/A,#N/A,FALSE,"TunnG";#N/A,#N/A,FALSE,"CivlG";#N/A,#N/A,FALSE,"NtwkG";#N/A,#N/A,FALSE,"EstgG";#N/A,#N/A,FALSE,"PEngG"}</definedName>
    <definedName name="ffffffffffffff" localSheetId="1" hidden="1">{#N/A,#N/A,FALSE,"SumG";#N/A,#N/A,FALSE,"ElecG";#N/A,#N/A,FALSE,"MechG";#N/A,#N/A,FALSE,"GeotG";#N/A,#N/A,FALSE,"PrcsG";#N/A,#N/A,FALSE,"TunnG";#N/A,#N/A,FALSE,"CivlG";#N/A,#N/A,FALSE,"NtwkG";#N/A,#N/A,FALSE,"EstgG";#N/A,#N/A,FALSE,"PEngG"}</definedName>
    <definedName name="ffffffffffffff" hidden="1">{#N/A,#N/A,FALSE,"SumG";#N/A,#N/A,FALSE,"ElecG";#N/A,#N/A,FALSE,"MechG";#N/A,#N/A,FALSE,"GeotG";#N/A,#N/A,FALSE,"PrcsG";#N/A,#N/A,FALSE,"TunnG";#N/A,#N/A,FALSE,"CivlG";#N/A,#N/A,FALSE,"NtwkG";#N/A,#N/A,FALSE,"EstgG";#N/A,#N/A,FALSE,"PEngG"}</definedName>
    <definedName name="ffffffffffffffff" localSheetId="2" hidden="1">{#N/A,#N/A,FALSE,"SumD";#N/A,#N/A,FALSE,"ElecD";#N/A,#N/A,FALSE,"MechD";#N/A,#N/A,FALSE,"GeotD";#N/A,#N/A,FALSE,"PrcsD";#N/A,#N/A,FALSE,"TunnD";#N/A,#N/A,FALSE,"CivlD";#N/A,#N/A,FALSE,"NtwkD";#N/A,#N/A,FALSE,"EstgD";#N/A,#N/A,FALSE,"PEngD"}</definedName>
    <definedName name="ffffffffffffffff" localSheetId="1" hidden="1">{#N/A,#N/A,FALSE,"SumD";#N/A,#N/A,FALSE,"ElecD";#N/A,#N/A,FALSE,"MechD";#N/A,#N/A,FALSE,"GeotD";#N/A,#N/A,FALSE,"PrcsD";#N/A,#N/A,FALSE,"TunnD";#N/A,#N/A,FALSE,"CivlD";#N/A,#N/A,FALSE,"NtwkD";#N/A,#N/A,FALSE,"EstgD";#N/A,#N/A,FALSE,"PEngD"}</definedName>
    <definedName name="ffffffffffffffff" hidden="1">{#N/A,#N/A,FALSE,"SumD";#N/A,#N/A,FALSE,"ElecD";#N/A,#N/A,FALSE,"MechD";#N/A,#N/A,FALSE,"GeotD";#N/A,#N/A,FALSE,"PrcsD";#N/A,#N/A,FALSE,"TunnD";#N/A,#N/A,FALSE,"CivlD";#N/A,#N/A,FALSE,"NtwkD";#N/A,#N/A,FALSE,"EstgD";#N/A,#N/A,FALSE,"PEngD"}</definedName>
    <definedName name="fffffffffffffffffffff" localSheetId="2" hidden="1">{#N/A,#N/A,FALSE,"SumD";#N/A,#N/A,FALSE,"ElecD";#N/A,#N/A,FALSE,"MechD";#N/A,#N/A,FALSE,"GeotD";#N/A,#N/A,FALSE,"PrcsD";#N/A,#N/A,FALSE,"TunnD";#N/A,#N/A,FALSE,"CivlD";#N/A,#N/A,FALSE,"NtwkD";#N/A,#N/A,FALSE,"EstgD";#N/A,#N/A,FALSE,"PEngD"}</definedName>
    <definedName name="fffffffffffffffffffff" localSheetId="1" hidden="1">{#N/A,#N/A,FALSE,"SumD";#N/A,#N/A,FALSE,"ElecD";#N/A,#N/A,FALSE,"MechD";#N/A,#N/A,FALSE,"GeotD";#N/A,#N/A,FALSE,"PrcsD";#N/A,#N/A,FALSE,"TunnD";#N/A,#N/A,FALSE,"CivlD";#N/A,#N/A,FALSE,"NtwkD";#N/A,#N/A,FALSE,"EstgD";#N/A,#N/A,FALSE,"PEngD"}</definedName>
    <definedName name="fffffffffffffffffffff" hidden="1">{#N/A,#N/A,FALSE,"SumD";#N/A,#N/A,FALSE,"ElecD";#N/A,#N/A,FALSE,"MechD";#N/A,#N/A,FALSE,"GeotD";#N/A,#N/A,FALSE,"PrcsD";#N/A,#N/A,FALSE,"TunnD";#N/A,#N/A,FALSE,"CivlD";#N/A,#N/A,FALSE,"NtwkD";#N/A,#N/A,FALSE,"EstgD";#N/A,#N/A,FALSE,"PEngD"}</definedName>
    <definedName name="fffffffffffffffffffffff" localSheetId="2" hidden="1">{#N/A,#N/A,FALSE,"SumD";#N/A,#N/A,FALSE,"ElecD";#N/A,#N/A,FALSE,"MechD";#N/A,#N/A,FALSE,"GeotD";#N/A,#N/A,FALSE,"PrcsD";#N/A,#N/A,FALSE,"TunnD";#N/A,#N/A,FALSE,"CivlD";#N/A,#N/A,FALSE,"NtwkD";#N/A,#N/A,FALSE,"EstgD";#N/A,#N/A,FALSE,"PEngD"}</definedName>
    <definedName name="fffffffffffffffffffffff" localSheetId="1" hidden="1">{#N/A,#N/A,FALSE,"SumD";#N/A,#N/A,FALSE,"ElecD";#N/A,#N/A,FALSE,"MechD";#N/A,#N/A,FALSE,"GeotD";#N/A,#N/A,FALSE,"PrcsD";#N/A,#N/A,FALSE,"TunnD";#N/A,#N/A,FALSE,"CivlD";#N/A,#N/A,FALSE,"NtwkD";#N/A,#N/A,FALSE,"EstgD";#N/A,#N/A,FALSE,"PEngD"}</definedName>
    <definedName name="fffffffffffffffffffffff" hidden="1">{#N/A,#N/A,FALSE,"SumD";#N/A,#N/A,FALSE,"ElecD";#N/A,#N/A,FALSE,"MechD";#N/A,#N/A,FALSE,"GeotD";#N/A,#N/A,FALSE,"PrcsD";#N/A,#N/A,FALSE,"TunnD";#N/A,#N/A,FALSE,"CivlD";#N/A,#N/A,FALSE,"NtwkD";#N/A,#N/A,FALSE,"EstgD";#N/A,#N/A,FALSE,"PEngD"}</definedName>
    <definedName name="ffffffffffffffffffffffffffff" localSheetId="2" hidden="1">{#N/A,#N/A,FALSE,"SumD";#N/A,#N/A,FALSE,"ElecD";#N/A,#N/A,FALSE,"MechD";#N/A,#N/A,FALSE,"GeotD";#N/A,#N/A,FALSE,"PrcsD";#N/A,#N/A,FALSE,"TunnD";#N/A,#N/A,FALSE,"CivlD";#N/A,#N/A,FALSE,"NtwkD";#N/A,#N/A,FALSE,"EstgD";#N/A,#N/A,FALSE,"PEngD"}</definedName>
    <definedName name="ffffffffffffffffffffffffffff" localSheetId="1" hidden="1">{#N/A,#N/A,FALSE,"SumD";#N/A,#N/A,FALSE,"ElecD";#N/A,#N/A,FALSE,"MechD";#N/A,#N/A,FALSE,"GeotD";#N/A,#N/A,FALSE,"PrcsD";#N/A,#N/A,FALSE,"TunnD";#N/A,#N/A,FALSE,"CivlD";#N/A,#N/A,FALSE,"NtwkD";#N/A,#N/A,FALSE,"EstgD";#N/A,#N/A,FALSE,"PEngD"}</definedName>
    <definedName name="ffffffffffffffffffffffffffff" hidden="1">{#N/A,#N/A,FALSE,"SumD";#N/A,#N/A,FALSE,"ElecD";#N/A,#N/A,FALSE,"MechD";#N/A,#N/A,FALSE,"GeotD";#N/A,#N/A,FALSE,"PrcsD";#N/A,#N/A,FALSE,"TunnD";#N/A,#N/A,FALSE,"CivlD";#N/A,#N/A,FALSE,"NtwkD";#N/A,#N/A,FALSE,"EstgD";#N/A,#N/A,FALSE,"PEngD"}</definedName>
    <definedName name="ffffffffffffffffffffffffffffffffffff" localSheetId="2" hidden="1">{#N/A,#N/A,FALSE,"SumG";#N/A,#N/A,FALSE,"ElecG";#N/A,#N/A,FALSE,"MechG";#N/A,#N/A,FALSE,"GeotG";#N/A,#N/A,FALSE,"PrcsG";#N/A,#N/A,FALSE,"TunnG";#N/A,#N/A,FALSE,"CivlG";#N/A,#N/A,FALSE,"NtwkG";#N/A,#N/A,FALSE,"EstgG";#N/A,#N/A,FALSE,"PEngG"}</definedName>
    <definedName name="ffffffffffffffffffffffffffffffffffff" localSheetId="1" hidden="1">{#N/A,#N/A,FALSE,"SumG";#N/A,#N/A,FALSE,"ElecG";#N/A,#N/A,FALSE,"MechG";#N/A,#N/A,FALSE,"GeotG";#N/A,#N/A,FALSE,"PrcsG";#N/A,#N/A,FALSE,"TunnG";#N/A,#N/A,FALSE,"CivlG";#N/A,#N/A,FALSE,"NtwkG";#N/A,#N/A,FALSE,"EstgG";#N/A,#N/A,FALSE,"PEngG"}</definedName>
    <definedName name="ffffffffffffffffffffffffffffffffffff" hidden="1">{#N/A,#N/A,FALSE,"SumG";#N/A,#N/A,FALSE,"ElecG";#N/A,#N/A,FALSE,"MechG";#N/A,#N/A,FALSE,"GeotG";#N/A,#N/A,FALSE,"PrcsG";#N/A,#N/A,FALSE,"TunnG";#N/A,#N/A,FALSE,"CivlG";#N/A,#N/A,FALSE,"NtwkG";#N/A,#N/A,FALSE,"EstgG";#N/A,#N/A,FALSE,"PEngG"}</definedName>
    <definedName name="ffz" localSheetId="2" hidden="1">{#N/A,#N/A,FALSE,"SumD";#N/A,#N/A,FALSE,"ElecD";#N/A,#N/A,FALSE,"MechD";#N/A,#N/A,FALSE,"GeotD";#N/A,#N/A,FALSE,"PrcsD";#N/A,#N/A,FALSE,"TunnD";#N/A,#N/A,FALSE,"CivlD";#N/A,#N/A,FALSE,"NtwkD";#N/A,#N/A,FALSE,"EstgD";#N/A,#N/A,FALSE,"PEngD"}</definedName>
    <definedName name="ffz" localSheetId="1" hidden="1">{#N/A,#N/A,FALSE,"SumD";#N/A,#N/A,FALSE,"ElecD";#N/A,#N/A,FALSE,"MechD";#N/A,#N/A,FALSE,"GeotD";#N/A,#N/A,FALSE,"PrcsD";#N/A,#N/A,FALSE,"TunnD";#N/A,#N/A,FALSE,"CivlD";#N/A,#N/A,FALSE,"NtwkD";#N/A,#N/A,FALSE,"EstgD";#N/A,#N/A,FALSE,"PEngD"}</definedName>
    <definedName name="ffz" hidden="1">{#N/A,#N/A,FALSE,"SumD";#N/A,#N/A,FALSE,"ElecD";#N/A,#N/A,FALSE,"MechD";#N/A,#N/A,FALSE,"GeotD";#N/A,#N/A,FALSE,"PrcsD";#N/A,#N/A,FALSE,"TunnD";#N/A,#N/A,FALSE,"CivlD";#N/A,#N/A,FALSE,"NtwkD";#N/A,#N/A,FALSE,"EstgD";#N/A,#N/A,FALSE,"PEngD"}</definedName>
    <definedName name="fg">[35]Construction!$S$36:$S$74</definedName>
    <definedName name="fgdfg" localSheetId="2" hidden="1">{#N/A,#N/A,FALSE,"SumD";#N/A,#N/A,FALSE,"ElecD";#N/A,#N/A,FALSE,"MechD";#N/A,#N/A,FALSE,"GeotD";#N/A,#N/A,FALSE,"PrcsD";#N/A,#N/A,FALSE,"TunnD";#N/A,#N/A,FALSE,"CivlD";#N/A,#N/A,FALSE,"NtwkD";#N/A,#N/A,FALSE,"EstgD";#N/A,#N/A,FALSE,"PEngD"}</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fgz" localSheetId="2" hidden="1">{#N/A,#N/A,FALSE,"SumD";#N/A,#N/A,FALSE,"ElecD";#N/A,#N/A,FALSE,"MechD";#N/A,#N/A,FALSE,"GeotD";#N/A,#N/A,FALSE,"PrcsD";#N/A,#N/A,FALSE,"TunnD";#N/A,#N/A,FALSE,"CivlD";#N/A,#N/A,FALSE,"NtwkD";#N/A,#N/A,FALSE,"EstgD";#N/A,#N/A,FALSE,"PEngD"}</definedName>
    <definedName name="fgdfgz" localSheetId="1" hidden="1">{#N/A,#N/A,FALSE,"SumD";#N/A,#N/A,FALSE,"ElecD";#N/A,#N/A,FALSE,"MechD";#N/A,#N/A,FALSE,"GeotD";#N/A,#N/A,FALSE,"PrcsD";#N/A,#N/A,FALSE,"TunnD";#N/A,#N/A,FALSE,"CivlD";#N/A,#N/A,FALSE,"NtwkD";#N/A,#N/A,FALSE,"EstgD";#N/A,#N/A,FALSE,"PEngD"}</definedName>
    <definedName name="fgdfgz" hidden="1">{#N/A,#N/A,FALSE,"SumD";#N/A,#N/A,FALSE,"ElecD";#N/A,#N/A,FALSE,"MechD";#N/A,#N/A,FALSE,"GeotD";#N/A,#N/A,FALSE,"PrcsD";#N/A,#N/A,FALSE,"TunnD";#N/A,#N/A,FALSE,"CivlD";#N/A,#N/A,FALSE,"NtwkD";#N/A,#N/A,FALSE,"EstgD";#N/A,#N/A,FALSE,"PEngD"}</definedName>
    <definedName name="fgfdg" localSheetId="2" hidden="1">{#N/A,#N/A,FALSE,"SumG";#N/A,#N/A,FALSE,"ElecG";#N/A,#N/A,FALSE,"MechG";#N/A,#N/A,FALSE,"GeotG";#N/A,#N/A,FALSE,"PrcsG";#N/A,#N/A,FALSE,"TunnG";#N/A,#N/A,FALSE,"CivlG";#N/A,#N/A,FALSE,"NtwkG";#N/A,#N/A,FALSE,"EstgG";#N/A,#N/A,FALSE,"PEngG"}</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dgz" localSheetId="2" hidden="1">{#N/A,#N/A,FALSE,"SumG";#N/A,#N/A,FALSE,"ElecG";#N/A,#N/A,FALSE,"MechG";#N/A,#N/A,FALSE,"GeotG";#N/A,#N/A,FALSE,"PrcsG";#N/A,#N/A,FALSE,"TunnG";#N/A,#N/A,FALSE,"CivlG";#N/A,#N/A,FALSE,"NtwkG";#N/A,#N/A,FALSE,"EstgG";#N/A,#N/A,FALSE,"PEngG"}</definedName>
    <definedName name="fgfdgz" localSheetId="1" hidden="1">{#N/A,#N/A,FALSE,"SumG";#N/A,#N/A,FALSE,"ElecG";#N/A,#N/A,FALSE,"MechG";#N/A,#N/A,FALSE,"GeotG";#N/A,#N/A,FALSE,"PrcsG";#N/A,#N/A,FALSE,"TunnG";#N/A,#N/A,FALSE,"CivlG";#N/A,#N/A,FALSE,"NtwkG";#N/A,#N/A,FALSE,"EstgG";#N/A,#N/A,FALSE,"PEngG"}</definedName>
    <definedName name="fgfdgz" hidden="1">{#N/A,#N/A,FALSE,"SumG";#N/A,#N/A,FALSE,"ElecG";#N/A,#N/A,FALSE,"MechG";#N/A,#N/A,FALSE,"GeotG";#N/A,#N/A,FALSE,"PrcsG";#N/A,#N/A,FALSE,"TunnG";#N/A,#N/A,FALSE,"CivlG";#N/A,#N/A,FALSE,"NtwkG";#N/A,#N/A,FALSE,"EstgG";#N/A,#N/A,FALSE,"PEngG"}</definedName>
    <definedName name="fgfgb">[1]Sheet7!#REF!</definedName>
    <definedName name="fghfg" localSheetId="2" hidden="1">{#N/A,#N/A,FALSE,"SumD";#N/A,#N/A,FALSE,"ElecD";#N/A,#N/A,FALSE,"MechD";#N/A,#N/A,FALSE,"GeotD";#N/A,#N/A,FALSE,"PrcsD";#N/A,#N/A,FALSE,"TunnD";#N/A,#N/A,FALSE,"CivlD";#N/A,#N/A,FALSE,"NtwkD";#N/A,#N/A,FALSE,"EstgD";#N/A,#N/A,FALSE,"PEngD"}</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fgz" localSheetId="2" hidden="1">{#N/A,#N/A,FALSE,"SumD";#N/A,#N/A,FALSE,"ElecD";#N/A,#N/A,FALSE,"MechD";#N/A,#N/A,FALSE,"GeotD";#N/A,#N/A,FALSE,"PrcsD";#N/A,#N/A,FALSE,"TunnD";#N/A,#N/A,FALSE,"CivlD";#N/A,#N/A,FALSE,"NtwkD";#N/A,#N/A,FALSE,"EstgD";#N/A,#N/A,FALSE,"PEngD"}</definedName>
    <definedName name="fghfgz" localSheetId="1" hidden="1">{#N/A,#N/A,FALSE,"SumD";#N/A,#N/A,FALSE,"ElecD";#N/A,#N/A,FALSE,"MechD";#N/A,#N/A,FALSE,"GeotD";#N/A,#N/A,FALSE,"PrcsD";#N/A,#N/A,FALSE,"TunnD";#N/A,#N/A,FALSE,"CivlD";#N/A,#N/A,FALSE,"NtwkD";#N/A,#N/A,FALSE,"EstgD";#N/A,#N/A,FALSE,"PEngD"}</definedName>
    <definedName name="fghfgz" hidden="1">{#N/A,#N/A,FALSE,"SumD";#N/A,#N/A,FALSE,"ElecD";#N/A,#N/A,FALSE,"MechD";#N/A,#N/A,FALSE,"GeotD";#N/A,#N/A,FALSE,"PrcsD";#N/A,#N/A,FALSE,"TunnD";#N/A,#N/A,FALSE,"CivlD";#N/A,#N/A,FALSE,"NtwkD";#N/A,#N/A,FALSE,"EstgD";#N/A,#N/A,FALSE,"PEngD"}</definedName>
    <definedName name="FGHH" localSheetId="2"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z" localSheetId="2" hidden="1">{#N/A,#N/A,FALSE,"SumD";#N/A,#N/A,FALSE,"ElecD";#N/A,#N/A,FALSE,"MechD";#N/A,#N/A,FALSE,"GeotD";#N/A,#N/A,FALSE,"PrcsD";#N/A,#N/A,FALSE,"TunnD";#N/A,#N/A,FALSE,"CivlD";#N/A,#N/A,FALSE,"NtwkD";#N/A,#N/A,FALSE,"EstgD";#N/A,#N/A,FALSE,"PEngD"}</definedName>
    <definedName name="fghhz" localSheetId="1" hidden="1">{#N/A,#N/A,FALSE,"SumD";#N/A,#N/A,FALSE,"ElecD";#N/A,#N/A,FALSE,"MechD";#N/A,#N/A,FALSE,"GeotD";#N/A,#N/A,FALSE,"PrcsD";#N/A,#N/A,FALSE,"TunnD";#N/A,#N/A,FALSE,"CivlD";#N/A,#N/A,FALSE,"NtwkD";#N/A,#N/A,FALSE,"EstgD";#N/A,#N/A,FALSE,"PEngD"}</definedName>
    <definedName name="fghhz" hidden="1">{#N/A,#N/A,FALSE,"SumD";#N/A,#N/A,FALSE,"ElecD";#N/A,#N/A,FALSE,"MechD";#N/A,#N/A,FALSE,"GeotD";#N/A,#N/A,FALSE,"PrcsD";#N/A,#N/A,FALSE,"TunnD";#N/A,#N/A,FALSE,"CivlD";#N/A,#N/A,FALSE,"NtwkD";#N/A,#N/A,FALSE,"EstgD";#N/A,#N/A,FALSE,"PEngD"}</definedName>
    <definedName name="fgz" localSheetId="2" hidden="1">{#N/A,#N/A,FALSE,"SumG";#N/A,#N/A,FALSE,"ElecG";#N/A,#N/A,FALSE,"MechG";#N/A,#N/A,FALSE,"GeotG";#N/A,#N/A,FALSE,"PrcsG";#N/A,#N/A,FALSE,"TunnG";#N/A,#N/A,FALSE,"CivlG";#N/A,#N/A,FALSE,"NtwkG";#N/A,#N/A,FALSE,"EstgG";#N/A,#N/A,FALSE,"PEngG"}</definedName>
    <definedName name="fgz" localSheetId="1" hidden="1">{#N/A,#N/A,FALSE,"SumG";#N/A,#N/A,FALSE,"ElecG";#N/A,#N/A,FALSE,"MechG";#N/A,#N/A,FALSE,"GeotG";#N/A,#N/A,FALSE,"PrcsG";#N/A,#N/A,FALSE,"TunnG";#N/A,#N/A,FALSE,"CivlG";#N/A,#N/A,FALSE,"NtwkG";#N/A,#N/A,FALSE,"EstgG";#N/A,#N/A,FALSE,"PEngG"}</definedName>
    <definedName name="fgz" hidden="1">{#N/A,#N/A,FALSE,"SumG";#N/A,#N/A,FALSE,"ElecG";#N/A,#N/A,FALSE,"MechG";#N/A,#N/A,FALSE,"GeotG";#N/A,#N/A,FALSE,"PrcsG";#N/A,#N/A,FALSE,"TunnG";#N/A,#N/A,FALSE,"CivlG";#N/A,#N/A,FALSE,"NtwkG";#N/A,#N/A,FALSE,"EstgG";#N/A,#N/A,FALSE,"PEngG"}</definedName>
    <definedName name="FILL_AREA">'[36]Fill Platform Pricing '!$J$51</definedName>
    <definedName name="FILL_BLOCKS">'[36]Fill Platform Pricing '!$J$58</definedName>
    <definedName name="FILL_CENTRE">'[36]Fill Platform Pricing '!$J$116</definedName>
    <definedName name="FILL_COPING">'[36]Fill Platform Pricing '!$J$98</definedName>
    <definedName name="FILL_DEMOL">'[36]Fill Platform Pricing '!$J$25</definedName>
    <definedName name="FILL_RAMP">'[36]Fill Platform Pricing '!$J$168</definedName>
    <definedName name="FILL_RE_TAR">'[36]Fill Platform Pricing '!$J$184</definedName>
    <definedName name="FILL_SIDES">'[36]Fill Platform Pricing '!$J$154</definedName>
    <definedName name="fin47cof">'[10]NPV new'!#REF!</definedName>
    <definedName name="fin47cofsave">'[10]NPV new'!#REF!</definedName>
    <definedName name="fin47depr">'[10]NPV new'!#REF!</definedName>
    <definedName name="Financial_Category">'[8]Drop downs'!$F$16:$F$23</definedName>
    <definedName name="Financial_Impact" localSheetId="2">#REF!</definedName>
    <definedName name="Financial_Impact" localSheetId="1">#REF!</definedName>
    <definedName name="Financial_Impact">#REF!</definedName>
    <definedName name="Fireconsultant" localSheetId="2">#REF!</definedName>
    <definedName name="Fireconsultant" localSheetId="1">#REF!</definedName>
    <definedName name="Fireconsultant">#REF!</definedName>
    <definedName name="FIREDET" localSheetId="2">'[7]Estimate summary'!#REF!</definedName>
    <definedName name="FIREDET" localSheetId="1">'[7]Estimate summary'!#REF!</definedName>
    <definedName name="FIREDET">'[7]Estimate summary'!#REF!</definedName>
    <definedName name="FIREPROT" localSheetId="2">'[7]Estimate summary'!#REF!</definedName>
    <definedName name="FIREPROT" localSheetId="1">'[7]Estimate summary'!#REF!</definedName>
    <definedName name="FIREPROT">'[7]Estimate summary'!#REF!</definedName>
    <definedName name="FirstFloor" localSheetId="2">#REF!</definedName>
    <definedName name="FirstFloor" localSheetId="1">#REF!</definedName>
    <definedName name="FirstFloor">#REF!</definedName>
    <definedName name="FITTGS" localSheetId="2">'[7]Estimate summary'!#REF!</definedName>
    <definedName name="FITTGS" localSheetId="1">'[7]Estimate summary'!#REF!</definedName>
    <definedName name="FITTGS">'[7]Estimate summary'!#REF!</definedName>
    <definedName name="FLOOR" localSheetId="2">#REF!</definedName>
    <definedName name="FLOOR" localSheetId="1">#REF!</definedName>
    <definedName name="FLOOR">#REF!</definedName>
    <definedName name="FloorFins">'[15]3'!$G$116</definedName>
    <definedName name="Floors" localSheetId="2">#REF!</definedName>
    <definedName name="Floors" localSheetId="1">#REF!</definedName>
    <definedName name="Floors">#REF!</definedName>
    <definedName name="Flr" localSheetId="2">#REF!</definedName>
    <definedName name="Flr" localSheetId="1">#REF!</definedName>
    <definedName name="Flr">#REF!</definedName>
    <definedName name="FLY" localSheetId="2">'[7]Estimate summary'!#REF!</definedName>
    <definedName name="FLY" localSheetId="1">'[7]Estimate summary'!#REF!</definedName>
    <definedName name="FLY">'[7]Estimate summary'!#REF!</definedName>
    <definedName name="fnjdf" localSheetId="2">#REF!</definedName>
    <definedName name="fnjdf" localSheetId="1">#REF!</definedName>
    <definedName name="fnjdf">#REF!</definedName>
    <definedName name="FoodHallKK" localSheetId="2">#REF!</definedName>
    <definedName name="FoodHallKK" localSheetId="1">#REF!</definedName>
    <definedName name="FoodHallKK">#REF!</definedName>
    <definedName name="Forecast_Final_Cost" localSheetId="2">#REF!</definedName>
    <definedName name="Forecast_Final_Cost" localSheetId="1">#REF!</definedName>
    <definedName name="Forecast_Final_Cost">#REF!</definedName>
    <definedName name="Forecast_Final_Fees" localSheetId="2">#REF!</definedName>
    <definedName name="Forecast_Final_Fees" localSheetId="1">#REF!</definedName>
    <definedName name="Forecast_Final_Fees">#REF!</definedName>
    <definedName name="forecastfinal" localSheetId="2">#REF!</definedName>
    <definedName name="forecastfinal" localSheetId="1">#REF!</definedName>
    <definedName name="forecastfinal">#REF!</definedName>
    <definedName name="FORMAT">'[37]Main Cover'!$A$1</definedName>
    <definedName name="FOUL">'[7]Estimate summary'!#REF!</definedName>
    <definedName name="Foundations">'[15]1'!$G$38</definedName>
    <definedName name="Frame">'[15]2'!$G$38</definedName>
    <definedName name="FX">'[10]Key Assumptions'!$F$61</definedName>
    <definedName name="g" localSheetId="2">#REF!</definedName>
    <definedName name="g" localSheetId="1">#REF!</definedName>
    <definedName name="g">#REF!</definedName>
    <definedName name="Gai_CABL">'[7]Estimate summary'!#REF!</definedName>
    <definedName name="Gai_CandC">'[7]Estimate summary'!#REF!</definedName>
    <definedName name="Gai_CCTV">'[7]Estimate summary'!#REF!</definedName>
    <definedName name="Gai_COMM">'[7]Estimate summary'!#REF!</definedName>
    <definedName name="Gai_FIREDET">'[7]Estimate summary'!#REF!</definedName>
    <definedName name="Gai_FIREPROT">'[7]Estimate summary'!#REF!</definedName>
    <definedName name="Gai_FOUL">'[7]Estimate summary'!#REF!</definedName>
    <definedName name="Gai_FTrack">'[7]Estimate summary'!#REF!</definedName>
    <definedName name="Gai_HV">'[7]Estimate summary'!#REF!</definedName>
    <definedName name="Gai_INCSERV">'[7]Estimate summary'!#REF!</definedName>
    <definedName name="Gai_LIGHT">'[7]Estimate summary'!#REF!</definedName>
    <definedName name="Gai_LV">'[7]Estimate summary'!#REF!</definedName>
    <definedName name="Gai_PA">'[7]Estimate summary'!#REF!</definedName>
    <definedName name="Gai_PHONE">'[7]Estimate summary'!#REF!</definedName>
    <definedName name="Gai_RTrack">'[7]Estimate summary'!#REF!</definedName>
    <definedName name="Gai_SCADA">'[7]Estimate summary'!#REF!</definedName>
    <definedName name="Gai_SPTrack">'[7]Estimate summary'!#REF!</definedName>
    <definedName name="Gai_STAB">'[7]Estimate summary'!#REF!</definedName>
    <definedName name="Gai_TrackDr">'[7]Estimate summary'!#REF!</definedName>
    <definedName name="Gai_TUN">'[7]Estimate summary'!#REF!</definedName>
    <definedName name="Gai_UPS">'[7]Estimate summary'!#REF!</definedName>
    <definedName name="Gai_VENT">'[7]Estimate summary'!#REF!</definedName>
    <definedName name="Gai_VS">'[7]Estimate summary'!#REF!</definedName>
    <definedName name="Gai_VS_BLDG">'[7]Estimate summary'!#REF!</definedName>
    <definedName name="Gai_VS_LIF">'[7]Estimate summary'!#REF!</definedName>
    <definedName name="Gai_VS_PLT">'[7]Estimate summary'!#REF!</definedName>
    <definedName name="Gai_VS_STR">'[7]Estimate summary'!#REF!</definedName>
    <definedName name="Gai_WATER">'[7]Estimate summary'!#REF!</definedName>
    <definedName name="Gai_WSITE">'[7]Estimate summary'!#REF!</definedName>
    <definedName name="Gai_XCAV">'[7]Estimate summary'!#REF!</definedName>
    <definedName name="Gai_XP">'[7]Estimate summary'!#REF!</definedName>
    <definedName name="gas">'[15]5'!$G$270</definedName>
    <definedName name="gb">[35]Construction!$S$36:$S$74</definedName>
    <definedName name="GEAagImp" localSheetId="2">#REF!</definedName>
    <definedName name="GEAagImp" localSheetId="1">#REF!</definedName>
    <definedName name="GEAagImp">#REF!</definedName>
    <definedName name="GEAagMetric" localSheetId="2">#REF!</definedName>
    <definedName name="GEAagMetric" localSheetId="1">#REF!</definedName>
    <definedName name="GEAagMetric">#REF!</definedName>
    <definedName name="GEAbgImp" localSheetId="2">#REF!</definedName>
    <definedName name="GEAbgImp" localSheetId="1">#REF!</definedName>
    <definedName name="GEAbgImp">#REF!</definedName>
    <definedName name="GEAbgMetric" localSheetId="2">#REF!</definedName>
    <definedName name="GEAbgMetric" localSheetId="1">#REF!</definedName>
    <definedName name="GEAbgMetric">#REF!</definedName>
    <definedName name="GEAImp" localSheetId="2">#REF!</definedName>
    <definedName name="GEAImp" localSheetId="1">#REF!</definedName>
    <definedName name="GEAImp">#REF!</definedName>
    <definedName name="GEAMetric" localSheetId="2">#REF!</definedName>
    <definedName name="GEAMetric" localSheetId="1">#REF!</definedName>
    <definedName name="GEAMetric">#REF!</definedName>
    <definedName name="GenFitts">'[15]4'!$G$77</definedName>
    <definedName name="gfa">[2]Sheet1!$Q$2</definedName>
    <definedName name="gfdgfdg" localSheetId="2" hidden="1">{#N/A,#N/A,FALSE,"SumD";#N/A,#N/A,FALSE,"ElecD";#N/A,#N/A,FALSE,"MechD";#N/A,#N/A,FALSE,"GeotD";#N/A,#N/A,FALSE,"PrcsD";#N/A,#N/A,FALSE,"TunnD";#N/A,#N/A,FALSE,"CivlD";#N/A,#N/A,FALSE,"NtwkD";#N/A,#N/A,FALSE,"EstgD";#N/A,#N/A,FALSE,"PEngD"}</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gfdgz" localSheetId="2" hidden="1">{#N/A,#N/A,FALSE,"SumD";#N/A,#N/A,FALSE,"ElecD";#N/A,#N/A,FALSE,"MechD";#N/A,#N/A,FALSE,"GeotD";#N/A,#N/A,FALSE,"PrcsD";#N/A,#N/A,FALSE,"TunnD";#N/A,#N/A,FALSE,"CivlD";#N/A,#N/A,FALSE,"NtwkD";#N/A,#N/A,FALSE,"EstgD";#N/A,#N/A,FALSE,"PEngD"}</definedName>
    <definedName name="gfdgfdgz" localSheetId="1" hidden="1">{#N/A,#N/A,FALSE,"SumD";#N/A,#N/A,FALSE,"ElecD";#N/A,#N/A,FALSE,"MechD";#N/A,#N/A,FALSE,"GeotD";#N/A,#N/A,FALSE,"PrcsD";#N/A,#N/A,FALSE,"TunnD";#N/A,#N/A,FALSE,"CivlD";#N/A,#N/A,FALSE,"NtwkD";#N/A,#N/A,FALSE,"EstgD";#N/A,#N/A,FALSE,"PEngD"}</definedName>
    <definedName name="gfdgfdgz" hidden="1">{#N/A,#N/A,FALSE,"SumD";#N/A,#N/A,FALSE,"ElecD";#N/A,#N/A,FALSE,"MechD";#N/A,#N/A,FALSE,"GeotD";#N/A,#N/A,FALSE,"PrcsD";#N/A,#N/A,FALSE,"TunnD";#N/A,#N/A,FALSE,"CivlD";#N/A,#N/A,FALSE,"NtwkD";#N/A,#N/A,FALSE,"EstgD";#N/A,#N/A,FALSE,"PEngD"}</definedName>
    <definedName name="gfgfgfgfg" localSheetId="2" hidden="1">{#N/A,#N/A,FALSE,"SumD";#N/A,#N/A,FALSE,"ElecD";#N/A,#N/A,FALSE,"MechD";#N/A,#N/A,FALSE,"GeotD";#N/A,#N/A,FALSE,"PrcsD";#N/A,#N/A,FALSE,"TunnD";#N/A,#N/A,FALSE,"CivlD";#N/A,#N/A,FALSE,"NtwkD";#N/A,#N/A,FALSE,"EstgD";#N/A,#N/A,FALSE,"PEngD"}</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2" hidden="1">{#N/A,#N/A,FALSE,"SumG";#N/A,#N/A,FALSE,"ElecG";#N/A,#N/A,FALSE,"MechG";#N/A,#N/A,FALSE,"GeotG";#N/A,#N/A,FALSE,"PrcsG";#N/A,#N/A,FALSE,"TunnG";#N/A,#N/A,FALSE,"CivlG";#N/A,#N/A,FALSE,"NtwkG";#N/A,#N/A,FALSE,"EstgG";#N/A,#N/A,FALSE,"PEngG"}</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gfgfgssz" localSheetId="2" hidden="1">{#N/A,#N/A,FALSE,"SumG";#N/A,#N/A,FALSE,"ElecG";#N/A,#N/A,FALSE,"MechG";#N/A,#N/A,FALSE,"GeotG";#N/A,#N/A,FALSE,"PrcsG";#N/A,#N/A,FALSE,"TunnG";#N/A,#N/A,FALSE,"CivlG";#N/A,#N/A,FALSE,"NtwkG";#N/A,#N/A,FALSE,"EstgG";#N/A,#N/A,FALSE,"PEngG"}</definedName>
    <definedName name="gfgfgfgssz" localSheetId="1" hidden="1">{#N/A,#N/A,FALSE,"SumG";#N/A,#N/A,FALSE,"ElecG";#N/A,#N/A,FALSE,"MechG";#N/A,#N/A,FALSE,"GeotG";#N/A,#N/A,FALSE,"PrcsG";#N/A,#N/A,FALSE,"TunnG";#N/A,#N/A,FALSE,"CivlG";#N/A,#N/A,FALSE,"NtwkG";#N/A,#N/A,FALSE,"EstgG";#N/A,#N/A,FALSE,"PEngG"}</definedName>
    <definedName name="gfgfgfgssz" hidden="1">{#N/A,#N/A,FALSE,"SumG";#N/A,#N/A,FALSE,"ElecG";#N/A,#N/A,FALSE,"MechG";#N/A,#N/A,FALSE,"GeotG";#N/A,#N/A,FALSE,"PrcsG";#N/A,#N/A,FALSE,"TunnG";#N/A,#N/A,FALSE,"CivlG";#N/A,#N/A,FALSE,"NtwkG";#N/A,#N/A,FALSE,"EstgG";#N/A,#N/A,FALSE,"PEngG"}</definedName>
    <definedName name="gfgfgfgz" localSheetId="2" hidden="1">{#N/A,#N/A,FALSE,"SumD";#N/A,#N/A,FALSE,"ElecD";#N/A,#N/A,FALSE,"MechD";#N/A,#N/A,FALSE,"GeotD";#N/A,#N/A,FALSE,"PrcsD";#N/A,#N/A,FALSE,"TunnD";#N/A,#N/A,FALSE,"CivlD";#N/A,#N/A,FALSE,"NtwkD";#N/A,#N/A,FALSE,"EstgD";#N/A,#N/A,FALSE,"PEngD"}</definedName>
    <definedName name="gfgfgfgz" localSheetId="1" hidden="1">{#N/A,#N/A,FALSE,"SumD";#N/A,#N/A,FALSE,"ElecD";#N/A,#N/A,FALSE,"MechD";#N/A,#N/A,FALSE,"GeotD";#N/A,#N/A,FALSE,"PrcsD";#N/A,#N/A,FALSE,"TunnD";#N/A,#N/A,FALSE,"CivlD";#N/A,#N/A,FALSE,"NtwkD";#N/A,#N/A,FALSE,"EstgD";#N/A,#N/A,FALSE,"PEngD"}</definedName>
    <definedName name="gfgfgfgz" hidden="1">{#N/A,#N/A,FALSE,"SumD";#N/A,#N/A,FALSE,"ElecD";#N/A,#N/A,FALSE,"MechD";#N/A,#N/A,FALSE,"GeotD";#N/A,#N/A,FALSE,"PrcsD";#N/A,#N/A,FALSE,"TunnD";#N/A,#N/A,FALSE,"CivlD";#N/A,#N/A,FALSE,"NtwkD";#N/A,#N/A,FALSE,"EstgD";#N/A,#N/A,FALSE,"PEngD"}</definedName>
    <definedName name="GFHFDHGH">#REF!</definedName>
    <definedName name="gg" localSheetId="2" hidden="1">{#N/A,#N/A,FALSE,"SumG";#N/A,#N/A,FALSE,"ElecG";#N/A,#N/A,FALSE,"MechG";#N/A,#N/A,FALSE,"GeotG";#N/A,#N/A,FALSE,"PrcsG";#N/A,#N/A,FALSE,"TunnG";#N/A,#N/A,FALSE,"CivlG";#N/A,#N/A,FALSE,"NtwkG";#N/A,#N/A,FALSE,"EstgG";#N/A,#N/A,FALSE,"PEngG"}</definedName>
    <definedName name="gg" localSheetId="1" hidden="1">{#N/A,#N/A,FALSE,"SumG";#N/A,#N/A,FALSE,"ElecG";#N/A,#N/A,FALSE,"MechG";#N/A,#N/A,FALSE,"GeotG";#N/A,#N/A,FALSE,"PrcsG";#N/A,#N/A,FALSE,"TunnG";#N/A,#N/A,FALSE,"CivlG";#N/A,#N/A,FALSE,"NtwkG";#N/A,#N/A,FALSE,"EstgG";#N/A,#N/A,FALSE,"PEngG"}</definedName>
    <definedName name="gg" hidden="1">{#N/A,#N/A,FALSE,"SumG";#N/A,#N/A,FALSE,"ElecG";#N/A,#N/A,FALSE,"MechG";#N/A,#N/A,FALSE,"GeotG";#N/A,#N/A,FALSE,"PrcsG";#N/A,#N/A,FALSE,"TunnG";#N/A,#N/A,FALSE,"CivlG";#N/A,#N/A,FALSE,"NtwkG";#N/A,#N/A,FALSE,"EstgG";#N/A,#N/A,FALSE,"PEngG"}</definedName>
    <definedName name="gggg" localSheetId="2" hidden="1">{#N/A,#N/A,FALSE,"SumD";#N/A,#N/A,FALSE,"ElecD";#N/A,#N/A,FALSE,"MechD";#N/A,#N/A,FALSE,"GeotD";#N/A,#N/A,FALSE,"PrcsD";#N/A,#N/A,FALSE,"TunnD";#N/A,#N/A,FALSE,"CivlD";#N/A,#N/A,FALSE,"NtwkD";#N/A,#N/A,FALSE,"EstgD";#N/A,#N/A,FALSE,"PEngD"}</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z" localSheetId="2" hidden="1">{#N/A,#N/A,FALSE,"SumD";#N/A,#N/A,FALSE,"ElecD";#N/A,#N/A,FALSE,"MechD";#N/A,#N/A,FALSE,"GeotD";#N/A,#N/A,FALSE,"PrcsD";#N/A,#N/A,FALSE,"TunnD";#N/A,#N/A,FALSE,"CivlD";#N/A,#N/A,FALSE,"NtwkD";#N/A,#N/A,FALSE,"EstgD";#N/A,#N/A,FALSE,"PEngD"}</definedName>
    <definedName name="ggggz" localSheetId="1" hidden="1">{#N/A,#N/A,FALSE,"SumD";#N/A,#N/A,FALSE,"ElecD";#N/A,#N/A,FALSE,"MechD";#N/A,#N/A,FALSE,"GeotD";#N/A,#N/A,FALSE,"PrcsD";#N/A,#N/A,FALSE,"TunnD";#N/A,#N/A,FALSE,"CivlD";#N/A,#N/A,FALSE,"NtwkD";#N/A,#N/A,FALSE,"EstgD";#N/A,#N/A,FALSE,"PEngD"}</definedName>
    <definedName name="ggggz" hidden="1">{#N/A,#N/A,FALSE,"SumD";#N/A,#N/A,FALSE,"ElecD";#N/A,#N/A,FALSE,"MechD";#N/A,#N/A,FALSE,"GeotD";#N/A,#N/A,FALSE,"PrcsD";#N/A,#N/A,FALSE,"TunnD";#N/A,#N/A,FALSE,"CivlD";#N/A,#N/A,FALSE,"NtwkD";#N/A,#N/A,FALSE,"EstgD";#N/A,#N/A,FALSE,"PEngD"}</definedName>
    <definedName name="ggz" localSheetId="2" hidden="1">{#N/A,#N/A,FALSE,"SumG";#N/A,#N/A,FALSE,"ElecG";#N/A,#N/A,FALSE,"MechG";#N/A,#N/A,FALSE,"GeotG";#N/A,#N/A,FALSE,"PrcsG";#N/A,#N/A,FALSE,"TunnG";#N/A,#N/A,FALSE,"CivlG";#N/A,#N/A,FALSE,"NtwkG";#N/A,#N/A,FALSE,"EstgG";#N/A,#N/A,FALSE,"PEngG"}</definedName>
    <definedName name="ggz" localSheetId="1" hidden="1">{#N/A,#N/A,FALSE,"SumG";#N/A,#N/A,FALSE,"ElecG";#N/A,#N/A,FALSE,"MechG";#N/A,#N/A,FALSE,"GeotG";#N/A,#N/A,FALSE,"PrcsG";#N/A,#N/A,FALSE,"TunnG";#N/A,#N/A,FALSE,"CivlG";#N/A,#N/A,FALSE,"NtwkG";#N/A,#N/A,FALSE,"EstgG";#N/A,#N/A,FALSE,"PEngG"}</definedName>
    <definedName name="ggz" hidden="1">{#N/A,#N/A,FALSE,"SumG";#N/A,#N/A,FALSE,"ElecG";#N/A,#N/A,FALSE,"MechG";#N/A,#N/A,FALSE,"GeotG";#N/A,#N/A,FALSE,"PrcsG";#N/A,#N/A,FALSE,"TunnG";#N/A,#N/A,FALSE,"CivlG";#N/A,#N/A,FALSE,"NtwkG";#N/A,#N/A,FALSE,"EstgG";#N/A,#N/A,FALSE,"PEngG"}</definedName>
    <definedName name="ghggg" localSheetId="2" hidden="1">{#N/A,#N/A,FALSE,"SumG";#N/A,#N/A,FALSE,"ElecG";#N/A,#N/A,FALSE,"MechG";#N/A,#N/A,FALSE,"GeotG";#N/A,#N/A,FALSE,"PrcsG";#N/A,#N/A,FALSE,"TunnG";#N/A,#N/A,FALSE,"CivlG";#N/A,#N/A,FALSE,"NtwkG";#N/A,#N/A,FALSE,"EstgG";#N/A,#N/A,FALSE,"PEngG"}</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ggz" localSheetId="2" hidden="1">{#N/A,#N/A,FALSE,"SumG";#N/A,#N/A,FALSE,"ElecG";#N/A,#N/A,FALSE,"MechG";#N/A,#N/A,FALSE,"GeotG";#N/A,#N/A,FALSE,"PrcsG";#N/A,#N/A,FALSE,"TunnG";#N/A,#N/A,FALSE,"CivlG";#N/A,#N/A,FALSE,"NtwkG";#N/A,#N/A,FALSE,"EstgG";#N/A,#N/A,FALSE,"PEngG"}</definedName>
    <definedName name="ghgggz" localSheetId="1" hidden="1">{#N/A,#N/A,FALSE,"SumG";#N/A,#N/A,FALSE,"ElecG";#N/A,#N/A,FALSE,"MechG";#N/A,#N/A,FALSE,"GeotG";#N/A,#N/A,FALSE,"PrcsG";#N/A,#N/A,FALSE,"TunnG";#N/A,#N/A,FALSE,"CivlG";#N/A,#N/A,FALSE,"NtwkG";#N/A,#N/A,FALSE,"EstgG";#N/A,#N/A,FALSE,"PEngG"}</definedName>
    <definedName name="ghgggz" hidden="1">{#N/A,#N/A,FALSE,"SumG";#N/A,#N/A,FALSE,"ElecG";#N/A,#N/A,FALSE,"MechG";#N/A,#N/A,FALSE,"GeotG";#N/A,#N/A,FALSE,"PrcsG";#N/A,#N/A,FALSE,"TunnG";#N/A,#N/A,FALSE,"CivlG";#N/A,#N/A,FALSE,"NtwkG";#N/A,#N/A,FALSE,"EstgG";#N/A,#N/A,FALSE,"PEngG"}</definedName>
    <definedName name="gi">#REF!</definedName>
    <definedName name="gia" localSheetId="2">#REF!</definedName>
    <definedName name="gia" localSheetId="1">#REF!</definedName>
    <definedName name="gia">#REF!</definedName>
    <definedName name="GIA_Total" localSheetId="2">#REF!</definedName>
    <definedName name="GIA_Total" localSheetId="1">#REF!</definedName>
    <definedName name="GIA_Total">#REF!</definedName>
    <definedName name="GIAagImp" localSheetId="2">#REF!</definedName>
    <definedName name="GIAagImp" localSheetId="1">#REF!</definedName>
    <definedName name="GIAagImp">#REF!</definedName>
    <definedName name="GIAagMetric" localSheetId="2">#REF!</definedName>
    <definedName name="GIAagMetric" localSheetId="1">#REF!</definedName>
    <definedName name="GIAagMetric">#REF!</definedName>
    <definedName name="GIAbgImp" localSheetId="2">#REF!</definedName>
    <definedName name="GIAbgImp" localSheetId="1">#REF!</definedName>
    <definedName name="GIAbgImp">#REF!</definedName>
    <definedName name="GIAbgMetric" localSheetId="2">#REF!</definedName>
    <definedName name="GIAbgMetric" localSheetId="1">#REF!</definedName>
    <definedName name="GIAbgMetric">#REF!</definedName>
    <definedName name="GIAImp" localSheetId="2">#REF!</definedName>
    <definedName name="GIAImp" localSheetId="1">#REF!</definedName>
    <definedName name="GIAImp">#REF!</definedName>
    <definedName name="GIAMetric" localSheetId="2">#REF!</definedName>
    <definedName name="GIAMetric" localSheetId="1">#REF!</definedName>
    <definedName name="GIAMetric">#REF!</definedName>
    <definedName name="GIAsqft." localSheetId="2">#REF!</definedName>
    <definedName name="GIAsqft." localSheetId="1">#REF!</definedName>
    <definedName name="GIAsqft.">#REF!</definedName>
    <definedName name="GIAsqm.">[38]MEPH!$S$7</definedName>
    <definedName name="GIFA" localSheetId="2">#REF!</definedName>
    <definedName name="GIFA" localSheetId="1">#REF!</definedName>
    <definedName name="GIFA">#REF!</definedName>
    <definedName name="GIFA2" localSheetId="2">#REF!</definedName>
    <definedName name="GIFA2" localSheetId="1">#REF!</definedName>
    <definedName name="GIFA2">#REF!</definedName>
    <definedName name="GLASS" localSheetId="2">#REF!</definedName>
    <definedName name="GLASS" localSheetId="1">#REF!</definedName>
    <definedName name="GLASS">#REF!</definedName>
    <definedName name="Gráfico">"Chart 5"</definedName>
    <definedName name="GrdFlr">'[15]1'!$G$155</definedName>
    <definedName name="GRDTMT">'[7]Estimate summary'!#REF!</definedName>
    <definedName name="Gross_Certified_Value" localSheetId="2">#REF!</definedName>
    <definedName name="Gross_Certified_Value" localSheetId="1">#REF!</definedName>
    <definedName name="Gross_Certified_Value">#REF!</definedName>
    <definedName name="GROUND" localSheetId="2">#REF!</definedName>
    <definedName name="GROUND" localSheetId="1">#REF!</definedName>
    <definedName name="GROUND">#REF!</definedName>
    <definedName name="Groundfloor" localSheetId="2">#REF!</definedName>
    <definedName name="Groundfloor" localSheetId="1">#REF!</definedName>
    <definedName name="Groundfloor">#REF!</definedName>
    <definedName name="GSJ" localSheetId="2">'[7]Estimate summary'!#REF!</definedName>
    <definedName name="GSJ" localSheetId="1">'[7]Estimate summary'!#REF!</definedName>
    <definedName name="GSJ">'[7]Estimate summary'!#REF!</definedName>
    <definedName name="GU_AC" localSheetId="2">#REF!</definedName>
    <definedName name="GU_AC" localSheetId="1">#REF!</definedName>
    <definedName name="GU_AC">#REF!</definedName>
    <definedName name="GU_EX" localSheetId="2">#REF!</definedName>
    <definedName name="GU_EX" localSheetId="1">#REF!</definedName>
    <definedName name="GU_EX">#REF!</definedName>
    <definedName name="h" localSheetId="2">#REF!</definedName>
    <definedName name="h" localSheetId="1">#REF!</definedName>
    <definedName name="h">#REF!</definedName>
    <definedName name="HA_AC" localSheetId="2">#REF!</definedName>
    <definedName name="HA_AC" localSheetId="1">#REF!</definedName>
    <definedName name="HA_AC">#REF!</definedName>
    <definedName name="HA_EX" localSheetId="2">#REF!</definedName>
    <definedName name="HA_EX" localSheetId="1">#REF!</definedName>
    <definedName name="HA_EX">#REF!</definedName>
    <definedName name="HAMP_ST" localSheetId="2">[30]Proforma!#REF!</definedName>
    <definedName name="HAMP_ST" localSheetId="1">[30]Proforma!#REF!</definedName>
    <definedName name="HAMP_ST">[30]Proforma!#REF!</definedName>
    <definedName name="HB_EH" localSheetId="2">#REF!</definedName>
    <definedName name="HB_EH" localSheetId="1">#REF!</definedName>
    <definedName name="HB_EH">#REF!</definedName>
    <definedName name="HB_IOD" localSheetId="2">#REF!</definedName>
    <definedName name="HB_IOD" localSheetId="1">#REF!</definedName>
    <definedName name="HB_IOD">#REF!</definedName>
    <definedName name="HB_LHR" localSheetId="2">#REF!</definedName>
    <definedName name="HB_LHR" localSheetId="1">#REF!</definedName>
    <definedName name="HB_LHR">#REF!</definedName>
    <definedName name="HB_WH" localSheetId="2">#REF!</definedName>
    <definedName name="HB_WH" localSheetId="1">#REF!</definedName>
    <definedName name="HB_WH">#REF!</definedName>
    <definedName name="he" localSheetId="2">'[39]Building 1'!#REF!</definedName>
    <definedName name="he" localSheetId="1">'[39]Building 1'!#REF!</definedName>
    <definedName name="he">'[39]Building 1'!#REF!</definedName>
    <definedName name="head" localSheetId="2">#REF!</definedName>
    <definedName name="head" localSheetId="1">#REF!</definedName>
    <definedName name="head">#REF!</definedName>
    <definedName name="Header" localSheetId="2">#REF!</definedName>
    <definedName name="Header" localSheetId="1">#REF!</definedName>
    <definedName name="Header">#REF!</definedName>
    <definedName name="Heating">'[15]5'!$G$155</definedName>
    <definedName name="HERE">'[39]Building 1'!#REF!</definedName>
    <definedName name="hh" localSheetId="2" hidden="1">{#N/A,#N/A,FALSE,"SumD";#N/A,#N/A,FALSE,"ElecD";#N/A,#N/A,FALSE,"MechD";#N/A,#N/A,FALSE,"GeotD";#N/A,#N/A,FALSE,"PrcsD";#N/A,#N/A,FALSE,"TunnD";#N/A,#N/A,FALSE,"CivlD";#N/A,#N/A,FALSE,"NtwkD";#N/A,#N/A,FALSE,"EstgD";#N/A,#N/A,FALSE,"PEngD"}</definedName>
    <definedName name="hh" localSheetId="1" hidden="1">{#N/A,#N/A,FALSE,"SumD";#N/A,#N/A,FALSE,"ElecD";#N/A,#N/A,FALSE,"MechD";#N/A,#N/A,FALSE,"GeotD";#N/A,#N/A,FALSE,"PrcsD";#N/A,#N/A,FALSE,"TunnD";#N/A,#N/A,FALSE,"CivlD";#N/A,#N/A,FALSE,"NtwkD";#N/A,#N/A,FALSE,"EstgD";#N/A,#N/A,FALSE,"PEngD"}</definedName>
    <definedName name="hh" hidden="1">{#N/A,#N/A,FALSE,"SumD";#N/A,#N/A,FALSE,"ElecD";#N/A,#N/A,FALSE,"MechD";#N/A,#N/A,FALSE,"GeotD";#N/A,#N/A,FALSE,"PrcsD";#N/A,#N/A,FALSE,"TunnD";#N/A,#N/A,FALSE,"CivlD";#N/A,#N/A,FALSE,"NtwkD";#N/A,#N/A,FALSE,"EstgD";#N/A,#N/A,FALSE,"PEngD"}</definedName>
    <definedName name="HH_EW">[30]Proforma!#REF!</definedName>
    <definedName name="HH_PE">[30]Proforma!#REF!</definedName>
    <definedName name="HH_ST">[30]Proforma!#REF!</definedName>
    <definedName name="HH2_AC" localSheetId="2">#REF!</definedName>
    <definedName name="HH2_AC" localSheetId="1">#REF!</definedName>
    <definedName name="HH2_AC">#REF!</definedName>
    <definedName name="HH2_EM" localSheetId="2">#REF!</definedName>
    <definedName name="HH2_EM" localSheetId="1">#REF!</definedName>
    <definedName name="HH2_EM">#REF!</definedName>
    <definedName name="HH2_EW" localSheetId="2">#REF!</definedName>
    <definedName name="HH2_EW" localSheetId="1">#REF!</definedName>
    <definedName name="HH2_EW">#REF!</definedName>
    <definedName name="HH2_NB" localSheetId="2">#REF!</definedName>
    <definedName name="HH2_NB" localSheetId="1">#REF!</definedName>
    <definedName name="HH2_NB">#REF!</definedName>
    <definedName name="HH2_NP" localSheetId="2">#REF!</definedName>
    <definedName name="HH2_NP" localSheetId="1">#REF!</definedName>
    <definedName name="HH2_NP">#REF!</definedName>
    <definedName name="HH2_PE" localSheetId="2">#REF!</definedName>
    <definedName name="HH2_PE" localSheetId="1">#REF!</definedName>
    <definedName name="HH2_PE">#REF!</definedName>
    <definedName name="HH2_RF" localSheetId="2">#REF!</definedName>
    <definedName name="HH2_RF" localSheetId="1">#REF!</definedName>
    <definedName name="HH2_RF">#REF!</definedName>
    <definedName name="HH2_TOT" localSheetId="2">#REF!</definedName>
    <definedName name="HH2_TOT" localSheetId="1">#REF!</definedName>
    <definedName name="HH2_TOT">#REF!</definedName>
    <definedName name="hhh" localSheetId="2" hidden="1">{#N/A,#N/A,FALSE,"SumD";#N/A,#N/A,FALSE,"ElecD";#N/A,#N/A,FALSE,"MechD";#N/A,#N/A,FALSE,"GeotD";#N/A,#N/A,FALSE,"PrcsD";#N/A,#N/A,FALSE,"TunnD";#N/A,#N/A,FALSE,"CivlD";#N/A,#N/A,FALSE,"NtwkD";#N/A,#N/A,FALSE,"EstgD";#N/A,#N/A,FALSE,"PEngD"}</definedName>
    <definedName name="hhh" localSheetId="1" hidden="1">{#N/A,#N/A,FALSE,"SumD";#N/A,#N/A,FALSE,"ElecD";#N/A,#N/A,FALSE,"MechD";#N/A,#N/A,FALSE,"GeotD";#N/A,#N/A,FALSE,"PrcsD";#N/A,#N/A,FALSE,"TunnD";#N/A,#N/A,FALSE,"CivlD";#N/A,#N/A,FALSE,"NtwkD";#N/A,#N/A,FALSE,"EstgD";#N/A,#N/A,FALSE,"PEngD"}</definedName>
    <definedName name="hhh" hidden="1">{#N/A,#N/A,FALSE,"SumD";#N/A,#N/A,FALSE,"ElecD";#N/A,#N/A,FALSE,"MechD";#N/A,#N/A,FALSE,"GeotD";#N/A,#N/A,FALSE,"PrcsD";#N/A,#N/A,FALSE,"TunnD";#N/A,#N/A,FALSE,"CivlD";#N/A,#N/A,FALSE,"NtwkD";#N/A,#N/A,FALSE,"EstgD";#N/A,#N/A,FALSE,"PEngD"}</definedName>
    <definedName name="HHHFGHGHRTH">#REF!</definedName>
    <definedName name="hhhhh" localSheetId="2" hidden="1">{#N/A,#N/A,FALSE,"SumG";#N/A,#N/A,FALSE,"ElecG";#N/A,#N/A,FALSE,"MechG";#N/A,#N/A,FALSE,"GeotG";#N/A,#N/A,FALSE,"PrcsG";#N/A,#N/A,FALSE,"TunnG";#N/A,#N/A,FALSE,"CivlG";#N/A,#N/A,FALSE,"NtwkG";#N/A,#N/A,FALSE,"EstgG";#N/A,#N/A,FALSE,"PEngG"}</definedName>
    <definedName name="hhhhh" localSheetId="1" hidden="1">{#N/A,#N/A,FALSE,"SumG";#N/A,#N/A,FALSE,"ElecG";#N/A,#N/A,FALSE,"MechG";#N/A,#N/A,FALSE,"GeotG";#N/A,#N/A,FALSE,"PrcsG";#N/A,#N/A,FALSE,"TunnG";#N/A,#N/A,FALSE,"CivlG";#N/A,#N/A,FALSE,"NtwkG";#N/A,#N/A,FALSE,"EstgG";#N/A,#N/A,FALSE,"PEngG"}</definedName>
    <definedName name="hhhhh" hidden="1">{#N/A,#N/A,FALSE,"SumG";#N/A,#N/A,FALSE,"ElecG";#N/A,#N/A,FALSE,"MechG";#N/A,#N/A,FALSE,"GeotG";#N/A,#N/A,FALSE,"PrcsG";#N/A,#N/A,FALSE,"TunnG";#N/A,#N/A,FALSE,"CivlG";#N/A,#N/A,FALSE,"NtwkG";#N/A,#N/A,FALSE,"EstgG";#N/A,#N/A,FALSE,"PEngG"}</definedName>
    <definedName name="hhhhhhh" localSheetId="2" hidden="1">{#N/A,#N/A,FALSE,"SumD";#N/A,#N/A,FALSE,"ElecD";#N/A,#N/A,FALSE,"MechD";#N/A,#N/A,FALSE,"GeotD";#N/A,#N/A,FALSE,"PrcsD";#N/A,#N/A,FALSE,"TunnD";#N/A,#N/A,FALSE,"CivlD";#N/A,#N/A,FALSE,"NtwkD";#N/A,#N/A,FALSE,"EstgD";#N/A,#N/A,FALSE,"PEngD"}</definedName>
    <definedName name="hhhhhhh" localSheetId="1" hidden="1">{#N/A,#N/A,FALSE,"SumD";#N/A,#N/A,FALSE,"ElecD";#N/A,#N/A,FALSE,"MechD";#N/A,#N/A,FALSE,"GeotD";#N/A,#N/A,FALSE,"PrcsD";#N/A,#N/A,FALSE,"TunnD";#N/A,#N/A,FALSE,"CivlD";#N/A,#N/A,FALSE,"NtwkD";#N/A,#N/A,FALSE,"EstgD";#N/A,#N/A,FALSE,"PEngD"}</definedName>
    <definedName name="hhhhhhh" hidden="1">{#N/A,#N/A,FALSE,"SumD";#N/A,#N/A,FALSE,"ElecD";#N/A,#N/A,FALSE,"MechD";#N/A,#N/A,FALSE,"GeotD";#N/A,#N/A,FALSE,"PrcsD";#N/A,#N/A,FALSE,"TunnD";#N/A,#N/A,FALSE,"CivlD";#N/A,#N/A,FALSE,"NtwkD";#N/A,#N/A,FALSE,"EstgD";#N/A,#N/A,FALSE,"PEngD"}</definedName>
    <definedName name="hhhhhhhh" localSheetId="2" hidden="1">{#N/A,#N/A,FALSE,"SumG";#N/A,#N/A,FALSE,"ElecG";#N/A,#N/A,FALSE,"MechG";#N/A,#N/A,FALSE,"GeotG";#N/A,#N/A,FALSE,"PrcsG";#N/A,#N/A,FALSE,"TunnG";#N/A,#N/A,FALSE,"CivlG";#N/A,#N/A,FALSE,"NtwkG";#N/A,#N/A,FALSE,"EstgG";#N/A,#N/A,FALSE,"PEngG"}</definedName>
    <definedName name="hhhhhhhh" localSheetId="1" hidden="1">{#N/A,#N/A,FALSE,"SumG";#N/A,#N/A,FALSE,"ElecG";#N/A,#N/A,FALSE,"MechG";#N/A,#N/A,FALSE,"GeotG";#N/A,#N/A,FALSE,"PrcsG";#N/A,#N/A,FALSE,"TunnG";#N/A,#N/A,FALSE,"CivlG";#N/A,#N/A,FALSE,"NtwkG";#N/A,#N/A,FALSE,"EstgG";#N/A,#N/A,FALSE,"PEngG"}</definedName>
    <definedName name="hhhhhhhh" hidden="1">{#N/A,#N/A,FALSE,"SumG";#N/A,#N/A,FALSE,"ElecG";#N/A,#N/A,FALSE,"MechG";#N/A,#N/A,FALSE,"GeotG";#N/A,#N/A,FALSE,"PrcsG";#N/A,#N/A,FALSE,"TunnG";#N/A,#N/A,FALSE,"CivlG";#N/A,#N/A,FALSE,"NtwkG";#N/A,#N/A,FALSE,"EstgG";#N/A,#N/A,FALSE,"PEngG"}</definedName>
    <definedName name="hhhhhhhhh" localSheetId="2" hidden="1">{#N/A,#N/A,FALSE,"SumG";#N/A,#N/A,FALSE,"ElecG";#N/A,#N/A,FALSE,"MechG";#N/A,#N/A,FALSE,"GeotG";#N/A,#N/A,FALSE,"PrcsG";#N/A,#N/A,FALSE,"TunnG";#N/A,#N/A,FALSE,"CivlG";#N/A,#N/A,FALSE,"NtwkG";#N/A,#N/A,FALSE,"EstgG";#N/A,#N/A,FALSE,"PEngG"}</definedName>
    <definedName name="hhhhhhhhh" localSheetId="1" hidden="1">{#N/A,#N/A,FALSE,"SumG";#N/A,#N/A,FALSE,"ElecG";#N/A,#N/A,FALSE,"MechG";#N/A,#N/A,FALSE,"GeotG";#N/A,#N/A,FALSE,"PrcsG";#N/A,#N/A,FALSE,"TunnG";#N/A,#N/A,FALSE,"CivlG";#N/A,#N/A,FALSE,"NtwkG";#N/A,#N/A,FALSE,"EstgG";#N/A,#N/A,FALSE,"PEngG"}</definedName>
    <definedName name="hhhhhhhhh" hidden="1">{#N/A,#N/A,FALSE,"SumG";#N/A,#N/A,FALSE,"ElecG";#N/A,#N/A,FALSE,"MechG";#N/A,#N/A,FALSE,"GeotG";#N/A,#N/A,FALSE,"PrcsG";#N/A,#N/A,FALSE,"TunnG";#N/A,#N/A,FALSE,"CivlG";#N/A,#N/A,FALSE,"NtwkG";#N/A,#N/A,FALSE,"EstgG";#N/A,#N/A,FALSE,"PEngG"}</definedName>
    <definedName name="hhhhhhhhhhhhhh" localSheetId="2" hidden="1">{#N/A,#N/A,FALSE,"SumG";#N/A,#N/A,FALSE,"ElecG";#N/A,#N/A,FALSE,"MechG";#N/A,#N/A,FALSE,"GeotG";#N/A,#N/A,FALSE,"PrcsG";#N/A,#N/A,FALSE,"TunnG";#N/A,#N/A,FALSE,"CivlG";#N/A,#N/A,FALSE,"NtwkG";#N/A,#N/A,FALSE,"EstgG";#N/A,#N/A,FALSE,"PEngG"}</definedName>
    <definedName name="hhhhhhhhhhhhhh" localSheetId="1" hidden="1">{#N/A,#N/A,FALSE,"SumG";#N/A,#N/A,FALSE,"ElecG";#N/A,#N/A,FALSE,"MechG";#N/A,#N/A,FALSE,"GeotG";#N/A,#N/A,FALSE,"PrcsG";#N/A,#N/A,FALSE,"TunnG";#N/A,#N/A,FALSE,"CivlG";#N/A,#N/A,FALSE,"NtwkG";#N/A,#N/A,FALSE,"EstgG";#N/A,#N/A,FALSE,"PEngG"}</definedName>
    <definedName name="hhhhhhhhhhhhhh" hidden="1">{#N/A,#N/A,FALSE,"SumG";#N/A,#N/A,FALSE,"ElecG";#N/A,#N/A,FALSE,"MechG";#N/A,#N/A,FALSE,"GeotG";#N/A,#N/A,FALSE,"PrcsG";#N/A,#N/A,FALSE,"TunnG";#N/A,#N/A,FALSE,"CivlG";#N/A,#N/A,FALSE,"NtwkG";#N/A,#N/A,FALSE,"EstgG";#N/A,#N/A,FALSE,"PEngG"}</definedName>
    <definedName name="home">#REF!</definedName>
    <definedName name="HRH" localSheetId="2">#REF!</definedName>
    <definedName name="HRH" localSheetId="1">#REF!</definedName>
    <definedName name="HRH">#REF!</definedName>
    <definedName name="HRTHRTHR" localSheetId="2">#REF!</definedName>
    <definedName name="HRTHRTHR" localSheetId="1">#REF!</definedName>
    <definedName name="HRTHRTHR">#REF!</definedName>
    <definedName name="HT" localSheetId="2">#REF!</definedName>
    <definedName name="HT" localSheetId="1">#REF!</definedName>
    <definedName name="HT">#REF!</definedName>
    <definedName name="HTR" localSheetId="2">#REF!</definedName>
    <definedName name="HTR" localSheetId="1">#REF!</definedName>
    <definedName name="HTR">#REF!</definedName>
    <definedName name="HTRH" localSheetId="2">#REF!</definedName>
    <definedName name="HTRH" localSheetId="1">#REF!</definedName>
    <definedName name="HTRH">#REF!</definedName>
    <definedName name="Humbird" localSheetId="2">#REF!</definedName>
    <definedName name="Humbird" localSheetId="1">#REF!</definedName>
    <definedName name="Humbird">#REF!</definedName>
    <definedName name="HV" localSheetId="2">'[7]Estimate summary'!#REF!</definedName>
    <definedName name="HV" localSheetId="1">'[7]Estimate summary'!#REF!</definedName>
    <definedName name="HV">'[7]Estimate summary'!#REF!</definedName>
    <definedName name="HW_EX" localSheetId="2">[30]Proforma!#REF!</definedName>
    <definedName name="HW_EX" localSheetId="1">[30]Proforma!#REF!</definedName>
    <definedName name="HW_EX">[30]Proforma!#REF!</definedName>
    <definedName name="HW_PE" localSheetId="2">[30]Proforma!#REF!</definedName>
    <definedName name="HW_PE" localSheetId="1">[30]Proforma!#REF!</definedName>
    <definedName name="HW_PE">[30]Proforma!#REF!</definedName>
    <definedName name="i">[40]info!$C$5</definedName>
    <definedName name="Impact">'[8]Drop downs'!$D$16:$D$17</definedName>
    <definedName name="IN_WALL">'[7]Estimate summary'!#REF!</definedName>
    <definedName name="INCSERV">'[7]Estimate summary'!#REF!</definedName>
    <definedName name="Inflation" localSheetId="2">#REF!</definedName>
    <definedName name="Inflation" localSheetId="1">#REF!</definedName>
    <definedName name="Inflation">#REF!</definedName>
    <definedName name="InsertRows">'[41]KCCLP Resi GDV'!$A$20:$I$20,'[41]KCCLP Resi GDV'!$A$39:$I$39,'[41]KCCLP Resi GDV'!$A$44:$I$44,'[41]KCCLP Resi GDV'!$A$56:$I$56</definedName>
    <definedName name="InsertRowsCost" localSheetId="2">'[41]KCCLP Resi Cost'!#REF!,'[41]KCCLP Resi Cost'!#REF!,'[41]KCCLP Resi Cost'!#REF!,'[41]KCCLP Resi Cost'!#REF!</definedName>
    <definedName name="InsertRowsCost" localSheetId="1">'[41]KCCLP Resi Cost'!#REF!,'[41]KCCLP Resi Cost'!#REF!,'[41]KCCLP Resi Cost'!#REF!,'[41]KCCLP Resi Cost'!#REF!</definedName>
    <definedName name="InsertRowsCost">'[41]KCCLP Resi Cost'!#REF!,'[41]KCCLP Resi Cost'!#REF!,'[41]KCCLP Resi Cost'!#REF!,'[41]KCCLP Resi Cost'!#REF!</definedName>
    <definedName name="IntDrs">'[15]2'!$G$508</definedName>
    <definedName name="IntrusiveSurvey" localSheetId="2">#REF!</definedName>
    <definedName name="IntrusiveSurvey" localSheetId="1">#REF!</definedName>
    <definedName name="IntrusiveSurvey">#REF!</definedName>
    <definedName name="INTSLAB">'[7]Estimate summary'!#REF!</definedName>
    <definedName name="IntWalls">'[15]2'!$G$469</definedName>
    <definedName name="IssueDate">'[15]Main Data Entry'!$B$5</definedName>
    <definedName name="IssueNo" localSheetId="2">#REF!</definedName>
    <definedName name="IssueNo" localSheetId="1">#REF!</definedName>
    <definedName name="IssueNo">#REF!</definedName>
    <definedName name="Item" localSheetId="2">#REF!</definedName>
    <definedName name="Item" localSheetId="1">#REF!</definedName>
    <definedName name="Item">#REF!</definedName>
    <definedName name="j" localSheetId="2">#REF!</definedName>
    <definedName name="j" localSheetId="1">#REF!</definedName>
    <definedName name="j">#REF!</definedName>
    <definedName name="Jason" localSheetId="2" hidden="1">{#N/A,#N/A,FALSE,"SumG";#N/A,#N/A,FALSE,"ElecG";#N/A,#N/A,FALSE,"MechG";#N/A,#N/A,FALSE,"GeotG";#N/A,#N/A,FALSE,"PrcsG";#N/A,#N/A,FALSE,"TunnG";#N/A,#N/A,FALSE,"CivlG";#N/A,#N/A,FALSE,"NtwkG";#N/A,#N/A,FALSE,"EstgG";#N/A,#N/A,FALSE,"PEngG"}</definedName>
    <definedName name="Jason" localSheetId="1" hidden="1">{#N/A,#N/A,FALSE,"SumG";#N/A,#N/A,FALSE,"ElecG";#N/A,#N/A,FALSE,"MechG";#N/A,#N/A,FALSE,"GeotG";#N/A,#N/A,FALSE,"PrcsG";#N/A,#N/A,FALSE,"TunnG";#N/A,#N/A,FALSE,"CivlG";#N/A,#N/A,FALSE,"NtwkG";#N/A,#N/A,FALSE,"EstgG";#N/A,#N/A,FALSE,"PEngG"}</definedName>
    <definedName name="Jason" hidden="1">{#N/A,#N/A,FALSE,"SumG";#N/A,#N/A,FALSE,"ElecG";#N/A,#N/A,FALSE,"MechG";#N/A,#N/A,FALSE,"GeotG";#N/A,#N/A,FALSE,"PrcsG";#N/A,#N/A,FALSE,"TunnG";#N/A,#N/A,FALSE,"CivlG";#N/A,#N/A,FALSE,"NtwkG";#N/A,#N/A,FALSE,"EstgG";#N/A,#N/A,FALSE,"PEngG"}</definedName>
    <definedName name="jh" localSheetId="2" hidden="1">{#N/A,#N/A,FALSE,"SumG";#N/A,#N/A,FALSE,"ElecG";#N/A,#N/A,FALSE,"MechG";#N/A,#N/A,FALSE,"GeotG";#N/A,#N/A,FALSE,"PrcsG";#N/A,#N/A,FALSE,"TunnG";#N/A,#N/A,FALSE,"CivlG";#N/A,#N/A,FALSE,"NtwkG";#N/A,#N/A,FALSE,"EstgG";#N/A,#N/A,FALSE,"PEngG"}</definedName>
    <definedName name="jh" localSheetId="1"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hz" localSheetId="2" hidden="1">{#N/A,#N/A,FALSE,"SumG";#N/A,#N/A,FALSE,"ElecG";#N/A,#N/A,FALSE,"MechG";#N/A,#N/A,FALSE,"GeotG";#N/A,#N/A,FALSE,"PrcsG";#N/A,#N/A,FALSE,"TunnG";#N/A,#N/A,FALSE,"CivlG";#N/A,#N/A,FALSE,"NtwkG";#N/A,#N/A,FALSE,"EstgG";#N/A,#N/A,FALSE,"PEngG"}</definedName>
    <definedName name="jhz" localSheetId="1" hidden="1">{#N/A,#N/A,FALSE,"SumG";#N/A,#N/A,FALSE,"ElecG";#N/A,#N/A,FALSE,"MechG";#N/A,#N/A,FALSE,"GeotG";#N/A,#N/A,FALSE,"PrcsG";#N/A,#N/A,FALSE,"TunnG";#N/A,#N/A,FALSE,"CivlG";#N/A,#N/A,FALSE,"NtwkG";#N/A,#N/A,FALSE,"EstgG";#N/A,#N/A,FALSE,"PEngG"}</definedName>
    <definedName name="jhz" hidden="1">{#N/A,#N/A,FALSE,"SumG";#N/A,#N/A,FALSE,"ElecG";#N/A,#N/A,FALSE,"MechG";#N/A,#N/A,FALSE,"GeotG";#N/A,#N/A,FALSE,"PrcsG";#N/A,#N/A,FALSE,"TunnG";#N/A,#N/A,FALSE,"CivlG";#N/A,#N/A,FALSE,"NtwkG";#N/A,#N/A,FALSE,"EstgG";#N/A,#N/A,FALSE,"PEngG"}</definedName>
    <definedName name="JIM">[35]Construction!$S$36:$S$74</definedName>
    <definedName name="Job">'[15]Main Data Entry'!$B$2</definedName>
    <definedName name="JOB_DURATION">'[21]Cash Flow Work'!$A$11</definedName>
    <definedName name="Job_No">'[42]Master Data Sheet'!$F$29</definedName>
    <definedName name="JOB_NUMBER">'[21]Cash Flow Work'!$A$10</definedName>
    <definedName name="JobNr">'[43]Key Data'!$B$1</definedName>
    <definedName name="KB_HB" localSheetId="2">#REF!</definedName>
    <definedName name="KB_HB" localSheetId="1">#REF!</definedName>
    <definedName name="KB_HB">#REF!</definedName>
    <definedName name="KE_EX" localSheetId="2">#REF!</definedName>
    <definedName name="KE_EX" localSheetId="1">#REF!</definedName>
    <definedName name="KE_EX">#REF!</definedName>
    <definedName name="KEW_ST" localSheetId="2">[30]Proforma!#REF!</definedName>
    <definedName name="KEW_ST" localSheetId="1">[30]Proforma!#REF!</definedName>
    <definedName name="KEW_ST">[30]Proforma!#REF!</definedName>
    <definedName name="KG3_AC" localSheetId="2">#REF!</definedName>
    <definedName name="KG3_AC" localSheetId="1">#REF!</definedName>
    <definedName name="KG3_AC">#REF!</definedName>
    <definedName name="KG3_EX" localSheetId="2">#REF!</definedName>
    <definedName name="KG3_EX" localSheetId="1">#REF!</definedName>
    <definedName name="KG3_EX">#REF!</definedName>
    <definedName name="KG3_PE" localSheetId="2">[30]Proforma!#REF!</definedName>
    <definedName name="KG3_PE" localSheetId="1">[30]Proforma!#REF!</definedName>
    <definedName name="KG3_PE">[30]Proforma!#REF!</definedName>
    <definedName name="KINGS_ST" localSheetId="2">[30]Proforma!#REF!</definedName>
    <definedName name="KINGS_ST" localSheetId="1">[30]Proforma!#REF!</definedName>
    <definedName name="KINGS_ST">[30]Proforma!#REF!</definedName>
    <definedName name="kjhkj" localSheetId="2" hidden="1">{#N/A,#N/A,FALSE,"SumG";#N/A,#N/A,FALSE,"ElecG";#N/A,#N/A,FALSE,"MechG";#N/A,#N/A,FALSE,"GeotG";#N/A,#N/A,FALSE,"PrcsG";#N/A,#N/A,FALSE,"TunnG";#N/A,#N/A,FALSE,"CivlG";#N/A,#N/A,FALSE,"NtwkG";#N/A,#N/A,FALSE,"EstgG";#N/A,#N/A,FALSE,"PEngG"}</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hkjz" localSheetId="2" hidden="1">{#N/A,#N/A,FALSE,"SumG";#N/A,#N/A,FALSE,"ElecG";#N/A,#N/A,FALSE,"MechG";#N/A,#N/A,FALSE,"GeotG";#N/A,#N/A,FALSE,"PrcsG";#N/A,#N/A,FALSE,"TunnG";#N/A,#N/A,FALSE,"CivlG";#N/A,#N/A,FALSE,"NtwkG";#N/A,#N/A,FALSE,"EstgG";#N/A,#N/A,FALSE,"PEngG"}</definedName>
    <definedName name="kjhkjz" localSheetId="1" hidden="1">{#N/A,#N/A,FALSE,"SumG";#N/A,#N/A,FALSE,"ElecG";#N/A,#N/A,FALSE,"MechG";#N/A,#N/A,FALSE,"GeotG";#N/A,#N/A,FALSE,"PrcsG";#N/A,#N/A,FALSE,"TunnG";#N/A,#N/A,FALSE,"CivlG";#N/A,#N/A,FALSE,"NtwkG";#N/A,#N/A,FALSE,"EstgG";#N/A,#N/A,FALSE,"PEngG"}</definedName>
    <definedName name="kjhkjz" hidden="1">{#N/A,#N/A,FALSE,"SumG";#N/A,#N/A,FALSE,"ElecG";#N/A,#N/A,FALSE,"MechG";#N/A,#N/A,FALSE,"GeotG";#N/A,#N/A,FALSE,"PrcsG";#N/A,#N/A,FALSE,"TunnG";#N/A,#N/A,FALSE,"CivlG";#N/A,#N/A,FALSE,"NtwkG";#N/A,#N/A,FALSE,"EstgG";#N/A,#N/A,FALSE,"PEngG"}</definedName>
    <definedName name="kjsdkjh">[1]Sheet7!#REF!</definedName>
    <definedName name="KK" localSheetId="2">#REF!</definedName>
    <definedName name="KK" localSheetId="1">#REF!</definedName>
    <definedName name="KK">#REF!</definedName>
    <definedName name="kkz" localSheetId="2" hidden="1">{#N/A,#N/A,FALSE,"SumD";#N/A,#N/A,FALSE,"ElecD";#N/A,#N/A,FALSE,"MechD";#N/A,#N/A,FALSE,"GeotD";#N/A,#N/A,FALSE,"PrcsD";#N/A,#N/A,FALSE,"TunnD";#N/A,#N/A,FALSE,"CivlD";#N/A,#N/A,FALSE,"NtwkD";#N/A,#N/A,FALSE,"EstgD";#N/A,#N/A,FALSE,"PEngD"}</definedName>
    <definedName name="kkz" localSheetId="1" hidden="1">{#N/A,#N/A,FALSE,"SumD";#N/A,#N/A,FALSE,"ElecD";#N/A,#N/A,FALSE,"MechD";#N/A,#N/A,FALSE,"GeotD";#N/A,#N/A,FALSE,"PrcsD";#N/A,#N/A,FALSE,"TunnD";#N/A,#N/A,FALSE,"CivlD";#N/A,#N/A,FALSE,"NtwkD";#N/A,#N/A,FALSE,"EstgD";#N/A,#N/A,FALSE,"PEngD"}</definedName>
    <definedName name="kkz" hidden="1">{#N/A,#N/A,FALSE,"SumD";#N/A,#N/A,FALSE,"ElecD";#N/A,#N/A,FALSE,"MechD";#N/A,#N/A,FALSE,"GeotD";#N/A,#N/A,FALSE,"PrcsD";#N/A,#N/A,FALSE,"TunnD";#N/A,#N/A,FALSE,"CivlD";#N/A,#N/A,FALSE,"NtwkD";#N/A,#N/A,FALSE,"EstgD";#N/A,#N/A,FALSE,"PEngD"}</definedName>
    <definedName name="KW">[44]NPV!$B$40</definedName>
    <definedName name="KW1_EX">[30]Proforma!#REF!</definedName>
    <definedName name="KW1_PE">[30]Proforma!#REF!</definedName>
    <definedName name="kyle" localSheetId="2">#REF!</definedName>
    <definedName name="kyle" localSheetId="1">#REF!</definedName>
    <definedName name="kyle">#REF!</definedName>
    <definedName name="LAB_PART">[13]RATES!$E$65</definedName>
    <definedName name="LAB_UPLIFT">[13]RATES!$G$65</definedName>
    <definedName name="LAND" localSheetId="2">#REF!</definedName>
    <definedName name="LAND" localSheetId="1">#REF!</definedName>
    <definedName name="LAND">#REF!</definedName>
    <definedName name="Landlordworks" localSheetId="2">#REF!</definedName>
    <definedName name="Landlordworks" localSheetId="1">#REF!</definedName>
    <definedName name="Landlordworks">#REF!</definedName>
    <definedName name="Landside_Airfield_Pvements" localSheetId="2">#REF!</definedName>
    <definedName name="Landside_Airfield_Pvements" localSheetId="1">#REF!</definedName>
    <definedName name="Landside_Airfield_Pvements">#REF!</definedName>
    <definedName name="Landside_Baggage" localSheetId="2">#REF!</definedName>
    <definedName name="Landside_Baggage" localSheetId="1">#REF!</definedName>
    <definedName name="Landside_Baggage">#REF!</definedName>
    <definedName name="Landside_Envelope" localSheetId="2">#REF!</definedName>
    <definedName name="Landside_Envelope" localSheetId="1">#REF!</definedName>
    <definedName name="Landside_Envelope">#REF!</definedName>
    <definedName name="Landside_External_Services" localSheetId="2">#REF!</definedName>
    <definedName name="Landside_External_Services" localSheetId="1">#REF!</definedName>
    <definedName name="Landside_External_Services">#REF!</definedName>
    <definedName name="Landside_External_Structure" localSheetId="2">#REF!</definedName>
    <definedName name="Landside_External_Structure" localSheetId="1">#REF!</definedName>
    <definedName name="Landside_External_Structure">#REF!</definedName>
    <definedName name="Landside_Fees" localSheetId="2">#REF!</definedName>
    <definedName name="Landside_Fees" localSheetId="1">#REF!</definedName>
    <definedName name="Landside_Fees">#REF!</definedName>
    <definedName name="Landside_Furn_Fit" localSheetId="2">#REF!</definedName>
    <definedName name="Landside_Furn_Fit" localSheetId="1">#REF!</definedName>
    <definedName name="Landside_Furn_Fit">#REF!</definedName>
    <definedName name="Landside_Interiors" localSheetId="2">#REF!</definedName>
    <definedName name="Landside_Interiors" localSheetId="1">#REF!</definedName>
    <definedName name="Landside_Interiors">#REF!</definedName>
    <definedName name="Landside_Landscaping" localSheetId="2">#REF!</definedName>
    <definedName name="Landside_Landscaping" localSheetId="1">#REF!</definedName>
    <definedName name="Landside_Landscaping">#REF!</definedName>
    <definedName name="Landside_Logistics" localSheetId="2">#REF!</definedName>
    <definedName name="Landside_Logistics" localSheetId="1">#REF!</definedName>
    <definedName name="Landside_Logistics">#REF!</definedName>
    <definedName name="Landside_PAX_Transport" localSheetId="2">#REF!</definedName>
    <definedName name="Landside_PAX_Transport" localSheetId="1">#REF!</definedName>
    <definedName name="Landside_PAX_Transport">#REF!</definedName>
    <definedName name="Landside_Rail" localSheetId="2">#REF!</definedName>
    <definedName name="Landside_Rail" localSheetId="1">#REF!</definedName>
    <definedName name="Landside_Rail">#REF!</definedName>
    <definedName name="Landside_Services" localSheetId="2">#REF!</definedName>
    <definedName name="Landside_Services" localSheetId="1">#REF!</definedName>
    <definedName name="Landside_Services">#REF!</definedName>
    <definedName name="Landside_Site_Works" localSheetId="2">#REF!</definedName>
    <definedName name="Landside_Site_Works" localSheetId="1">#REF!</definedName>
    <definedName name="Landside_Site_Works">#REF!</definedName>
    <definedName name="Landside_Specialist_Electrical" localSheetId="2">#REF!</definedName>
    <definedName name="Landside_Specialist_Electrical" localSheetId="1">#REF!</definedName>
    <definedName name="Landside_Specialist_Electrical">#REF!</definedName>
    <definedName name="Landside_Substructure" localSheetId="2">#REF!</definedName>
    <definedName name="Landside_Substructure" localSheetId="1">#REF!</definedName>
    <definedName name="Landside_Substructure">#REF!</definedName>
    <definedName name="Landside_Superstructure" localSheetId="2">#REF!</definedName>
    <definedName name="Landside_Superstructure" localSheetId="1">#REF!</definedName>
    <definedName name="Landside_Superstructure">#REF!</definedName>
    <definedName name="Landside_Surface_Works" localSheetId="2">#REF!</definedName>
    <definedName name="Landside_Surface_Works" localSheetId="1">#REF!</definedName>
    <definedName name="Landside_Surface_Works">#REF!</definedName>
    <definedName name="Landside_TTS" localSheetId="2">#REF!</definedName>
    <definedName name="Landside_TTS" localSheetId="1">#REF!</definedName>
    <definedName name="Landside_TTS">#REF!</definedName>
    <definedName name="Lanside_Site_Works" localSheetId="2">#REF!</definedName>
    <definedName name="Lanside_Site_Works" localSheetId="1">#REF!</definedName>
    <definedName name="Lanside_Site_Works">#REF!</definedName>
    <definedName name="Lb_CABL" localSheetId="2">'[7]Estimate summary'!#REF!</definedName>
    <definedName name="Lb_CABL" localSheetId="1">'[7]Estimate summary'!#REF!</definedName>
    <definedName name="Lb_CABL">'[7]Estimate summary'!#REF!</definedName>
    <definedName name="Lb_CandC" localSheetId="2">'[7]Estimate summary'!#REF!</definedName>
    <definedName name="Lb_CandC" localSheetId="1">'[7]Estimate summary'!#REF!</definedName>
    <definedName name="Lb_CandC">'[7]Estimate summary'!#REF!</definedName>
    <definedName name="Lb_CCTV" localSheetId="2">'[7]Estimate summary'!#REF!</definedName>
    <definedName name="Lb_CCTV" localSheetId="1">'[7]Estimate summary'!#REF!</definedName>
    <definedName name="Lb_CCTV">'[7]Estimate summary'!#REF!</definedName>
    <definedName name="Lb_COMM" localSheetId="2">'[7]Estimate summary'!#REF!</definedName>
    <definedName name="Lb_COMM" localSheetId="1">'[7]Estimate summary'!#REF!</definedName>
    <definedName name="Lb_COMM">'[7]Estimate summary'!#REF!</definedName>
    <definedName name="Lb_FIREDET">'[7]Estimate summary'!#REF!</definedName>
    <definedName name="Lb_FIREPROT">'[7]Estimate summary'!#REF!</definedName>
    <definedName name="Lb_FOUL">'[7]Estimate summary'!#REF!</definedName>
    <definedName name="Lb_FTrack">'[7]Estimate summary'!#REF!</definedName>
    <definedName name="Lb_HV">'[7]Estimate summary'!#REF!</definedName>
    <definedName name="Lb_INCSERV">'[7]Estimate summary'!#REF!</definedName>
    <definedName name="Lb_LIGHT">'[7]Estimate summary'!#REF!</definedName>
    <definedName name="Lb_LV">'[7]Estimate summary'!#REF!</definedName>
    <definedName name="Lb_PA">'[7]Estimate summary'!#REF!</definedName>
    <definedName name="Lb_PHONE">'[7]Estimate summary'!#REF!</definedName>
    <definedName name="Lb_PR_TUN_G">'[7]Estimate summary'!#REF!</definedName>
    <definedName name="Lb_PR_TUN_S">'[7]Estimate summary'!#REF!</definedName>
    <definedName name="Lb_RTrack">'[7]Estimate summary'!#REF!</definedName>
    <definedName name="Lb_SCADA">'[7]Estimate summary'!#REF!</definedName>
    <definedName name="Lb_SPTrack">'[7]Estimate summary'!#REF!</definedName>
    <definedName name="Lb_STAB">'[7]Estimate summary'!#REF!</definedName>
    <definedName name="Lb_TrackDr">'[7]Estimate summary'!#REF!</definedName>
    <definedName name="Lb_TUN">'[7]Estimate summary'!#REF!</definedName>
    <definedName name="Lb_UPS">'[7]Estimate summary'!#REF!</definedName>
    <definedName name="Lb_VENT">'[7]Estimate summary'!#REF!</definedName>
    <definedName name="Lb_VS">'[7]Estimate summary'!#REF!</definedName>
    <definedName name="Lb_VS_BLDG">'[7]Estimate summary'!#REF!</definedName>
    <definedName name="Lb_VS_LIF">'[7]Estimate summary'!#REF!</definedName>
    <definedName name="Lb_VS_PLT">'[7]Estimate summary'!#REF!</definedName>
    <definedName name="Lb_VS_STR">'[7]Estimate summary'!#REF!</definedName>
    <definedName name="Lb_WATER">'[7]Estimate summary'!#REF!</definedName>
    <definedName name="Lb_WSITE">'[7]Estimate summary'!#REF!</definedName>
    <definedName name="Lb_XCAV">'[7]Estimate summary'!#REF!</definedName>
    <definedName name="Lb_XP">'[7]Estimate summary'!#REF!</definedName>
    <definedName name="LC" localSheetId="2">#REF!</definedName>
    <definedName name="LC" localSheetId="1">#REF!</definedName>
    <definedName name="LC">#REF!</definedName>
    <definedName name="LCY">'[10]Key Assumptions'!$F$58</definedName>
    <definedName name="LegalFeeCaulder" localSheetId="2">#REF!</definedName>
    <definedName name="LegalFeeCaulder" localSheetId="1">#REF!</definedName>
    <definedName name="LegalFeeCaulder">#REF!</definedName>
    <definedName name="LegalGeneral" localSheetId="2">#REF!</definedName>
    <definedName name="LegalGeneral" localSheetId="1">#REF!</definedName>
    <definedName name="LegalGeneral">#REF!</definedName>
    <definedName name="Lift">'[15]5'!$G$308</definedName>
    <definedName name="LIFTS" localSheetId="2">#REF!</definedName>
    <definedName name="LIFTS" localSheetId="1">#REF!</definedName>
    <definedName name="LIFTS">#REF!</definedName>
    <definedName name="LIGHT">'[7]Estimate summary'!#REF!</definedName>
    <definedName name="LightingDesign" localSheetId="2">#REF!</definedName>
    <definedName name="LightingDesign" localSheetId="1">#REF!</definedName>
    <definedName name="LightingDesign">#REF!</definedName>
    <definedName name="LineNumber" localSheetId="2">#REF!</definedName>
    <definedName name="LineNumber" localSheetId="1">#REF!</definedName>
    <definedName name="LineNumber">#REF!</definedName>
    <definedName name="LIRR" localSheetId="2">#REF!</definedName>
    <definedName name="LIRR" localSheetId="1">#REF!</definedName>
    <definedName name="LIRR">#REF!</definedName>
    <definedName name="LKL" localSheetId="2" hidden="1">{#N/A,#N/A,FALSE,"SumG";#N/A,#N/A,FALSE,"ElecG";#N/A,#N/A,FALSE,"MechG";#N/A,#N/A,FALSE,"GeotG";#N/A,#N/A,FALSE,"PrcsG";#N/A,#N/A,FALSE,"TunnG";#N/A,#N/A,FALSE,"CivlG";#N/A,#N/A,FALSE,"NtwkG";#N/A,#N/A,FALSE,"EstgG";#N/A,#N/A,FALSE,"PEngG"}</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lz" localSheetId="2" hidden="1">{#N/A,#N/A,FALSE,"SumG";#N/A,#N/A,FALSE,"ElecG";#N/A,#N/A,FALSE,"MechG";#N/A,#N/A,FALSE,"GeotG";#N/A,#N/A,FALSE,"PrcsG";#N/A,#N/A,FALSE,"TunnG";#N/A,#N/A,FALSE,"CivlG";#N/A,#N/A,FALSE,"NtwkG";#N/A,#N/A,FALSE,"EstgG";#N/A,#N/A,FALSE,"PEngG"}</definedName>
    <definedName name="lklz" localSheetId="1" hidden="1">{#N/A,#N/A,FALSE,"SumG";#N/A,#N/A,FALSE,"ElecG";#N/A,#N/A,FALSE,"MechG";#N/A,#N/A,FALSE,"GeotG";#N/A,#N/A,FALSE,"PrcsG";#N/A,#N/A,FALSE,"TunnG";#N/A,#N/A,FALSE,"CivlG";#N/A,#N/A,FALSE,"NtwkG";#N/A,#N/A,FALSE,"EstgG";#N/A,#N/A,FALSE,"PEngG"}</definedName>
    <definedName name="lklz" hidden="1">{#N/A,#N/A,FALSE,"SumG";#N/A,#N/A,FALSE,"ElecG";#N/A,#N/A,FALSE,"MechG";#N/A,#N/A,FALSE,"GeotG";#N/A,#N/A,FALSE,"PrcsG";#N/A,#N/A,FALSE,"TunnG";#N/A,#N/A,FALSE,"CivlG";#N/A,#N/A,FALSE,"NtwkG";#N/A,#N/A,FALSE,"EstgG";#N/A,#N/A,FALSE,"PEngG"}</definedName>
    <definedName name="ll" localSheetId="2" hidden="1">{#N/A,#N/A,FALSE,"SumG";#N/A,#N/A,FALSE,"ElecG";#N/A,#N/A,FALSE,"MechG";#N/A,#N/A,FALSE,"GeotG";#N/A,#N/A,FALSE,"PrcsG";#N/A,#N/A,FALSE,"TunnG";#N/A,#N/A,FALSE,"CivlG";#N/A,#N/A,FALSE,"NtwkG";#N/A,#N/A,FALSE,"EstgG";#N/A,#N/A,FALSE,"PEngG"}</definedName>
    <definedName name="ll" localSheetId="1" hidden="1">{#N/A,#N/A,FALSE,"SumG";#N/A,#N/A,FALSE,"ElecG";#N/A,#N/A,FALSE,"MechG";#N/A,#N/A,FALSE,"GeotG";#N/A,#N/A,FALSE,"PrcsG";#N/A,#N/A,FALSE,"TunnG";#N/A,#N/A,FALSE,"CivlG";#N/A,#N/A,FALSE,"NtwkG";#N/A,#N/A,FALSE,"EstgG";#N/A,#N/A,FALSE,"PEngG"}</definedName>
    <definedName name="ll" hidden="1">{#N/A,#N/A,FALSE,"SumG";#N/A,#N/A,FALSE,"ElecG";#N/A,#N/A,FALSE,"MechG";#N/A,#N/A,FALSE,"GeotG";#N/A,#N/A,FALSE,"PrcsG";#N/A,#N/A,FALSE,"TunnG";#N/A,#N/A,FALSE,"CivlG";#N/A,#N/A,FALSE,"NtwkG";#N/A,#N/A,FALSE,"EstgG";#N/A,#N/A,FALSE,"PEngG"}</definedName>
    <definedName name="llz" localSheetId="2" hidden="1">{#N/A,#N/A,FALSE,"SumG";#N/A,#N/A,FALSE,"ElecG";#N/A,#N/A,FALSE,"MechG";#N/A,#N/A,FALSE,"GeotG";#N/A,#N/A,FALSE,"PrcsG";#N/A,#N/A,FALSE,"TunnG";#N/A,#N/A,FALSE,"CivlG";#N/A,#N/A,FALSE,"NtwkG";#N/A,#N/A,FALSE,"EstgG";#N/A,#N/A,FALSE,"PEngG"}</definedName>
    <definedName name="llz" localSheetId="1" hidden="1">{#N/A,#N/A,FALSE,"SumG";#N/A,#N/A,FALSE,"ElecG";#N/A,#N/A,FALSE,"MechG";#N/A,#N/A,FALSE,"GeotG";#N/A,#N/A,FALSE,"PrcsG";#N/A,#N/A,FALSE,"TunnG";#N/A,#N/A,FALSE,"CivlG";#N/A,#N/A,FALSE,"NtwkG";#N/A,#N/A,FALSE,"EstgG";#N/A,#N/A,FALSE,"PEngG"}</definedName>
    <definedName name="llz" hidden="1">{#N/A,#N/A,FALSE,"SumG";#N/A,#N/A,FALSE,"ElecG";#N/A,#N/A,FALSE,"MechG";#N/A,#N/A,FALSE,"GeotG";#N/A,#N/A,FALSE,"PrcsG";#N/A,#N/A,FALSE,"TunnG";#N/A,#N/A,FALSE,"CivlG";#N/A,#N/A,FALSE,"NtwkG";#N/A,#N/A,FALSE,"EstgG";#N/A,#N/A,FALSE,"PEngG"}</definedName>
    <definedName name="Loan_A_margins">[12]Assumptions!#REF!</definedName>
    <definedName name="LV">'[7]Estimate summary'!#REF!</definedName>
    <definedName name="LX">'[7]Estimate summary'!#REF!</definedName>
    <definedName name="LXG">'[7]Estimate summary'!#REF!</definedName>
    <definedName name="Mallcafe" localSheetId="2">#REF!</definedName>
    <definedName name="Mallcafe" localSheetId="1">#REF!</definedName>
    <definedName name="Mallcafe">#REF!</definedName>
    <definedName name="Mallentrances" localSheetId="2">#REF!</definedName>
    <definedName name="Mallentrances" localSheetId="1">#REF!</definedName>
    <definedName name="Mallentrances">#REF!</definedName>
    <definedName name="ManagementC" localSheetId="2">#REF!</definedName>
    <definedName name="ManagementC" localSheetId="1">#REF!</definedName>
    <definedName name="ManagementC">#REF!</definedName>
    <definedName name="MANOR_SIDINGS" localSheetId="2">[45]Proforma!#REF!</definedName>
    <definedName name="MANOR_SIDINGS" localSheetId="1">[45]Proforma!#REF!</definedName>
    <definedName name="MANOR_SIDINGS">[45]Proforma!#REF!</definedName>
    <definedName name="MarketPrice">'[41]KCCLP Resi GDV'!$F$96</definedName>
    <definedName name="MATL_PART">[13]RATES!$E$67</definedName>
    <definedName name="maxmonth" localSheetId="2">OFFSET(#REF!,0,0,MATCH(#REF!,#REF!,0),1)</definedName>
    <definedName name="maxmonth" localSheetId="1">OFFSET(#REF!,0,0,MATCH(#REF!,#REF!,0),1)</definedName>
    <definedName name="maxmonth">OFFSET(#REF!,0,0,MATCH(#REF!,#REF!,0),1)</definedName>
    <definedName name="me">[46]Notes!$H$43</definedName>
    <definedName name="MEC_Contingency" localSheetId="2">#REF!</definedName>
    <definedName name="MEC_Contingency" localSheetId="1">#REF!</definedName>
    <definedName name="MEC_Contingency">#REF!</definedName>
    <definedName name="MECH" localSheetId="2">#REF!</definedName>
    <definedName name="MECH" localSheetId="1">#REF!</definedName>
    <definedName name="MECH">#REF!</definedName>
    <definedName name="MechanicalElec" localSheetId="2">#REF!</definedName>
    <definedName name="MechanicalElec" localSheetId="1">#REF!</definedName>
    <definedName name="MechanicalElec">#REF!</definedName>
    <definedName name="mesh" localSheetId="2">#REF!</definedName>
    <definedName name="mesh" localSheetId="1">#REF!</definedName>
    <definedName name="mesh">#REF!</definedName>
    <definedName name="Million">1000000</definedName>
    <definedName name="MM">#REF!</definedName>
    <definedName name="Model" localSheetId="2">#REF!</definedName>
    <definedName name="Model" localSheetId="1">#REF!</definedName>
    <definedName name="Model">#REF!</definedName>
    <definedName name="month1" localSheetId="2">OFFSET(#REF!,0,0,COUNTA(#REF!),1)</definedName>
    <definedName name="month1" localSheetId="1">OFFSET(#REF!,0,0,COUNTA(#REF!),1)</definedName>
    <definedName name="month1">OFFSET(#REF!,0,0,COUNTA(#REF!),1)</definedName>
    <definedName name="MOTIS_AREA">'[36]Canopy Pricing'!$K$52</definedName>
    <definedName name="MOTIS_FIXED">'[36]Canopy Pricing'!$K$42</definedName>
    <definedName name="MOTIS_LINEAR">'[36]Canopy Pricing'!$K$47</definedName>
    <definedName name="MOTIS_SCREEN">'[36]Canopy Pricing'!$K$64</definedName>
    <definedName name="MOTIS_SEATS">'[36]Canopy Pricing'!$K$69</definedName>
    <definedName name="n" localSheetId="2">#REF!</definedName>
    <definedName name="n" localSheetId="1">#REF!</definedName>
    <definedName name="n">#REF!</definedName>
    <definedName name="New">'[47]7'!#REF!</definedName>
    <definedName name="NewTr">'[7]Estimate summary'!#REF!</definedName>
    <definedName name="ni" localSheetId="2">#REF!</definedName>
    <definedName name="ni" localSheetId="1">#REF!</definedName>
    <definedName name="ni">#REF!</definedName>
    <definedName name="NIA" localSheetId="2">#REF!</definedName>
    <definedName name="NIA" localSheetId="1">#REF!</definedName>
    <definedName name="NIA">#REF!</definedName>
    <definedName name="NIAagImp" localSheetId="2">#REF!</definedName>
    <definedName name="NIAagImp" localSheetId="1">#REF!</definedName>
    <definedName name="NIAagImp">#REF!</definedName>
    <definedName name="NIAagMetric" localSheetId="2">#REF!</definedName>
    <definedName name="NIAagMetric" localSheetId="1">#REF!</definedName>
    <definedName name="NIAagMetric">#REF!</definedName>
    <definedName name="NIAbgImp" localSheetId="2">#REF!</definedName>
    <definedName name="NIAbgImp" localSheetId="1">#REF!</definedName>
    <definedName name="NIAbgImp">#REF!</definedName>
    <definedName name="NIAbgMetric" localSheetId="2">#REF!</definedName>
    <definedName name="NIAbgMetric" localSheetId="1">#REF!</definedName>
    <definedName name="NIAbgMetric">#REF!</definedName>
    <definedName name="NIAImp" localSheetId="2">#REF!</definedName>
    <definedName name="NIAImp" localSheetId="1">#REF!</definedName>
    <definedName name="NIAImp">#REF!</definedName>
    <definedName name="NIAMetric" localSheetId="2">#REF!</definedName>
    <definedName name="NIAMetric" localSheetId="1">#REF!</definedName>
    <definedName name="NIAMetric">#REF!</definedName>
    <definedName name="NIAsqft." localSheetId="2">#REF!</definedName>
    <definedName name="NIAsqft." localSheetId="1">#REF!</definedName>
    <definedName name="NIAsqft.">#REF!</definedName>
    <definedName name="NIAsqm." localSheetId="2">#REF!</definedName>
    <definedName name="NIAsqm." localSheetId="1">#REF!</definedName>
    <definedName name="NIAsqm.">#REF!</definedName>
    <definedName name="nnn" localSheetId="2" hidden="1">{#N/A,#N/A,FALSE,"SumD";#N/A,#N/A,FALSE,"ElecD";#N/A,#N/A,FALSE,"MechD";#N/A,#N/A,FALSE,"GeotD";#N/A,#N/A,FALSE,"PrcsD";#N/A,#N/A,FALSE,"TunnD";#N/A,#N/A,FALSE,"CivlD";#N/A,#N/A,FALSE,"NtwkD";#N/A,#N/A,FALSE,"EstgD";#N/A,#N/A,FALSE,"PEngD"}</definedName>
    <definedName name="nnn" localSheetId="1"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z" localSheetId="2" hidden="1">{#N/A,#N/A,FALSE,"SumD";#N/A,#N/A,FALSE,"ElecD";#N/A,#N/A,FALSE,"MechD";#N/A,#N/A,FALSE,"GeotD";#N/A,#N/A,FALSE,"PrcsD";#N/A,#N/A,FALSE,"TunnD";#N/A,#N/A,FALSE,"CivlD";#N/A,#N/A,FALSE,"NtwkD";#N/A,#N/A,FALSE,"EstgD";#N/A,#N/A,FALSE,"PEngD"}</definedName>
    <definedName name="nnnz" localSheetId="1" hidden="1">{#N/A,#N/A,FALSE,"SumD";#N/A,#N/A,FALSE,"ElecD";#N/A,#N/A,FALSE,"MechD";#N/A,#N/A,FALSE,"GeotD";#N/A,#N/A,FALSE,"PrcsD";#N/A,#N/A,FALSE,"TunnD";#N/A,#N/A,FALSE,"CivlD";#N/A,#N/A,FALSE,"NtwkD";#N/A,#N/A,FALSE,"EstgD";#N/A,#N/A,FALSE,"PEngD"}</definedName>
    <definedName name="nnnz" hidden="1">{#N/A,#N/A,FALSE,"SumD";#N/A,#N/A,FALSE,"ElecD";#N/A,#N/A,FALSE,"MechD";#N/A,#N/A,FALSE,"GeotD";#N/A,#N/A,FALSE,"PrcsD";#N/A,#N/A,FALSE,"TunnD";#N/A,#N/A,FALSE,"CivlD";#N/A,#N/A,FALSE,"NtwkD";#N/A,#N/A,FALSE,"EstgD";#N/A,#N/A,FALSE,"PEngD"}</definedName>
    <definedName name="NO">'[7]Estimate summary'!#REF!</definedName>
    <definedName name="NO_AC" localSheetId="2">#REF!</definedName>
    <definedName name="NO_AC" localSheetId="1">#REF!</definedName>
    <definedName name="NO_AC">#REF!</definedName>
    <definedName name="NO_EX" localSheetId="2">#REF!</definedName>
    <definedName name="NO_EX" localSheetId="1">#REF!</definedName>
    <definedName name="NO_EX">#REF!</definedName>
    <definedName name="NO_PE" localSheetId="2">[30]Proforma!#REF!</definedName>
    <definedName name="NO_PE" localSheetId="1">[30]Proforma!#REF!</definedName>
    <definedName name="NO_PE">[30]Proforma!#REF!</definedName>
    <definedName name="Non_Financial">'[27]Drop downs'!$A$32:$A$44</definedName>
    <definedName name="Non_Financial_Impact">'[8]Drop downs'!$A$33:$A$45</definedName>
    <definedName name="NonFoodHMKM" localSheetId="2">#REF!</definedName>
    <definedName name="NonFoodHMKM" localSheetId="1">#REF!</definedName>
    <definedName name="NonFoodHMKM">#REF!</definedName>
    <definedName name="NonProject_Baseline" localSheetId="2">#REF!</definedName>
    <definedName name="NonProject_Baseline" localSheetId="1">#REF!</definedName>
    <definedName name="NonProject_Baseline">#REF!</definedName>
    <definedName name="NORB_ST" localSheetId="2">[30]Proforma!#REF!</definedName>
    <definedName name="NORB_ST" localSheetId="1">[30]Proforma!#REF!</definedName>
    <definedName name="NORB_ST">[30]Proforma!#REF!</definedName>
    <definedName name="NORBITON_TB" localSheetId="2">[45]Proforma!#REF!</definedName>
    <definedName name="NORBITON_TB" localSheetId="1">[45]Proforma!#REF!</definedName>
    <definedName name="NORBITON_TB">[45]Proforma!#REF!</definedName>
    <definedName name="nrunits">[2]Sheet1!$Q$4</definedName>
    <definedName name="NSA" localSheetId="2">#REF!</definedName>
    <definedName name="NSA" localSheetId="1">#REF!</definedName>
    <definedName name="NSA">#REF!</definedName>
    <definedName name="NSAImp" localSheetId="2">#REF!</definedName>
    <definedName name="NSAImp" localSheetId="1">#REF!</definedName>
    <definedName name="NSAImp">#REF!</definedName>
    <definedName name="NSAMetric" localSheetId="2">#REF!</definedName>
    <definedName name="NSAMetric" localSheetId="1">#REF!</definedName>
    <definedName name="NSAMetric">#REF!</definedName>
    <definedName name="NTH" localSheetId="2">#REF!</definedName>
    <definedName name="NTH" localSheetId="1">#REF!</definedName>
    <definedName name="NTH">#REF!</definedName>
    <definedName name="NTH_1" localSheetId="2">#REF!</definedName>
    <definedName name="NTH_1" localSheetId="1">#REF!</definedName>
    <definedName name="NTH_1">#REF!</definedName>
    <definedName name="NTH_2" localSheetId="2">#REF!</definedName>
    <definedName name="NTH_2" localSheetId="1">#REF!</definedName>
    <definedName name="NTH_2">#REF!</definedName>
    <definedName name="NTH_3" localSheetId="2">#REF!</definedName>
    <definedName name="NTH_3" localSheetId="1">#REF!</definedName>
    <definedName name="NTH_3">#REF!</definedName>
    <definedName name="NTH_basement_walls" localSheetId="2">#REF!</definedName>
    <definedName name="NTH_basement_walls" localSheetId="1">#REF!</definedName>
    <definedName name="NTH_basement_walls">#REF!</definedName>
    <definedName name="NTH_blinding" localSheetId="2">#REF!</definedName>
    <definedName name="NTH_blinding" localSheetId="1">#REF!</definedName>
    <definedName name="NTH_blinding">#REF!</definedName>
    <definedName name="NTH_intlwalls1" localSheetId="2">#REF!</definedName>
    <definedName name="NTH_intlwalls1" localSheetId="1">#REF!</definedName>
    <definedName name="NTH_intlwalls1">#REF!</definedName>
    <definedName name="NTH_intlwalls2" localSheetId="2">#REF!</definedName>
    <definedName name="NTH_intlwalls2" localSheetId="1">#REF!</definedName>
    <definedName name="NTH_intlwalls2">#REF!</definedName>
    <definedName name="o" localSheetId="2">'[48]Mechanical  Works'!#REF!</definedName>
    <definedName name="o" localSheetId="1">'[48]Mechanical  Works'!#REF!</definedName>
    <definedName name="o">'[48]Mechanical  Works'!#REF!</definedName>
    <definedName name="OfficeTableContents">'[41]KCCLP Resi GDV'!$B$105:$I$112,'[41]KCCLP Resi GDV'!$A$106:$A$112</definedName>
    <definedName name="OHP" localSheetId="2">#REF!</definedName>
    <definedName name="OHP" localSheetId="1">#REF!</definedName>
    <definedName name="OHP">#REF!</definedName>
    <definedName name="OPPNUM" localSheetId="2">#REF!</definedName>
    <definedName name="OPPNUM" localSheetId="1">#REF!</definedName>
    <definedName name="OPPNUM">#REF!</definedName>
    <definedName name="Opportunity_Stage" localSheetId="2">#REF!</definedName>
    <definedName name="Opportunity_Stage" localSheetId="1">#REF!</definedName>
    <definedName name="Opportunity_Stage">#REF!</definedName>
    <definedName name="Opt6A" localSheetId="2">#REF!</definedName>
    <definedName name="Opt6A" localSheetId="1">#REF!</definedName>
    <definedName name="Opt6A">#REF!</definedName>
    <definedName name="Opt6B" localSheetId="2">#REF!</definedName>
    <definedName name="Opt6B" localSheetId="1">#REF!</definedName>
    <definedName name="Opt6B">#REF!</definedName>
    <definedName name="Option1Entrance" localSheetId="2">#REF!</definedName>
    <definedName name="Option1Entrance" localSheetId="1">#REF!</definedName>
    <definedName name="Option1Entrance">#REF!</definedName>
    <definedName name="Option2Lifts" localSheetId="2">#REF!</definedName>
    <definedName name="Option2Lifts" localSheetId="1">#REF!</definedName>
    <definedName name="Option2Lifts">#REF!</definedName>
    <definedName name="Origin" localSheetId="2">#REF!</definedName>
    <definedName name="Origin" localSheetId="1">#REF!</definedName>
    <definedName name="Origin">#REF!</definedName>
    <definedName name="OSITE" localSheetId="2">'[7]Estimate summary'!#REF!</definedName>
    <definedName name="OSITE" localSheetId="1">'[7]Estimate summary'!#REF!</definedName>
    <definedName name="OSITE">'[7]Estimate summary'!#REF!</definedName>
    <definedName name="OT" localSheetId="2">'[7]Estimate summary'!#REF!</definedName>
    <definedName name="OT" localSheetId="1">'[7]Estimate summary'!#REF!</definedName>
    <definedName name="OT">'[7]Estimate summary'!#REF!</definedName>
    <definedName name="OtherConsequentialmoves" localSheetId="2">#REF!</definedName>
    <definedName name="OtherConsequentialmoves" localSheetId="1">#REF!</definedName>
    <definedName name="OtherConsequentialmoves">#REF!</definedName>
    <definedName name="OWNER" localSheetId="2">'[25]Input Risk Register'!#REF!</definedName>
    <definedName name="OWNER" localSheetId="1">'[25]Input Risk Register'!#REF!</definedName>
    <definedName name="OWNER">'[25]Input Risk Register'!#REF!</definedName>
    <definedName name="p" localSheetId="2">'[49]403 Disposal Installations '!#REF!</definedName>
    <definedName name="p" localSheetId="1">'[49]403 Disposal Installations '!#REF!</definedName>
    <definedName name="p">'[49]403 Disposal Installations '!#REF!</definedName>
    <definedName name="PA" localSheetId="2">'[7]Estimate summary'!#REF!</definedName>
    <definedName name="PA" localSheetId="1">'[7]Estimate summary'!#REF!</definedName>
    <definedName name="PA">'[7]Estimate summary'!#REF!</definedName>
    <definedName name="PAGE1" localSheetId="2">#REF!</definedName>
    <definedName name="PAGE1" localSheetId="1">#REF!</definedName>
    <definedName name="PAGE1">#REF!</definedName>
    <definedName name="PAGE2" localSheetId="2">#REF!</definedName>
    <definedName name="PAGE2" localSheetId="1">#REF!</definedName>
    <definedName name="PAGE2">#REF!</definedName>
    <definedName name="PAGE3" localSheetId="2">#REF!</definedName>
    <definedName name="PAGE3" localSheetId="1">#REF!</definedName>
    <definedName name="PAGE3">#REF!</definedName>
    <definedName name="PAGE4" localSheetId="2">#REF!</definedName>
    <definedName name="PAGE4" localSheetId="1">#REF!</definedName>
    <definedName name="PAGE4">#REF!</definedName>
    <definedName name="PAGE5" localSheetId="2">#REF!</definedName>
    <definedName name="PAGE5" localSheetId="1">#REF!</definedName>
    <definedName name="PAGE5">#REF!</definedName>
    <definedName name="PAGE6" localSheetId="2">#REF!</definedName>
    <definedName name="PAGE6" localSheetId="1">#REF!</definedName>
    <definedName name="PAGE6">#REF!</definedName>
    <definedName name="Part">'[50]floor fins:ceiling fins'!$1:$5</definedName>
    <definedName name="PartiesSentTo" localSheetId="2">#REF!</definedName>
    <definedName name="PartiesSentTo" localSheetId="1">#REF!</definedName>
    <definedName name="PartiesSentTo">#REF!</definedName>
    <definedName name="Partywallsurveyor" localSheetId="2">#REF!</definedName>
    <definedName name="Partywallsurveyor" localSheetId="1">#REF!</definedName>
    <definedName name="Partywallsurveyor">#REF!</definedName>
    <definedName name="PCforecastfinal" localSheetId="2">#REF!</definedName>
    <definedName name="PCforecastfinal" localSheetId="1">#REF!</definedName>
    <definedName name="PCforecastfinal">#REF!</definedName>
    <definedName name="PCnumber" localSheetId="2">#REF!</definedName>
    <definedName name="PCnumber" localSheetId="1">#REF!</definedName>
    <definedName name="PCnumber">#REF!</definedName>
    <definedName name="pda">[51]Template!$C$10</definedName>
    <definedName name="PE_HW1" localSheetId="2">#REF!</definedName>
    <definedName name="PE_HW1" localSheetId="1">#REF!</definedName>
    <definedName name="PE_HW1">#REF!</definedName>
    <definedName name="Peak" localSheetId="2">#REF!</definedName>
    <definedName name="Peak" localSheetId="1">#REF!</definedName>
    <definedName name="Peak">#REF!</definedName>
    <definedName name="PED" localSheetId="2">'[7]Estimate summary'!#REF!</definedName>
    <definedName name="PED" localSheetId="1">'[7]Estimate summary'!#REF!</definedName>
    <definedName name="PED">'[7]Estimate summary'!#REF!</definedName>
    <definedName name="pen">"Picture 43"</definedName>
    <definedName name="PhaseCashflow">#REF!</definedName>
    <definedName name="PHONE">'[7]Estimate summary'!#REF!</definedName>
    <definedName name="Picture">INDIRECT([16]Sheet1!$A$1)</definedName>
    <definedName name="Pier_External_Services" localSheetId="2">#REF!</definedName>
    <definedName name="Pier_External_Services" localSheetId="1">#REF!</definedName>
    <definedName name="Pier_External_Services">#REF!</definedName>
    <definedName name="Pier_TTS" localSheetId="2">#REF!</definedName>
    <definedName name="Pier_TTS" localSheetId="1">#REF!</definedName>
    <definedName name="Pier_TTS">#REF!</definedName>
    <definedName name="Piers_Airfield_Pavements" localSheetId="2">#REF!</definedName>
    <definedName name="Piers_Airfield_Pavements" localSheetId="1">#REF!</definedName>
    <definedName name="Piers_Airfield_Pavements">#REF!</definedName>
    <definedName name="Piers_Bag_System" localSheetId="2">#REF!</definedName>
    <definedName name="Piers_Bag_System" localSheetId="1">#REF!</definedName>
    <definedName name="Piers_Bag_System">#REF!</definedName>
    <definedName name="Piers_Envelope" localSheetId="2">#REF!</definedName>
    <definedName name="Piers_Envelope" localSheetId="1">#REF!</definedName>
    <definedName name="Piers_Envelope">#REF!</definedName>
    <definedName name="Piers_External_Structures" localSheetId="2">#REF!</definedName>
    <definedName name="Piers_External_Structures" localSheetId="1">#REF!</definedName>
    <definedName name="Piers_External_Structures">#REF!</definedName>
    <definedName name="Piers_Fees_Supplier_Costs" localSheetId="2">#REF!</definedName>
    <definedName name="Piers_Fees_Supplier_Costs" localSheetId="1">#REF!</definedName>
    <definedName name="Piers_Fees_Supplier_Costs">#REF!</definedName>
    <definedName name="Piers_Furn_Fit" localSheetId="2">#REF!</definedName>
    <definedName name="Piers_Furn_Fit" localSheetId="1">#REF!</definedName>
    <definedName name="Piers_Furn_Fit">#REF!</definedName>
    <definedName name="Piers_Interiors" localSheetId="2">#REF!</definedName>
    <definedName name="Piers_Interiors" localSheetId="1">#REF!</definedName>
    <definedName name="Piers_Interiors">#REF!</definedName>
    <definedName name="Piers_Landscaping" localSheetId="2">#REF!</definedName>
    <definedName name="Piers_Landscaping" localSheetId="1">#REF!</definedName>
    <definedName name="Piers_Landscaping">#REF!</definedName>
    <definedName name="Piers_Logistics" localSheetId="2">#REF!</definedName>
    <definedName name="Piers_Logistics" localSheetId="1">#REF!</definedName>
    <definedName name="Piers_Logistics">#REF!</definedName>
    <definedName name="Piers_PAX_Transportation" localSheetId="2">#REF!</definedName>
    <definedName name="Piers_PAX_Transportation" localSheetId="1">#REF!</definedName>
    <definedName name="Piers_PAX_Transportation">#REF!</definedName>
    <definedName name="Piers_Preliminaries" localSheetId="2">#REF!</definedName>
    <definedName name="Piers_Preliminaries" localSheetId="1">#REF!</definedName>
    <definedName name="Piers_Preliminaries">#REF!</definedName>
    <definedName name="Piers_Rail" localSheetId="2">#REF!</definedName>
    <definedName name="Piers_Rail" localSheetId="1">#REF!</definedName>
    <definedName name="Piers_Rail">#REF!</definedName>
    <definedName name="Piers_Services" localSheetId="2">#REF!</definedName>
    <definedName name="Piers_Services" localSheetId="1">#REF!</definedName>
    <definedName name="Piers_Services">#REF!</definedName>
    <definedName name="Piers_Site_Works" localSheetId="2">#REF!</definedName>
    <definedName name="Piers_Site_Works" localSheetId="1">#REF!</definedName>
    <definedName name="Piers_Site_Works">#REF!</definedName>
    <definedName name="Piers_Specialist_Electrical" localSheetId="2">#REF!</definedName>
    <definedName name="Piers_Specialist_Electrical" localSheetId="1">#REF!</definedName>
    <definedName name="Piers_Specialist_Electrical">#REF!</definedName>
    <definedName name="Piers_Substructure" localSheetId="2">#REF!</definedName>
    <definedName name="Piers_Substructure" localSheetId="1">#REF!</definedName>
    <definedName name="Piers_Substructure">#REF!</definedName>
    <definedName name="Piers_Superstructure" localSheetId="2">#REF!</definedName>
    <definedName name="Piers_Superstructure" localSheetId="1">#REF!</definedName>
    <definedName name="Piers_Superstructure">#REF!</definedName>
    <definedName name="Piers_Surface_Works" localSheetId="2">#REF!</definedName>
    <definedName name="Piers_Surface_Works" localSheetId="1">#REF!</definedName>
    <definedName name="Piers_Surface_Works">#REF!</definedName>
    <definedName name="PILING" localSheetId="2">#REF!</definedName>
    <definedName name="PILING" localSheetId="1">#REF!</definedName>
    <definedName name="PILING">#REF!</definedName>
    <definedName name="PL_1" localSheetId="2">#REF!</definedName>
    <definedName name="PL_1" localSheetId="1">#REF!</definedName>
    <definedName name="PL_1">#REF!</definedName>
    <definedName name="PL_2" localSheetId="2">#REF!</definedName>
    <definedName name="PL_2" localSheetId="1">#REF!</definedName>
    <definedName name="PL_2">#REF!</definedName>
    <definedName name="PL_3" localSheetId="2">#REF!</definedName>
    <definedName name="PL_3" localSheetId="1">#REF!</definedName>
    <definedName name="PL_3">#REF!</definedName>
    <definedName name="PL_4" localSheetId="2">#REF!</definedName>
    <definedName name="PL_4" localSheetId="1">#REF!</definedName>
    <definedName name="PL_4">#REF!</definedName>
    <definedName name="PL_5" localSheetId="2">#REF!</definedName>
    <definedName name="PL_5" localSheetId="1">#REF!</definedName>
    <definedName name="PL_5">#REF!</definedName>
    <definedName name="Planning" localSheetId="2">#REF!</definedName>
    <definedName name="Planning" localSheetId="1">#REF!</definedName>
    <definedName name="Planning">#REF!</definedName>
    <definedName name="Planningsuperv" localSheetId="2">#REF!</definedName>
    <definedName name="Planningsuperv" localSheetId="1">#REF!</definedName>
    <definedName name="Planningsuperv">#REF!</definedName>
    <definedName name="PLANT_PART">[13]RATES!$E$66</definedName>
    <definedName name="PLANT_UPLIFT">[13]RATES!$G$66</definedName>
    <definedName name="PLASTER" localSheetId="2">#REF!</definedName>
    <definedName name="PLASTER" localSheetId="1">#REF!</definedName>
    <definedName name="PLASTER">#REF!</definedName>
    <definedName name="PLAT">'[7]Estimate summary'!#REF!</definedName>
    <definedName name="PLAT_AREA">'[36]Stepsafe Platform Pricing'!$J$58</definedName>
    <definedName name="PLAT_CENT">'[36]Stepsafe Platform Pricing'!$J$96</definedName>
    <definedName name="PLAT_DEMOL">'[36]Stepsafe Platform Pricing'!$J$25</definedName>
    <definedName name="PLAT_EDGE">'[36]Stepsafe Platform Pricing'!$J$81</definedName>
    <definedName name="PLAT_HW1" localSheetId="2">#REF!</definedName>
    <definedName name="PLAT_HW1" localSheetId="1">#REF!</definedName>
    <definedName name="PLAT_HW1">#REF!</definedName>
    <definedName name="PLAT_LOCN">'[36]Stepsafe Platform Pricing'!$J$33</definedName>
    <definedName name="PLAT_PILE">'[36]Stepsafe Platform Pricing'!$J$38</definedName>
    <definedName name="PLAT_RAMP">'[36]Stepsafe Platform Pricing'!$J$129</definedName>
    <definedName name="PLAT_SIDES">'[36]Stepsafe Platform Pricing'!$J$115</definedName>
    <definedName name="PLAT_XHDS">'[36]Stepsafe Platform Pricing'!$J$45</definedName>
    <definedName name="pna">[51]Template!$C$6</definedName>
    <definedName name="PName">[26]Template!$C$6</definedName>
    <definedName name="pno">[51]Template!$C$8</definedName>
    <definedName name="POC" localSheetId="2">#REF!</definedName>
    <definedName name="POC" localSheetId="1">#REF!</definedName>
    <definedName name="POC">#REF!</definedName>
    <definedName name="Position" localSheetId="2">#REF!</definedName>
    <definedName name="Position" localSheetId="1">#REF!</definedName>
    <definedName name="Position">#REF!</definedName>
    <definedName name="Potential_Exposure" localSheetId="2">[52]Variations!#REF!</definedName>
    <definedName name="Potential_Exposure" localSheetId="1">[52]Variations!#REF!</definedName>
    <definedName name="Potential_Exposure">[52]Variations!#REF!</definedName>
    <definedName name="PR" localSheetId="2">'[7]Estimate summary'!#REF!</definedName>
    <definedName name="PR" localSheetId="1">'[7]Estimate summary'!#REF!</definedName>
    <definedName name="PR">'[7]Estimate summary'!#REF!</definedName>
    <definedName name="PR_GEN">'[7]Estimate summary'!#REF!</definedName>
    <definedName name="PR_SPEC">'[7]Estimate summary'!#REF!</definedName>
    <definedName name="PRECAST" localSheetId="2">#REF!</definedName>
    <definedName name="PRECAST" localSheetId="1">#REF!</definedName>
    <definedName name="PRECAST">#REF!</definedName>
    <definedName name="Prelim">'[20]Back-Up'!$E$104</definedName>
    <definedName name="prelims">[2]Sheet1!$M$2150</definedName>
    <definedName name="PrelimsOHP" localSheetId="2">#REF!</definedName>
    <definedName name="PrelimsOHP" localSheetId="1">#REF!</definedName>
    <definedName name="PrelimsOHP">#REF!</definedName>
    <definedName name="PREM_B">'[53]Possession Uplift'!#REF!</definedName>
    <definedName name="PREM_M">'[53]Possession Uplift'!#REF!</definedName>
    <definedName name="PREM_W1">'[53]Possession Uplift'!#REF!</definedName>
    <definedName name="PREM_W2">'[53]Possession Uplift'!#REF!</definedName>
    <definedName name="PREM_W3">'[53]Possession Uplift'!#REF!</definedName>
    <definedName name="PreparedBy" localSheetId="2">#REF!</definedName>
    <definedName name="PreparedBy" localSheetId="1">#REF!</definedName>
    <definedName name="PreparedBy">#REF!</definedName>
    <definedName name="PRINT" localSheetId="2">#REF!</definedName>
    <definedName name="PRINT" localSheetId="1">#REF!</definedName>
    <definedName name="PRINT">#REF!</definedName>
    <definedName name="_xlnm.Print_Area" localSheetId="3">'ST01'!$A$1:$E$44</definedName>
    <definedName name="_xlnm.Print_Area" localSheetId="4">'ST02'!$A$1:$E$32</definedName>
    <definedName name="_xlnm.Print_Area" localSheetId="5">'ST03'!$A$1:$E$34</definedName>
    <definedName name="_xlnm.Print_Area" localSheetId="6">'ST04'!$A$1:$E$34</definedName>
    <definedName name="_xlnm.Print_Area" localSheetId="7">'ST05'!$A$1:$E$58</definedName>
    <definedName name="_xlnm.Print_Area" localSheetId="8">'ST06'!$A$1:$E$20</definedName>
    <definedName name="_xlnm.Print_Area" localSheetId="9">'ST07'!$A$1:$E$19</definedName>
    <definedName name="_xlnm.Print_Area" localSheetId="10">'ST08'!$A$1:$E$6</definedName>
    <definedName name="_xlnm.Print_Area" localSheetId="2">#REF!</definedName>
    <definedName name="_xlnm.Print_Area" localSheetId="1">Tiling!$A$1:$Y$154</definedName>
    <definedName name="_xlnm.Print_Area">#REF!</definedName>
    <definedName name="Print_Area_MI" localSheetId="2">#REF!</definedName>
    <definedName name="Print_Area_MI" localSheetId="1">#REF!</definedName>
    <definedName name="Print_Area_MI">#REF!</definedName>
    <definedName name="_xlnm.Print_Titles" localSheetId="2">#REF!</definedName>
    <definedName name="_xlnm.Print_Titles" localSheetId="1">#REF!</definedName>
    <definedName name="_xlnm.Print_Titles">#REF!</definedName>
    <definedName name="printSummary" localSheetId="2">#REF!</definedName>
    <definedName name="printSummary" localSheetId="1">#REF!</definedName>
    <definedName name="printSummary">#REF!</definedName>
    <definedName name="PROD_B" localSheetId="2">'[53]Possession Uplift'!#REF!</definedName>
    <definedName name="PROD_B" localSheetId="1">'[53]Possession Uplift'!#REF!</definedName>
    <definedName name="PROD_B">'[53]Possession Uplift'!#REF!</definedName>
    <definedName name="PROD_M" localSheetId="2">'[53]Possession Uplift'!#REF!</definedName>
    <definedName name="PROD_M" localSheetId="1">'[53]Possession Uplift'!#REF!</definedName>
    <definedName name="PROD_M">'[53]Possession Uplift'!#REF!</definedName>
    <definedName name="PROD_W1" localSheetId="2">'[53]Possession Uplift'!#REF!</definedName>
    <definedName name="PROD_W1" localSheetId="1">'[53]Possession Uplift'!#REF!</definedName>
    <definedName name="PROD_W1">'[53]Possession Uplift'!#REF!</definedName>
    <definedName name="PROD_W2" localSheetId="2">'[53]Possession Uplift'!#REF!</definedName>
    <definedName name="PROD_W2" localSheetId="1">'[53]Possession Uplift'!#REF!</definedName>
    <definedName name="PROD_W2">'[53]Possession Uplift'!#REF!</definedName>
    <definedName name="PROD_W3">'[53]Possession Uplift'!#REF!</definedName>
    <definedName name="ProfessionalFees" localSheetId="2">#REF!</definedName>
    <definedName name="ProfessionalFees" localSheetId="1">#REF!</definedName>
    <definedName name="ProfessionalFees">#REF!</definedName>
    <definedName name="Proj_Spec_Airfield_Pavements" localSheetId="2">#REF!</definedName>
    <definedName name="Proj_Spec_Airfield_Pavements" localSheetId="1">#REF!</definedName>
    <definedName name="Proj_Spec_Airfield_Pavements">#REF!</definedName>
    <definedName name="Proj_Spec_Baggage_Systems" localSheetId="2">#REF!</definedName>
    <definedName name="Proj_Spec_Baggage_Systems" localSheetId="1">#REF!</definedName>
    <definedName name="Proj_Spec_Baggage_Systems">#REF!</definedName>
    <definedName name="Proj_Spec_Envelope" localSheetId="2">#REF!</definedName>
    <definedName name="Proj_Spec_Envelope" localSheetId="1">#REF!</definedName>
    <definedName name="Proj_Spec_Envelope">#REF!</definedName>
    <definedName name="Proj_Spec_External_Services" localSheetId="2">#REF!</definedName>
    <definedName name="Proj_Spec_External_Services" localSheetId="1">#REF!</definedName>
    <definedName name="Proj_Spec_External_Services">#REF!</definedName>
    <definedName name="Proj_Spec_Furn_Fit" localSheetId="2">#REF!</definedName>
    <definedName name="Proj_Spec_Furn_Fit" localSheetId="1">#REF!</definedName>
    <definedName name="Proj_Spec_Furn_Fit">#REF!</definedName>
    <definedName name="Proj_Spec_Interiors" localSheetId="2">#REF!</definedName>
    <definedName name="Proj_Spec_Interiors" localSheetId="1">#REF!</definedName>
    <definedName name="Proj_Spec_Interiors">#REF!</definedName>
    <definedName name="Proj_Spec_Landscaping" localSheetId="2">#REF!</definedName>
    <definedName name="Proj_Spec_Landscaping" localSheetId="1">#REF!</definedName>
    <definedName name="Proj_Spec_Landscaping">#REF!</definedName>
    <definedName name="Proj_Spec_Logistics" localSheetId="2">#REF!</definedName>
    <definedName name="Proj_Spec_Logistics" localSheetId="1">#REF!</definedName>
    <definedName name="Proj_Spec_Logistics">#REF!</definedName>
    <definedName name="Proj_Spec_PAX_Transportation" localSheetId="2">#REF!</definedName>
    <definedName name="Proj_Spec_PAX_Transportation" localSheetId="1">#REF!</definedName>
    <definedName name="Proj_Spec_PAX_Transportation">#REF!</definedName>
    <definedName name="Proj_Spec_Preliminaries" localSheetId="2">#REF!</definedName>
    <definedName name="Proj_Spec_Preliminaries" localSheetId="1">#REF!</definedName>
    <definedName name="Proj_Spec_Preliminaries">#REF!</definedName>
    <definedName name="Proj_Spec_Rail" localSheetId="2">#REF!</definedName>
    <definedName name="Proj_Spec_Rail" localSheetId="1">#REF!</definedName>
    <definedName name="Proj_Spec_Rail">#REF!</definedName>
    <definedName name="Proj_Spec_Services_Prim_Second" localSheetId="2">#REF!</definedName>
    <definedName name="Proj_Spec_Services_Prim_Second" localSheetId="1">#REF!</definedName>
    <definedName name="Proj_Spec_Services_Prim_Second">#REF!</definedName>
    <definedName name="Proj_Spec_Site_Works" localSheetId="2">#REF!</definedName>
    <definedName name="Proj_Spec_Site_Works" localSheetId="1">#REF!</definedName>
    <definedName name="Proj_Spec_Site_Works">#REF!</definedName>
    <definedName name="Proj_Spec_Specialist_Electrical" localSheetId="2">#REF!</definedName>
    <definedName name="Proj_Spec_Specialist_Electrical" localSheetId="1">#REF!</definedName>
    <definedName name="Proj_Spec_Specialist_Electrical">#REF!</definedName>
    <definedName name="Proj_Spec_Substructure" localSheetId="2">#REF!</definedName>
    <definedName name="Proj_Spec_Substructure" localSheetId="1">#REF!</definedName>
    <definedName name="Proj_Spec_Substructure">#REF!</definedName>
    <definedName name="Proj_Spec_Superstructure" localSheetId="2">#REF!</definedName>
    <definedName name="Proj_Spec_Superstructure" localSheetId="1">#REF!</definedName>
    <definedName name="Proj_Spec_Superstructure">#REF!</definedName>
    <definedName name="Proj_Spec_Surface_Works" localSheetId="2">#REF!</definedName>
    <definedName name="Proj_Spec_Surface_Works" localSheetId="1">#REF!</definedName>
    <definedName name="Proj_Spec_Surface_Works">#REF!</definedName>
    <definedName name="Proj_Spec_TTS" localSheetId="2">#REF!</definedName>
    <definedName name="Proj_Spec_TTS" localSheetId="1">#REF!</definedName>
    <definedName name="Proj_Spec_TTS">#REF!</definedName>
    <definedName name="Proj_SpecFees_Costs" localSheetId="2">#REF!</definedName>
    <definedName name="Proj_SpecFees_Costs" localSheetId="1">#REF!</definedName>
    <definedName name="Proj_SpecFees_Costs">#REF!</definedName>
    <definedName name="projcum1" localSheetId="2">OFFSET(#REF!,0,0,COUNTA(#REF!),1)</definedName>
    <definedName name="projcum1" localSheetId="1">OFFSET(#REF!,0,0,COUNTA(#REF!),1)</definedName>
    <definedName name="projcum1">OFFSET(#REF!,0,0,COUNTA(#REF!),1)</definedName>
    <definedName name="project" localSheetId="2">#REF!</definedName>
    <definedName name="project" localSheetId="1">#REF!</definedName>
    <definedName name="project">#REF!</definedName>
    <definedName name="Project_Baseline" localSheetId="2">#REF!</definedName>
    <definedName name="Project_Baseline" localSheetId="1">#REF!</definedName>
    <definedName name="Project_Baseline">#REF!</definedName>
    <definedName name="PROJECT_Description" localSheetId="2">#REF!</definedName>
    <definedName name="PROJECT_Description" localSheetId="1">#REF!</definedName>
    <definedName name="PROJECT_Description">#REF!</definedName>
    <definedName name="PROJECT_Description1" localSheetId="2">#REF!</definedName>
    <definedName name="PROJECT_Description1" localSheetId="1">#REF!</definedName>
    <definedName name="PROJECT_Description1">#REF!</definedName>
    <definedName name="PROJECT_Description2" localSheetId="2">#REF!</definedName>
    <definedName name="PROJECT_Description2" localSheetId="1">#REF!</definedName>
    <definedName name="PROJECT_Description2">#REF!</definedName>
    <definedName name="Project_Stage">'[8]Drop downs'!$A$5:$A$11</definedName>
    <definedName name="Project_Status" localSheetId="2">#REF!</definedName>
    <definedName name="Project_Status" localSheetId="1">#REF!</definedName>
    <definedName name="Project_Status">#REF!</definedName>
    <definedName name="Project_Type" localSheetId="2">#REF!</definedName>
    <definedName name="Project_Type" localSheetId="1">#REF!</definedName>
    <definedName name="Project_Type">#REF!</definedName>
    <definedName name="ProjectManagement" localSheetId="2">#REF!</definedName>
    <definedName name="ProjectManagement" localSheetId="1">#REF!</definedName>
    <definedName name="ProjectManagement">#REF!</definedName>
    <definedName name="ProjectName" localSheetId="2">#REF!</definedName>
    <definedName name="ProjectName" localSheetId="1">#REF!</definedName>
    <definedName name="ProjectName">#REF!</definedName>
    <definedName name="Projectname1">[54]Template!$C$6</definedName>
    <definedName name="ProjectNameUpper" localSheetId="2">#REF!</definedName>
    <definedName name="ProjectNameUpper" localSheetId="1">#REF!</definedName>
    <definedName name="ProjectNameUpper">#REF!</definedName>
    <definedName name="projmonthly1" localSheetId="2">OFFSET(#REF!,0,0,COUNTA(#REF!),1)</definedName>
    <definedName name="projmonthly1" localSheetId="1">OFFSET(#REF!,0,0,COUNTA(#REF!),1)</definedName>
    <definedName name="projmonthly1">OFFSET(#REF!,0,0,COUNTA(#REF!),1)</definedName>
    <definedName name="projmonthmax">OFFSET('[55]Cash Flow'!$C$8,0,0,MATCH('[55]Cash Flow'!$J$5,'[55]Cash Flow'!$C$8:$C$38,0),1)</definedName>
    <definedName name="projmonthmax1" localSheetId="2">OFFSET(#REF!,0,0,MATCH(#REF!,#REF!,0),1)</definedName>
    <definedName name="projmonthmax1" localSheetId="1">OFFSET(#REF!,0,0,MATCH(#REF!,#REF!,0),1)</definedName>
    <definedName name="projmonthmax1">OFFSET(#REF!,0,0,MATCH(#REF!,#REF!,0),1)</definedName>
    <definedName name="PROJSTATUS">'[56]Status Summary'!$A$67:$A$72</definedName>
    <definedName name="Proname">[57]Template!$C$6</definedName>
    <definedName name="Protective">'[15]5'!$G$346</definedName>
    <definedName name="Provforecastfinal" localSheetId="2">#REF!</definedName>
    <definedName name="Provforecastfinal" localSheetId="1">#REF!</definedName>
    <definedName name="Provforecastfinal">#REF!</definedName>
    <definedName name="q" localSheetId="2">#REF!</definedName>
    <definedName name="q" localSheetId="1">#REF!</definedName>
    <definedName name="q">#REF!</definedName>
    <definedName name="Quantity" localSheetId="2">#REF!</definedName>
    <definedName name="Quantity" localSheetId="1">#REF!</definedName>
    <definedName name="Quantity">#REF!</definedName>
    <definedName name="Rate" localSheetId="2">#REF!</definedName>
    <definedName name="Rate" localSheetId="1">#REF!</definedName>
    <definedName name="Rate">#REF!</definedName>
    <definedName name="RC_NP3" localSheetId="2">[30]Proforma!#REF!</definedName>
    <definedName name="RC_NP3" localSheetId="1">[30]Proforma!#REF!</definedName>
    <definedName name="RC_NP3">[30]Proforma!#REF!</definedName>
    <definedName name="RC_PE3" localSheetId="2">[30]Proforma!#REF!</definedName>
    <definedName name="RC_PE3" localSheetId="1">[30]Proforma!#REF!</definedName>
    <definedName name="RC_PE3">[30]Proforma!#REF!</definedName>
    <definedName name="Recon">[58]Template!$C$10</definedName>
    <definedName name="REFRESH" localSheetId="2">#REF!</definedName>
    <definedName name="REFRESH" localSheetId="1">#REF!</definedName>
    <definedName name="REFRESH">#REF!</definedName>
    <definedName name="RefrigerationGWP" localSheetId="2">#REF!</definedName>
    <definedName name="RefrigerationGWP" localSheetId="1">#REF!</definedName>
    <definedName name="RefrigerationGWP">#REF!</definedName>
    <definedName name="Region" localSheetId="2">#REF!</definedName>
    <definedName name="Region" localSheetId="1">#REF!</definedName>
    <definedName name="Region">#REF!</definedName>
    <definedName name="RepDate">[57]Template!$C$10</definedName>
    <definedName name="RepNo">[57]Template!$C$8</definedName>
    <definedName name="Report_Date" localSheetId="2">#REF!</definedName>
    <definedName name="Report_Date" localSheetId="1">#REF!</definedName>
    <definedName name="Report_Date">#REF!</definedName>
    <definedName name="Report_Number" localSheetId="2">#REF!</definedName>
    <definedName name="Report_Number" localSheetId="1">#REF!</definedName>
    <definedName name="Report_Number">#REF!</definedName>
    <definedName name="ReportDate" localSheetId="2">#REF!</definedName>
    <definedName name="ReportDate" localSheetId="1">#REF!</definedName>
    <definedName name="ReportDate">#REF!</definedName>
    <definedName name="ReportDateLong" localSheetId="2">#REF!</definedName>
    <definedName name="ReportDateLong" localSheetId="1">#REF!</definedName>
    <definedName name="ReportDateLong">#REF!</definedName>
    <definedName name="ReportDesc" localSheetId="2">#REF!</definedName>
    <definedName name="ReportDesc" localSheetId="1">#REF!</definedName>
    <definedName name="ReportDesc">#REF!</definedName>
    <definedName name="ReportNo" localSheetId="2">#REF!</definedName>
    <definedName name="ReportNo" localSheetId="1">#REF!</definedName>
    <definedName name="ReportNo">#REF!</definedName>
    <definedName name="reportno1">[54]Template!$C$8</definedName>
    <definedName name="ReportNr">[26]Template!$C$8</definedName>
    <definedName name="reporttype" localSheetId="2">#REF!</definedName>
    <definedName name="reporttype" localSheetId="1">#REF!</definedName>
    <definedName name="reporttype">#REF!</definedName>
    <definedName name="RepsExtgServ">'[15]7'!#REF!</definedName>
    <definedName name="res">[1]Sheet7!#REF!</definedName>
    <definedName name="resi" localSheetId="2">#REF!</definedName>
    <definedName name="resi" localSheetId="1">#REF!</definedName>
    <definedName name="resi">#REF!</definedName>
    <definedName name="ResiCost">'[41]KCCLP Resi Cost'!$B$35:$G$36,'[41]KCCLP Resi Cost'!$B$45:$G$46</definedName>
    <definedName name="residential" localSheetId="2">[1]Sheet7!#REF!</definedName>
    <definedName name="residential" localSheetId="1">[1]Sheet7!#REF!</definedName>
    <definedName name="residential">[1]Sheet7!#REF!</definedName>
    <definedName name="ResiMarketSpread">'[41]KCCLP Resi GDV'!$L$91</definedName>
    <definedName name="ResiTableContents">'[41]KCCLP Resi GDV'!$B$96:$I$97,'[41]KCCLP Resi GDV'!$A$97</definedName>
    <definedName name="Restaurantdesign" localSheetId="2">#REF!</definedName>
    <definedName name="Restaurantdesign" localSheetId="1">#REF!</definedName>
    <definedName name="Restaurantdesign">#REF!</definedName>
    <definedName name="Retention_percentage" localSheetId="2">#REF!</definedName>
    <definedName name="Retention_percentage" localSheetId="1">#REF!</definedName>
    <definedName name="Retention_percentage">#REF!</definedName>
    <definedName name="Retention_period" localSheetId="2">#REF!</definedName>
    <definedName name="Retention_period" localSheetId="1">#REF!</definedName>
    <definedName name="Retention_period">#REF!</definedName>
    <definedName name="ReviewedBy" localSheetId="2">#REF!</definedName>
    <definedName name="ReviewedBy" localSheetId="1">#REF!</definedName>
    <definedName name="ReviewedBy">#REF!</definedName>
    <definedName name="revision" localSheetId="2">#REF!</definedName>
    <definedName name="revision" localSheetId="1">#REF!</definedName>
    <definedName name="revision">#REF!</definedName>
    <definedName name="RI_EX" localSheetId="2">#REF!</definedName>
    <definedName name="RI_EX" localSheetId="1">#REF!</definedName>
    <definedName name="RI_EX">#REF!</definedName>
    <definedName name="RICH_ST" localSheetId="2">[30]Proforma!#REF!</definedName>
    <definedName name="RICH_ST" localSheetId="1">[30]Proforma!#REF!</definedName>
    <definedName name="RICH_ST">[30]Proforma!#REF!</definedName>
    <definedName name="RoadsPavings">'[15]8'!$G$77</definedName>
    <definedName name="Roof">'[15]2'!$G$194</definedName>
    <definedName name="rr" localSheetId="2" hidden="1">{#N/A,#N/A,FALSE,"SumD";#N/A,#N/A,FALSE,"ElecD";#N/A,#N/A,FALSE,"MechD";#N/A,#N/A,FALSE,"GeotD";#N/A,#N/A,FALSE,"PrcsD";#N/A,#N/A,FALSE,"TunnD";#N/A,#N/A,FALSE,"CivlD";#N/A,#N/A,FALSE,"NtwkD";#N/A,#N/A,FALSE,"EstgD";#N/A,#N/A,FALSE,"PEngD"}</definedName>
    <definedName name="rr" localSheetId="1" hidden="1">{#N/A,#N/A,FALSE,"SumD";#N/A,#N/A,FALSE,"ElecD";#N/A,#N/A,FALSE,"MechD";#N/A,#N/A,FALSE,"GeotD";#N/A,#N/A,FALSE,"PrcsD";#N/A,#N/A,FALSE,"TunnD";#N/A,#N/A,FALSE,"CivlD";#N/A,#N/A,FALSE,"NtwkD";#N/A,#N/A,FALSE,"EstgD";#N/A,#N/A,FALSE,"PEngD"}</definedName>
    <definedName name="rr" hidden="1">{#N/A,#N/A,FALSE,"SumD";#N/A,#N/A,FALSE,"ElecD";#N/A,#N/A,FALSE,"MechD";#N/A,#N/A,FALSE,"GeotD";#N/A,#N/A,FALSE,"PrcsD";#N/A,#N/A,FALSE,"TunnD";#N/A,#N/A,FALSE,"CivlD";#N/A,#N/A,FALSE,"NtwkD";#N/A,#N/A,FALSE,"EstgD";#N/A,#N/A,FALSE,"PEngD"}</definedName>
    <definedName name="s">#REF!</definedName>
    <definedName name="s_curve" localSheetId="2">#REF!</definedName>
    <definedName name="s_curve" localSheetId="1">#REF!</definedName>
    <definedName name="s_curve">#REF!</definedName>
    <definedName name="SA">'[7]Estimate summary'!#REF!</definedName>
    <definedName name="sample">'[46]Front Cover'!$B$2</definedName>
    <definedName name="SandC">'[7]Estimate summary'!#REF!</definedName>
    <definedName name="Sanitary">'[15]5'!$G$38</definedName>
    <definedName name="Sanitaryware">'[15]5'!$G$38</definedName>
    <definedName name="SCADA">'[7]Estimate summary'!#REF!</definedName>
    <definedName name="sd" localSheetId="2" hidden="1">{#N/A,#N/A,FALSE,"SumG";#N/A,#N/A,FALSE,"ElecG";#N/A,#N/A,FALSE,"MechG";#N/A,#N/A,FALSE,"GeotG";#N/A,#N/A,FALSE,"PrcsG";#N/A,#N/A,FALSE,"TunnG";#N/A,#N/A,FALSE,"CivlG";#N/A,#N/A,FALSE,"NtwkG";#N/A,#N/A,FALSE,"EstgG";#N/A,#N/A,FALSE,"PEngG"}</definedName>
    <definedName name="sd" localSheetId="1"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dfg" localSheetId="2" hidden="1">{#N/A,#N/A,FALSE,"SumG";#N/A,#N/A,FALSE,"ElecG";#N/A,#N/A,FALSE,"MechG";#N/A,#N/A,FALSE,"GeotG";#N/A,#N/A,FALSE,"PrcsG";#N/A,#N/A,FALSE,"TunnG";#N/A,#N/A,FALSE,"CivlG";#N/A,#N/A,FALSE,"NtwkG";#N/A,#N/A,FALSE,"EstgG";#N/A,#N/A,FALSE,"PEngG"}</definedName>
    <definedName name="sdfg" localSheetId="1" hidden="1">{#N/A,#N/A,FALSE,"SumG";#N/A,#N/A,FALSE,"ElecG";#N/A,#N/A,FALSE,"MechG";#N/A,#N/A,FALSE,"GeotG";#N/A,#N/A,FALSE,"PrcsG";#N/A,#N/A,FALSE,"TunnG";#N/A,#N/A,FALSE,"CivlG";#N/A,#N/A,FALSE,"NtwkG";#N/A,#N/A,FALSE,"EstgG";#N/A,#N/A,FALSE,"PEngG"}</definedName>
    <definedName name="sdfg" hidden="1">{#N/A,#N/A,FALSE,"SumG";#N/A,#N/A,FALSE,"ElecG";#N/A,#N/A,FALSE,"MechG";#N/A,#N/A,FALSE,"GeotG";#N/A,#N/A,FALSE,"PrcsG";#N/A,#N/A,FALSE,"TunnG";#N/A,#N/A,FALSE,"CivlG";#N/A,#N/A,FALSE,"NtwkG";#N/A,#N/A,FALSE,"EstgG";#N/A,#N/A,FALSE,"PEngG"}</definedName>
    <definedName name="sdfgsdf" localSheetId="2" hidden="1">{#N/A,#N/A,FALSE,"SumD";#N/A,#N/A,FALSE,"ElecD";#N/A,#N/A,FALSE,"MechD";#N/A,#N/A,FALSE,"GeotD";#N/A,#N/A,FALSE,"PrcsD";#N/A,#N/A,FALSE,"TunnD";#N/A,#N/A,FALSE,"CivlD";#N/A,#N/A,FALSE,"NtwkD";#N/A,#N/A,FALSE,"EstgD";#N/A,#N/A,FALSE,"PEngD"}</definedName>
    <definedName name="sdfgsdf" localSheetId="1" hidden="1">{#N/A,#N/A,FALSE,"SumD";#N/A,#N/A,FALSE,"ElecD";#N/A,#N/A,FALSE,"MechD";#N/A,#N/A,FALSE,"GeotD";#N/A,#N/A,FALSE,"PrcsD";#N/A,#N/A,FALSE,"TunnD";#N/A,#N/A,FALSE,"CivlD";#N/A,#N/A,FALSE,"NtwkD";#N/A,#N/A,FALSE,"EstgD";#N/A,#N/A,FALSE,"PEngD"}</definedName>
    <definedName name="sdfgsdf" hidden="1">{#N/A,#N/A,FALSE,"SumD";#N/A,#N/A,FALSE,"ElecD";#N/A,#N/A,FALSE,"MechD";#N/A,#N/A,FALSE,"GeotD";#N/A,#N/A,FALSE,"PrcsD";#N/A,#N/A,FALSE,"TunnD";#N/A,#N/A,FALSE,"CivlD";#N/A,#N/A,FALSE,"NtwkD";#N/A,#N/A,FALSE,"EstgD";#N/A,#N/A,FALSE,"PEngD"}</definedName>
    <definedName name="sdfgsdg" localSheetId="2" hidden="1">{#N/A,#N/A,FALSE,"SumD";#N/A,#N/A,FALSE,"ElecD";#N/A,#N/A,FALSE,"MechD";#N/A,#N/A,FALSE,"GeotD";#N/A,#N/A,FALSE,"PrcsD";#N/A,#N/A,FALSE,"TunnD";#N/A,#N/A,FALSE,"CivlD";#N/A,#N/A,FALSE,"NtwkD";#N/A,#N/A,FALSE,"EstgD";#N/A,#N/A,FALSE,"PEngD"}</definedName>
    <definedName name="sdfgsdg" localSheetId="1" hidden="1">{#N/A,#N/A,FALSE,"SumD";#N/A,#N/A,FALSE,"ElecD";#N/A,#N/A,FALSE,"MechD";#N/A,#N/A,FALSE,"GeotD";#N/A,#N/A,FALSE,"PrcsD";#N/A,#N/A,FALSE,"TunnD";#N/A,#N/A,FALSE,"CivlD";#N/A,#N/A,FALSE,"NtwkD";#N/A,#N/A,FALSE,"EstgD";#N/A,#N/A,FALSE,"PEngD"}</definedName>
    <definedName name="sdfgsdg" hidden="1">{#N/A,#N/A,FALSE,"SumD";#N/A,#N/A,FALSE,"ElecD";#N/A,#N/A,FALSE,"MechD";#N/A,#N/A,FALSE,"GeotD";#N/A,#N/A,FALSE,"PrcsD";#N/A,#N/A,FALSE,"TunnD";#N/A,#N/A,FALSE,"CivlD";#N/A,#N/A,FALSE,"NtwkD";#N/A,#N/A,FALSE,"EstgD";#N/A,#N/A,FALSE,"PEngD"}</definedName>
    <definedName name="sdfs">#REF!</definedName>
    <definedName name="sdfsd" localSheetId="2">#REF!</definedName>
    <definedName name="sdfsd" localSheetId="1">#REF!</definedName>
    <definedName name="sdfsd">#REF!</definedName>
    <definedName name="sdz" localSheetId="2" hidden="1">{#N/A,#N/A,FALSE,"SumG";#N/A,#N/A,FALSE,"ElecG";#N/A,#N/A,FALSE,"MechG";#N/A,#N/A,FALSE,"GeotG";#N/A,#N/A,FALSE,"PrcsG";#N/A,#N/A,FALSE,"TunnG";#N/A,#N/A,FALSE,"CivlG";#N/A,#N/A,FALSE,"NtwkG";#N/A,#N/A,FALSE,"EstgG";#N/A,#N/A,FALSE,"PEngG"}</definedName>
    <definedName name="sdz" localSheetId="1" hidden="1">{#N/A,#N/A,FALSE,"SumG";#N/A,#N/A,FALSE,"ElecG";#N/A,#N/A,FALSE,"MechG";#N/A,#N/A,FALSE,"GeotG";#N/A,#N/A,FALSE,"PrcsG";#N/A,#N/A,FALSE,"TunnG";#N/A,#N/A,FALSE,"CivlG";#N/A,#N/A,FALSE,"NtwkG";#N/A,#N/A,FALSE,"EstgG";#N/A,#N/A,FALSE,"PEngG"}</definedName>
    <definedName name="sdz" hidden="1">{#N/A,#N/A,FALSE,"SumG";#N/A,#N/A,FALSE,"ElecG";#N/A,#N/A,FALSE,"MechG";#N/A,#N/A,FALSE,"GeotG";#N/A,#N/A,FALSE,"PrcsG";#N/A,#N/A,FALSE,"TunnG";#N/A,#N/A,FALSE,"CivlG";#N/A,#N/A,FALSE,"NtwkG";#N/A,#N/A,FALSE,"EstgG";#N/A,#N/A,FALSE,"PEngG"}</definedName>
    <definedName name="SEAT">#REF!</definedName>
    <definedName name="seats">'[10]ECI Summary'!$M$17</definedName>
    <definedName name="Secondfloor" localSheetId="2">#REF!</definedName>
    <definedName name="Secondfloor" localSheetId="1">#REF!</definedName>
    <definedName name="Secondfloor">#REF!</definedName>
    <definedName name="section1">[1]Sheet7!#REF!</definedName>
    <definedName name="section10">[1]Sheet7!#REF!</definedName>
    <definedName name="SECTION11">[1]Sheet7!#REF!</definedName>
    <definedName name="section2">[1]Sheet7!#REF!</definedName>
    <definedName name="section3">[1]Sheet7!#REF!</definedName>
    <definedName name="section4">[1]Sheet7!#REF!</definedName>
    <definedName name="section5">[1]Sheet7!#REF!</definedName>
    <definedName name="section6a">[1]Sheet7!#REF!</definedName>
    <definedName name="section6b">[1]Sheet7!#REF!</definedName>
    <definedName name="section7a">[1]Sheet7!#REF!</definedName>
    <definedName name="SECTION7B">[1]Sheet7!#REF!</definedName>
    <definedName name="section7basic">[1]Sheet7!#REF!</definedName>
    <definedName name="SECTION7C">[1]Sheet7!#REF!</definedName>
    <definedName name="section8">[1]Sheet7!#REF!</definedName>
    <definedName name="section9">[1]Sheet7!#REF!</definedName>
    <definedName name="SECTY" localSheetId="2">#REF!</definedName>
    <definedName name="SECTY" localSheetId="1">#REF!</definedName>
    <definedName name="SECTY">#REF!</definedName>
    <definedName name="Select_Facility_Type">'[59]WBS F1&amp;2'!$D$98:$D$183</definedName>
    <definedName name="selectrange" localSheetId="2">#REF!</definedName>
    <definedName name="selectrange" localSheetId="1">#REF!</definedName>
    <definedName name="selectrange">#REF!</definedName>
    <definedName name="sergtfS\" localSheetId="2">#REF!</definedName>
    <definedName name="sergtfS\" localSheetId="1">#REF!</definedName>
    <definedName name="sergtfS\">#REF!</definedName>
    <definedName name="SERV_DIV" localSheetId="2">#REF!</definedName>
    <definedName name="SERV_DIV" localSheetId="1">#REF!</definedName>
    <definedName name="SERV_DIV">#REF!</definedName>
    <definedName name="ServicesEngineer" localSheetId="2">#REF!</definedName>
    <definedName name="ServicesEngineer" localSheetId="1">#REF!</definedName>
    <definedName name="ServicesEngineer">#REF!</definedName>
    <definedName name="sffff" localSheetId="2" hidden="1">{#N/A,#N/A,FALSE,"SumD";#N/A,#N/A,FALSE,"ElecD";#N/A,#N/A,FALSE,"MechD";#N/A,#N/A,FALSE,"GeotD";#N/A,#N/A,FALSE,"PrcsD";#N/A,#N/A,FALSE,"TunnD";#N/A,#N/A,FALSE,"CivlD";#N/A,#N/A,FALSE,"NtwkD";#N/A,#N/A,FALSE,"EstgD";#N/A,#N/A,FALSE,"PEngD"}</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fffz" localSheetId="2" hidden="1">{#N/A,#N/A,FALSE,"SumD";#N/A,#N/A,FALSE,"ElecD";#N/A,#N/A,FALSE,"MechD";#N/A,#N/A,FALSE,"GeotD";#N/A,#N/A,FALSE,"PrcsD";#N/A,#N/A,FALSE,"TunnD";#N/A,#N/A,FALSE,"CivlD";#N/A,#N/A,FALSE,"NtwkD";#N/A,#N/A,FALSE,"EstgD";#N/A,#N/A,FALSE,"PEngD"}</definedName>
    <definedName name="sffffz" localSheetId="1" hidden="1">{#N/A,#N/A,FALSE,"SumD";#N/A,#N/A,FALSE,"ElecD";#N/A,#N/A,FALSE,"MechD";#N/A,#N/A,FALSE,"GeotD";#N/A,#N/A,FALSE,"PrcsD";#N/A,#N/A,FALSE,"TunnD";#N/A,#N/A,FALSE,"CivlD";#N/A,#N/A,FALSE,"NtwkD";#N/A,#N/A,FALSE,"EstgD";#N/A,#N/A,FALSE,"PEngD"}</definedName>
    <definedName name="sffffz" hidden="1">{#N/A,#N/A,FALSE,"SumD";#N/A,#N/A,FALSE,"ElecD";#N/A,#N/A,FALSE,"MechD";#N/A,#N/A,FALSE,"GeotD";#N/A,#N/A,FALSE,"PrcsD";#N/A,#N/A,FALSE,"TunnD";#N/A,#N/A,FALSE,"CivlD";#N/A,#N/A,FALSE,"NtwkD";#N/A,#N/A,FALSE,"EstgD";#N/A,#N/A,FALSE,"PEngD"}</definedName>
    <definedName name="SH_EW">#REF!</definedName>
    <definedName name="shading" localSheetId="2">#REF!</definedName>
    <definedName name="shading" localSheetId="1">#REF!</definedName>
    <definedName name="shading">#REF!</definedName>
    <definedName name="Sheet5" localSheetId="2">#REF!</definedName>
    <definedName name="Sheet5" localSheetId="1">#REF!</definedName>
    <definedName name="Sheet5">#REF!</definedName>
    <definedName name="SHEETB" localSheetId="2">#REF!</definedName>
    <definedName name="SHEETB" localSheetId="1">#REF!</definedName>
    <definedName name="SHEETB">#REF!</definedName>
    <definedName name="Shopfitting" localSheetId="2">#REF!</definedName>
    <definedName name="Shopfitting" localSheetId="1">#REF!</definedName>
    <definedName name="Shopfitting">#REF!</definedName>
    <definedName name="SIGN" localSheetId="2">#REF!</definedName>
    <definedName name="SIGN" localSheetId="1">#REF!</definedName>
    <definedName name="SIGN">#REF!</definedName>
    <definedName name="Signagedesigner" localSheetId="2">#REF!</definedName>
    <definedName name="Signagedesigner" localSheetId="1">#REF!</definedName>
    <definedName name="Signagedesigner">#REF!</definedName>
    <definedName name="SignageHMKM" localSheetId="2">#REF!</definedName>
    <definedName name="SignageHMKM" localSheetId="1">#REF!</definedName>
    <definedName name="SignageHMKM">#REF!</definedName>
    <definedName name="Site_Clearance" localSheetId="2">#REF!</definedName>
    <definedName name="Site_Clearance" localSheetId="1">#REF!</definedName>
    <definedName name="Site_Clearance">#REF!</definedName>
    <definedName name="SiteFurn">'[15]8'!$G$194</definedName>
    <definedName name="SitePrep">'[15]8'!$G$38</definedName>
    <definedName name="solver_rel4" hidden="1">2</definedName>
    <definedName name="solver_rel5" hidden="1">2</definedName>
    <definedName name="solver_rel6" hidden="1">2</definedName>
    <definedName name="Special">'[15]5'!$G$422</definedName>
    <definedName name="SpecialFitt">'[15]4'!$G$116</definedName>
    <definedName name="SqmToSqft">'[60]#REF'!$H$3</definedName>
    <definedName name="srgasgasg" localSheetId="2">#REF!</definedName>
    <definedName name="srgasgasg" localSheetId="1">#REF!</definedName>
    <definedName name="srgasgasg">#REF!</definedName>
    <definedName name="ssshhh" localSheetId="2" hidden="1">{#N/A,#N/A,FALSE,"SumG";#N/A,#N/A,FALSE,"ElecG";#N/A,#N/A,FALSE,"MechG";#N/A,#N/A,FALSE,"GeotG";#N/A,#N/A,FALSE,"PrcsG";#N/A,#N/A,FALSE,"TunnG";#N/A,#N/A,FALSE,"CivlG";#N/A,#N/A,FALSE,"NtwkG";#N/A,#N/A,FALSE,"EstgG";#N/A,#N/A,FALSE,"PEngG"}</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hhhz" localSheetId="2" hidden="1">{#N/A,#N/A,FALSE,"SumG";#N/A,#N/A,FALSE,"ElecG";#N/A,#N/A,FALSE,"MechG";#N/A,#N/A,FALSE,"GeotG";#N/A,#N/A,FALSE,"PrcsG";#N/A,#N/A,FALSE,"TunnG";#N/A,#N/A,FALSE,"CivlG";#N/A,#N/A,FALSE,"NtwkG";#N/A,#N/A,FALSE,"EstgG";#N/A,#N/A,FALSE,"PEngG"}</definedName>
    <definedName name="ssshhhz" localSheetId="1" hidden="1">{#N/A,#N/A,FALSE,"SumG";#N/A,#N/A,FALSE,"ElecG";#N/A,#N/A,FALSE,"MechG";#N/A,#N/A,FALSE,"GeotG";#N/A,#N/A,FALSE,"PrcsG";#N/A,#N/A,FALSE,"TunnG";#N/A,#N/A,FALSE,"CivlG";#N/A,#N/A,FALSE,"NtwkG";#N/A,#N/A,FALSE,"EstgG";#N/A,#N/A,FALSE,"PEngG"}</definedName>
    <definedName name="ssshhhz" hidden="1">{#N/A,#N/A,FALSE,"SumG";#N/A,#N/A,FALSE,"ElecG";#N/A,#N/A,FALSE,"MechG";#N/A,#N/A,FALSE,"GeotG";#N/A,#N/A,FALSE,"PrcsG";#N/A,#N/A,FALSE,"TunnG";#N/A,#N/A,FALSE,"CivlG";#N/A,#N/A,FALSE,"NtwkG";#N/A,#N/A,FALSE,"EstgG";#N/A,#N/A,FALSE,"PEngG"}</definedName>
    <definedName name="sssss" localSheetId="2" hidden="1">{#N/A,#N/A,FALSE,"SumD";#N/A,#N/A,FALSE,"ElecD";#N/A,#N/A,FALSE,"MechD";#N/A,#N/A,FALSE,"GeotD";#N/A,#N/A,FALSE,"PrcsD";#N/A,#N/A,FALSE,"TunnD";#N/A,#N/A,FALSE,"CivlD";#N/A,#N/A,FALSE,"NtwkD";#N/A,#N/A,FALSE,"EstgD";#N/A,#N/A,FALSE,"PEngD"}</definedName>
    <definedName name="sssss" localSheetId="1"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ssssz" localSheetId="2" hidden="1">{#N/A,#N/A,FALSE,"SumD";#N/A,#N/A,FALSE,"ElecD";#N/A,#N/A,FALSE,"MechD";#N/A,#N/A,FALSE,"GeotD";#N/A,#N/A,FALSE,"PrcsD";#N/A,#N/A,FALSE,"TunnD";#N/A,#N/A,FALSE,"CivlD";#N/A,#N/A,FALSE,"NtwkD";#N/A,#N/A,FALSE,"EstgD";#N/A,#N/A,FALSE,"PEngD"}</definedName>
    <definedName name="sssssz" localSheetId="1" hidden="1">{#N/A,#N/A,FALSE,"SumD";#N/A,#N/A,FALSE,"ElecD";#N/A,#N/A,FALSE,"MechD";#N/A,#N/A,FALSE,"GeotD";#N/A,#N/A,FALSE,"PrcsD";#N/A,#N/A,FALSE,"TunnD";#N/A,#N/A,FALSE,"CivlD";#N/A,#N/A,FALSE,"NtwkD";#N/A,#N/A,FALSE,"EstgD";#N/A,#N/A,FALSE,"PEngD"}</definedName>
    <definedName name="sssssz" hidden="1">{#N/A,#N/A,FALSE,"SumD";#N/A,#N/A,FALSE,"ElecD";#N/A,#N/A,FALSE,"MechD";#N/A,#N/A,FALSE,"GeotD";#N/A,#N/A,FALSE,"PrcsD";#N/A,#N/A,FALSE,"TunnD";#N/A,#N/A,FALSE,"CivlD";#N/A,#N/A,FALSE,"NtwkD";#N/A,#N/A,FALSE,"EstgD";#N/A,#N/A,FALSE,"PEngD"}</definedName>
    <definedName name="ST_EX">#REF!</definedName>
    <definedName name="Stage" localSheetId="2">#REF!</definedName>
    <definedName name="Stage" localSheetId="1">#REF!</definedName>
    <definedName name="Stage">#REF!</definedName>
    <definedName name="Stairs">'[15]2'!$G$233</definedName>
    <definedName name="Start_date" localSheetId="2">#REF!</definedName>
    <definedName name="Start_date" localSheetId="1">#REF!</definedName>
    <definedName name="Start_date">#REF!</definedName>
    <definedName name="STAT">[61]Estimate!#REF!</definedName>
    <definedName name="Status">'[10]Key Assumptions'!$J$6</definedName>
    <definedName name="Status_List">[24]Data!$A$80:$A$84</definedName>
    <definedName name="STEEL" localSheetId="2">#REF!</definedName>
    <definedName name="STEEL" localSheetId="1">#REF!</definedName>
    <definedName name="STEEL">#REF!</definedName>
    <definedName name="Step_CB">'[8]Drop downs'!$F$33:$F$42</definedName>
    <definedName name="Step_Change_Benefit" localSheetId="2">#REF!</definedName>
    <definedName name="Step_Change_Benefit" localSheetId="1">#REF!</definedName>
    <definedName name="Step_Change_Benefit">#REF!</definedName>
    <definedName name="StH_PE">[30]Proforma!#REF!</definedName>
    <definedName name="STRAW_ST">[30]Proforma!#REF!</definedName>
    <definedName name="STRAW_TB">[45]Proforma!#REF!</definedName>
    <definedName name="STRUCT" localSheetId="2">#REF!</definedName>
    <definedName name="STRUCT" localSheetId="1">#REF!</definedName>
    <definedName name="STRUCT">#REF!</definedName>
    <definedName name="Structuraleng" localSheetId="2">#REF!</definedName>
    <definedName name="Structuraleng" localSheetId="1">#REF!</definedName>
    <definedName name="Structuraleng">#REF!</definedName>
    <definedName name="Structuralworks" localSheetId="2">#REF!</definedName>
    <definedName name="Structuralworks" localSheetId="1">#REF!</definedName>
    <definedName name="Structuralworks">#REF!</definedName>
    <definedName name="SubmittedBy" localSheetId="2">#REF!</definedName>
    <definedName name="SubmittedBy" localSheetId="1">#REF!</definedName>
    <definedName name="SubmittedBy">#REF!</definedName>
    <definedName name="SUBS" localSheetId="2">#REF!</definedName>
    <definedName name="SUBS" localSheetId="1">#REF!</definedName>
    <definedName name="SUBS">#REF!</definedName>
    <definedName name="SUMM" localSheetId="2">#REF!</definedName>
    <definedName name="SUMM" localSheetId="1">#REF!</definedName>
    <definedName name="SUMM">#REF!</definedName>
    <definedName name="Summary" localSheetId="2">#REF!</definedName>
    <definedName name="Summary" localSheetId="1">#REF!</definedName>
    <definedName name="Summary">#REF!</definedName>
    <definedName name="Summary_HeadlineData" localSheetId="2">#REF!</definedName>
    <definedName name="Summary_HeadlineData" localSheetId="1">#REF!</definedName>
    <definedName name="Summary_HeadlineData">#REF!</definedName>
    <definedName name="summaryhead" localSheetId="2">#REF!</definedName>
    <definedName name="summaryhead" localSheetId="1">#REF!</definedName>
    <definedName name="summaryhead">#REF!</definedName>
    <definedName name="sw" localSheetId="2" hidden="1">{#N/A,#N/A,FALSE,"SumD";#N/A,#N/A,FALSE,"ElecD";#N/A,#N/A,FALSE,"MechD";#N/A,#N/A,FALSE,"GeotD";#N/A,#N/A,FALSE,"PrcsD";#N/A,#N/A,FALSE,"TunnD";#N/A,#N/A,FALSE,"CivlD";#N/A,#N/A,FALSE,"NtwkD";#N/A,#N/A,FALSE,"EstgD";#N/A,#N/A,FALSE,"PEngD"}</definedName>
    <definedName name="sw" localSheetId="1" hidden="1">{#N/A,#N/A,FALSE,"SumD";#N/A,#N/A,FALSE,"ElecD";#N/A,#N/A,FALSE,"MechD";#N/A,#N/A,FALSE,"GeotD";#N/A,#N/A,FALSE,"PrcsD";#N/A,#N/A,FALSE,"TunnD";#N/A,#N/A,FALSE,"CivlD";#N/A,#N/A,FALSE,"NtwkD";#N/A,#N/A,FALSE,"EstgD";#N/A,#N/A,FALSE,"PEngD"}</definedName>
    <definedName name="sw" hidden="1">{#N/A,#N/A,FALSE,"SumD";#N/A,#N/A,FALSE,"ElecD";#N/A,#N/A,FALSE,"MechD";#N/A,#N/A,FALSE,"GeotD";#N/A,#N/A,FALSE,"PrcsD";#N/A,#N/A,FALSE,"TunnD";#N/A,#N/A,FALSE,"CivlD";#N/A,#N/A,FALSE,"NtwkD";#N/A,#N/A,FALSE,"EstgD";#N/A,#N/A,FALSE,"PEngD"}</definedName>
    <definedName name="sysDataSet">[22]sysConfig!$B$7</definedName>
    <definedName name="sysModelTitle">[22]sysConfig!$B$1</definedName>
    <definedName name="sysVersion">[22]sysConfig!$B$6</definedName>
    <definedName name="t" localSheetId="2">#REF!</definedName>
    <definedName name="t" localSheetId="1">#REF!</definedName>
    <definedName name="t">#REF!</definedName>
    <definedName name="TE_AC" localSheetId="2">#REF!</definedName>
    <definedName name="TE_AC" localSheetId="1">#REF!</definedName>
    <definedName name="TE_AC">#REF!</definedName>
    <definedName name="TE_EX" localSheetId="2">#REF!</definedName>
    <definedName name="TE_EX" localSheetId="1">#REF!</definedName>
    <definedName name="TE_EX">#REF!</definedName>
    <definedName name="TE_PE" localSheetId="2">[30]Proforma!#REF!</definedName>
    <definedName name="TE_PE" localSheetId="1">[30]Proforma!#REF!</definedName>
    <definedName name="TE_PE">[30]Proforma!#REF!</definedName>
    <definedName name="TED_ST" localSheetId="2">[30]Proforma!#REF!</definedName>
    <definedName name="TED_ST" localSheetId="1">[30]Proforma!#REF!</definedName>
    <definedName name="TED_ST">[30]Proforma!#REF!</definedName>
    <definedName name="TEMP_WKS" localSheetId="2">#REF!</definedName>
    <definedName name="TEMP_WKS" localSheetId="1">#REF!</definedName>
    <definedName name="TEMP_WKS">#REF!</definedName>
    <definedName name="Temporarysignage" localSheetId="2">#REF!</definedName>
    <definedName name="Temporarysignage" localSheetId="1">#REF!</definedName>
    <definedName name="Temporarysignage">#REF!</definedName>
    <definedName name="TEMPWK" localSheetId="2">'[7]Estimate summary'!#REF!</definedName>
    <definedName name="TEMPWK" localSheetId="1">'[7]Estimate summary'!#REF!</definedName>
    <definedName name="TEMPWK">'[7]Estimate summary'!#REF!</definedName>
    <definedName name="Terminal_Airfield_Pavements" localSheetId="2">'[62]Terminal Building'!#REF!</definedName>
    <definedName name="Terminal_Airfield_Pavements" localSheetId="1">'[62]Terminal Building'!#REF!</definedName>
    <definedName name="Terminal_Airfield_Pavements">'[62]Terminal Building'!#REF!</definedName>
    <definedName name="Terminal_Baggage_Systems" localSheetId="2">'[62]Terminal Building'!#REF!</definedName>
    <definedName name="Terminal_Baggage_Systems" localSheetId="1">'[62]Terminal Building'!#REF!</definedName>
    <definedName name="Terminal_Baggage_Systems">'[62]Terminal Building'!#REF!</definedName>
    <definedName name="Terminal_Envelope" localSheetId="2">[63]PAX!#REF!</definedName>
    <definedName name="Terminal_Envelope" localSheetId="1">[63]PAX!#REF!</definedName>
    <definedName name="Terminal_Envelope">[63]PAX!#REF!</definedName>
    <definedName name="Terminal_External_Services">[63]PAX!#REF!</definedName>
    <definedName name="Terminal_External_Structures">'[62]Terminal Building'!#REF!</definedName>
    <definedName name="Terminal_Fees_Costs">[63]PAX!#REF!</definedName>
    <definedName name="Terminal_Furn_Fit">[63]PAX!#REF!</definedName>
    <definedName name="Terminal_Interiors">[63]PAX!#REF!</definedName>
    <definedName name="Terminal_Landscaping">'[62]Terminal Building'!#REF!</definedName>
    <definedName name="Terminal_Logistics">[63]PAX!#REF!</definedName>
    <definedName name="Terminal_PAX_Transportation" localSheetId="2">#REF!</definedName>
    <definedName name="Terminal_PAX_Transportation" localSheetId="1">#REF!</definedName>
    <definedName name="Terminal_PAX_Transportation">#REF!</definedName>
    <definedName name="Terminal_Preliminaries">'[62]Terminal Building'!#REF!</definedName>
    <definedName name="TERMINAL_PRELIMINARIES__">'[62]Terminal Building'!#REF!</definedName>
    <definedName name="Terminal_Rail">'[62]Terminal Building'!#REF!</definedName>
    <definedName name="Terminal_Services">[63]PAX!#REF!</definedName>
    <definedName name="Terminal_Site_Works">[63]PAX!#REF!</definedName>
    <definedName name="Terminal_Specialist_Electrical">[63]PAX!#REF!</definedName>
    <definedName name="terminal_substructure">[63]PAX!#REF!</definedName>
    <definedName name="Terminal_Superstructure">[63]PAX!#REF!</definedName>
    <definedName name="Terminal_Surface_Works">'[62]Terminal Building'!#REF!</definedName>
    <definedName name="Terminal_TTS">'[62]Terminal Building'!#REF!</definedName>
    <definedName name="tht" localSheetId="2">#REF!</definedName>
    <definedName name="tht" localSheetId="1">#REF!</definedName>
    <definedName name="tht">#REF!</definedName>
    <definedName name="ththth" localSheetId="2">#REF!</definedName>
    <definedName name="ththth" localSheetId="1">#REF!</definedName>
    <definedName name="ththth">#REF!</definedName>
    <definedName name="TI_total" localSheetId="2">[17]BUDGET!#REF!</definedName>
    <definedName name="TI_total" localSheetId="1">[17]BUDGET!#REF!</definedName>
    <definedName name="TI_total">[17]BUDGET!#REF!</definedName>
    <definedName name="TIfees_total" localSheetId="2">[17]BUDGET!#REF!</definedName>
    <definedName name="TIfees_total" localSheetId="1">[17]BUDGET!#REF!</definedName>
    <definedName name="TIfees_total">[17]BUDGET!#REF!</definedName>
    <definedName name="Time" localSheetId="2">#REF!</definedName>
    <definedName name="Time" localSheetId="1">#REF!</definedName>
    <definedName name="Time">#REF!</definedName>
    <definedName name="Time0" localSheetId="2">#REF!</definedName>
    <definedName name="Time0" localSheetId="1">#REF!</definedName>
    <definedName name="Time0">#REF!</definedName>
    <definedName name="Time1" localSheetId="2">#REF!</definedName>
    <definedName name="Time1" localSheetId="1">#REF!</definedName>
    <definedName name="Time1">#REF!</definedName>
    <definedName name="Time2" localSheetId="2">#REF!</definedName>
    <definedName name="Time2" localSheetId="1">#REF!</definedName>
    <definedName name="Time2">#REF!</definedName>
    <definedName name="Title">'[15]Main Data Entry'!$B$1</definedName>
    <definedName name="total" localSheetId="2">#REF!</definedName>
    <definedName name="total" localSheetId="1">#REF!</definedName>
    <definedName name="total">#REF!</definedName>
    <definedName name="Total_Available_Budget" localSheetId="2">#REF!</definedName>
    <definedName name="Total_Available_Budget" localSheetId="1">#REF!</definedName>
    <definedName name="Total_Available_Budget">#REF!</definedName>
    <definedName name="Total_Available_Contingency" localSheetId="2">#REF!</definedName>
    <definedName name="Total_Available_Contingency" localSheetId="1">#REF!</definedName>
    <definedName name="Total_Available_Contingency">#REF!</definedName>
    <definedName name="Total_Committed_Cost" localSheetId="2">#REF!</definedName>
    <definedName name="Total_Committed_Cost" localSheetId="1">#REF!</definedName>
    <definedName name="Total_Committed_Cost">#REF!</definedName>
    <definedName name="total_net_rent_for_cashflow">'[12]Net rent analysis'!$J$190:$X$191</definedName>
    <definedName name="totalbudget" localSheetId="2">#REF!</definedName>
    <definedName name="totalbudget" localSheetId="1">#REF!</definedName>
    <definedName name="totalbudget">#REF!</definedName>
    <definedName name="totalflats">[1]Sheet7!#REF!</definedName>
    <definedName name="totalother">[1]Sheet7!#REF!</definedName>
    <definedName name="TRADE">#N/A</definedName>
    <definedName name="TRAF">'[7]Estimate summary'!#REF!</definedName>
    <definedName name="TRAF_MGT" localSheetId="2">#REF!</definedName>
    <definedName name="TRAF_MGT" localSheetId="1">#REF!</definedName>
    <definedName name="TRAF_MGT">#REF!</definedName>
    <definedName name="TrL">'[7]Estimate summary'!#REF!</definedName>
    <definedName name="TrLo">'[7]Estimate summary'!#REF!</definedName>
    <definedName name="TrN">'[7]Estimate summary'!#REF!</definedName>
    <definedName name="TrS">'[7]Estimate summary'!#REF!</definedName>
    <definedName name="ttttttttt" localSheetId="2" hidden="1">{#N/A,#N/A,FALSE,"SumD";#N/A,#N/A,FALSE,"ElecD";#N/A,#N/A,FALSE,"MechD";#N/A,#N/A,FALSE,"GeotD";#N/A,#N/A,FALSE,"PrcsD";#N/A,#N/A,FALSE,"TunnD";#N/A,#N/A,FALSE,"CivlD";#N/A,#N/A,FALSE,"NtwkD";#N/A,#N/A,FALSE,"EstgD";#N/A,#N/A,FALSE,"PEngD"}</definedName>
    <definedName name="ttttttttt" localSheetId="1" hidden="1">{#N/A,#N/A,FALSE,"SumD";#N/A,#N/A,FALSE,"ElecD";#N/A,#N/A,FALSE,"MechD";#N/A,#N/A,FALSE,"GeotD";#N/A,#N/A,FALSE,"PrcsD";#N/A,#N/A,FALSE,"TunnD";#N/A,#N/A,FALSE,"CivlD";#N/A,#N/A,FALSE,"NtwkD";#N/A,#N/A,FALSE,"EstgD";#N/A,#N/A,FALSE,"PEngD"}</definedName>
    <definedName name="ttttttttt" hidden="1">{#N/A,#N/A,FALSE,"SumD";#N/A,#N/A,FALSE,"ElecD";#N/A,#N/A,FALSE,"MechD";#N/A,#N/A,FALSE,"GeotD";#N/A,#N/A,FALSE,"PrcsD";#N/A,#N/A,FALSE,"TunnD";#N/A,#N/A,FALSE,"CivlD";#N/A,#N/A,FALSE,"NtwkD";#N/A,#N/A,FALSE,"EstgD";#N/A,#N/A,FALSE,"PEngD"}</definedName>
    <definedName name="ttttttttttttttt" localSheetId="2" hidden="1">{#N/A,#N/A,FALSE,"SumG";#N/A,#N/A,FALSE,"ElecG";#N/A,#N/A,FALSE,"MechG";#N/A,#N/A,FALSE,"GeotG";#N/A,#N/A,FALSE,"PrcsG";#N/A,#N/A,FALSE,"TunnG";#N/A,#N/A,FALSE,"CivlG";#N/A,#N/A,FALSE,"NtwkG";#N/A,#N/A,FALSE,"EstgG";#N/A,#N/A,FALSE,"PEngG"}</definedName>
    <definedName name="ttttttttttttttt" localSheetId="1" hidden="1">{#N/A,#N/A,FALSE,"SumG";#N/A,#N/A,FALSE,"ElecG";#N/A,#N/A,FALSE,"MechG";#N/A,#N/A,FALSE,"GeotG";#N/A,#N/A,FALSE,"PrcsG";#N/A,#N/A,FALSE,"TunnG";#N/A,#N/A,FALSE,"CivlG";#N/A,#N/A,FALSE,"NtwkG";#N/A,#N/A,FALSE,"EstgG";#N/A,#N/A,FALSE,"PEngG"}</definedName>
    <definedName name="ttttttttttttttt" hidden="1">{#N/A,#N/A,FALSE,"SumG";#N/A,#N/A,FALSE,"ElecG";#N/A,#N/A,FALSE,"MechG";#N/A,#N/A,FALSE,"GeotG";#N/A,#N/A,FALSE,"PrcsG";#N/A,#N/A,FALSE,"TunnG";#N/A,#N/A,FALSE,"CivlG";#N/A,#N/A,FALSE,"NtwkG";#N/A,#N/A,FALSE,"EstgG";#N/A,#N/A,FALSE,"PEngG"}</definedName>
    <definedName name="ttttttttttttttttttttttt" localSheetId="2" hidden="1">{#N/A,#N/A,FALSE,"SumD";#N/A,#N/A,FALSE,"ElecD";#N/A,#N/A,FALSE,"MechD";#N/A,#N/A,FALSE,"GeotD";#N/A,#N/A,FALSE,"PrcsD";#N/A,#N/A,FALSE,"TunnD";#N/A,#N/A,FALSE,"CivlD";#N/A,#N/A,FALSE,"NtwkD";#N/A,#N/A,FALSE,"EstgD";#N/A,#N/A,FALSE,"PEngD"}</definedName>
    <definedName name="ttttttttttttttttttttttt" localSheetId="1" hidden="1">{#N/A,#N/A,FALSE,"SumD";#N/A,#N/A,FALSE,"ElecD";#N/A,#N/A,FALSE,"MechD";#N/A,#N/A,FALSE,"GeotD";#N/A,#N/A,FALSE,"PrcsD";#N/A,#N/A,FALSE,"TunnD";#N/A,#N/A,FALSE,"CivlD";#N/A,#N/A,FALSE,"NtwkD";#N/A,#N/A,FALSE,"EstgD";#N/A,#N/A,FALSE,"PEngD"}</definedName>
    <definedName name="ttttttttttttttttttttttt" hidden="1">{#N/A,#N/A,FALSE,"SumD";#N/A,#N/A,FALSE,"ElecD";#N/A,#N/A,FALSE,"MechD";#N/A,#N/A,FALSE,"GeotD";#N/A,#N/A,FALSE,"PrcsD";#N/A,#N/A,FALSE,"TunnD";#N/A,#N/A,FALSE,"CivlD";#N/A,#N/A,FALSE,"NtwkD";#N/A,#N/A,FALSE,"EstgD";#N/A,#N/A,FALSE,"PEngD"}</definedName>
    <definedName name="TU">'[7]Estimate summary'!#REF!</definedName>
    <definedName name="TURN" localSheetId="2">#REF!</definedName>
    <definedName name="TURN" localSheetId="1">#REF!</definedName>
    <definedName name="TURN">#REF!</definedName>
    <definedName name="TW_EX" localSheetId="2">#REF!</definedName>
    <definedName name="TW_EX" localSheetId="1">#REF!</definedName>
    <definedName name="TW_EX">#REF!</definedName>
    <definedName name="TW_PE" localSheetId="2">[30]Proforma!#REF!</definedName>
    <definedName name="TW_PE" localSheetId="1">[30]Proforma!#REF!</definedName>
    <definedName name="TW_PE">[30]Proforma!#REF!</definedName>
    <definedName name="TWICK_SIDINGS" localSheetId="2">[45]Proforma!#REF!</definedName>
    <definedName name="TWICK_SIDINGS" localSheetId="1">[45]Proforma!#REF!</definedName>
    <definedName name="TWICK_SIDINGS">[45]Proforma!#REF!</definedName>
    <definedName name="TWICK_ST">[30]Proforma!#REF!</definedName>
    <definedName name="UFloors">'[15]2'!$G$77</definedName>
    <definedName name="UIRR" localSheetId="2">#REF!</definedName>
    <definedName name="UIRR" localSheetId="1">#REF!</definedName>
    <definedName name="UIRR">#REF!</definedName>
    <definedName name="uj" localSheetId="2" hidden="1">{#N/A,#N/A,FALSE,"SumG";#N/A,#N/A,FALSE,"ElecG";#N/A,#N/A,FALSE,"MechG";#N/A,#N/A,FALSE,"GeotG";#N/A,#N/A,FALSE,"PrcsG";#N/A,#N/A,FALSE,"TunnG";#N/A,#N/A,FALSE,"CivlG";#N/A,#N/A,FALSE,"NtwkG";#N/A,#N/A,FALSE,"EstgG";#N/A,#N/A,FALSE,"PEngG"}</definedName>
    <definedName name="uj" localSheetId="1"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jz" localSheetId="2" hidden="1">{#N/A,#N/A,FALSE,"SumG";#N/A,#N/A,FALSE,"ElecG";#N/A,#N/A,FALSE,"MechG";#N/A,#N/A,FALSE,"GeotG";#N/A,#N/A,FALSE,"PrcsG";#N/A,#N/A,FALSE,"TunnG";#N/A,#N/A,FALSE,"CivlG";#N/A,#N/A,FALSE,"NtwkG";#N/A,#N/A,FALSE,"EstgG";#N/A,#N/A,FALSE,"PEngG"}</definedName>
    <definedName name="ujz" localSheetId="1" hidden="1">{#N/A,#N/A,FALSE,"SumG";#N/A,#N/A,FALSE,"ElecG";#N/A,#N/A,FALSE,"MechG";#N/A,#N/A,FALSE,"GeotG";#N/A,#N/A,FALSE,"PrcsG";#N/A,#N/A,FALSE,"TunnG";#N/A,#N/A,FALSE,"CivlG";#N/A,#N/A,FALSE,"NtwkG";#N/A,#N/A,FALSE,"EstgG";#N/A,#N/A,FALSE,"PEngG"}</definedName>
    <definedName name="ujz" hidden="1">{#N/A,#N/A,FALSE,"SumG";#N/A,#N/A,FALSE,"ElecG";#N/A,#N/A,FALSE,"MechG";#N/A,#N/A,FALSE,"GeotG";#N/A,#N/A,FALSE,"PrcsG";#N/A,#N/A,FALSE,"TunnG";#N/A,#N/A,FALSE,"CivlG";#N/A,#N/A,FALSE,"NtwkG";#N/A,#N/A,FALSE,"EstgG";#N/A,#N/A,FALSE,"PEngG"}</definedName>
    <definedName name="unit">'[10]ECI Summary'!$M$16</definedName>
    <definedName name="Units">'[10]Key Assumptions'!$G$144:$G$153</definedName>
    <definedName name="UPLATEX">'[7]Estimate summary'!#REF!</definedName>
    <definedName name="UPS">'[7]Estimate summary'!#REF!</definedName>
    <definedName name="UUYU" localSheetId="2" hidden="1">{#N/A,#N/A,FALSE,"SumD";#N/A,#N/A,FALSE,"ElecD";#N/A,#N/A,FALSE,"MechD";#N/A,#N/A,FALSE,"GeotD";#N/A,#N/A,FALSE,"PrcsD";#N/A,#N/A,FALSE,"TunnD";#N/A,#N/A,FALSE,"CivlD";#N/A,#N/A,FALSE,"NtwkD";#N/A,#N/A,FALSE,"EstgD";#N/A,#N/A,FALSE,"PEngD"}</definedName>
    <definedName name="UUYU" localSheetId="1" hidden="1">{#N/A,#N/A,FALSE,"SumD";#N/A,#N/A,FALSE,"ElecD";#N/A,#N/A,FALSE,"MechD";#N/A,#N/A,FALSE,"GeotD";#N/A,#N/A,FALSE,"PrcsD";#N/A,#N/A,FALSE,"TunnD";#N/A,#N/A,FALSE,"CivlD";#N/A,#N/A,FALSE,"NtwkD";#N/A,#N/A,FALSE,"EstgD";#N/A,#N/A,FALSE,"PEngD"}</definedName>
    <definedName name="UUYU" hidden="1">{#N/A,#N/A,FALSE,"SumD";#N/A,#N/A,FALSE,"ElecD";#N/A,#N/A,FALSE,"MechD";#N/A,#N/A,FALSE,"GeotD";#N/A,#N/A,FALSE,"PrcsD";#N/A,#N/A,FALSE,"TunnD";#N/A,#N/A,FALSE,"CivlD";#N/A,#N/A,FALSE,"NtwkD";#N/A,#N/A,FALSE,"EstgD";#N/A,#N/A,FALSE,"PEngD"}</definedName>
    <definedName name="vallastcert">#REF!</definedName>
    <definedName name="value" localSheetId="2">#REF!</definedName>
    <definedName name="value" localSheetId="1">#REF!</definedName>
    <definedName name="value">#REF!</definedName>
    <definedName name="Value1" localSheetId="2">#REF!</definedName>
    <definedName name="Value1" localSheetId="1">#REF!</definedName>
    <definedName name="Value1">#REF!</definedName>
    <definedName name="Value2" localSheetId="2">#REF!</definedName>
    <definedName name="Value2" localSheetId="1">#REF!</definedName>
    <definedName name="Value2">#REF!</definedName>
    <definedName name="Var_Fees_Baseline" localSheetId="2">[52]Variations!#REF!</definedName>
    <definedName name="Var_Fees_Baseline" localSheetId="1">[52]Variations!#REF!</definedName>
    <definedName name="Var_Fees_Baseline">[52]Variations!#REF!</definedName>
    <definedName name="Var_NonProject_Baseline" localSheetId="2">[52]Variations!#REF!</definedName>
    <definedName name="Var_NonProject_Baseline" localSheetId="1">[52]Variations!#REF!</definedName>
    <definedName name="Var_NonProject_Baseline">[52]Variations!#REF!</definedName>
    <definedName name="Var_Project_Baseline" localSheetId="2">[52]Variations!#REF!</definedName>
    <definedName name="Var_Project_Baseline" localSheetId="1">[52]Variations!#REF!</definedName>
    <definedName name="Var_Project_Baseline">[52]Variations!#REF!</definedName>
    <definedName name="Variation_Blank_Area" localSheetId="2">[52]Data!#REF!</definedName>
    <definedName name="Variation_Blank_Area" localSheetId="1">[52]Data!#REF!</definedName>
    <definedName name="Variation_Blank_Area">[52]Data!#REF!</definedName>
    <definedName name="Variation_Blank_Name">[52]Data!#REF!</definedName>
    <definedName name="VATc">'[10]Key Assumptions'!$E$73</definedName>
    <definedName name="VE" localSheetId="2">#REF!</definedName>
    <definedName name="VE" localSheetId="1">#REF!</definedName>
    <definedName name="VE">#REF!</definedName>
    <definedName name="VENT">'[7]Estimate summary'!#REF!</definedName>
    <definedName name="Ventilation">'[15]5'!$G$194</definedName>
    <definedName name="VENTS" localSheetId="2">#REF!</definedName>
    <definedName name="VENTS" localSheetId="1">#REF!</definedName>
    <definedName name="VENTS">#REF!</definedName>
    <definedName name="VersNo">0.22</definedName>
    <definedName name="Verticalcirculation">#REF!</definedName>
    <definedName name="VI_Class">'[8]Drop downs'!$A$17:$A$27</definedName>
    <definedName name="VIA">'[7]Estimate summary'!#REF!</definedName>
    <definedName name="VIClass">'[8]Drop downs'!$A$16:$A$27</definedName>
    <definedName name="Visualmerchandise" localSheetId="2">#REF!</definedName>
    <definedName name="Visualmerchandise" localSheetId="1">#REF!</definedName>
    <definedName name="Visualmerchandise">#REF!</definedName>
    <definedName name="VoidPeriods">'[41]KCCLP Resi Cost'!$D$29:$D$36</definedName>
    <definedName name="w" localSheetId="2">#REF!</definedName>
    <definedName name="w" localSheetId="1">#REF!</definedName>
    <definedName name="w">#REF!</definedName>
    <definedName name="WALL">'[7]Estimate summary'!#REF!</definedName>
    <definedName name="WallFinishes">'[64]Element Estimates'!$G$69</definedName>
    <definedName name="WallFins">'[15]3'!$G$38</definedName>
    <definedName name="Water">'[15]5'!$G$116</definedName>
    <definedName name="WB_PLAT" localSheetId="2">#REF!</definedName>
    <definedName name="WB_PLAT" localSheetId="1">#REF!</definedName>
    <definedName name="WB_PLAT">#REF!</definedName>
    <definedName name="Wdws">'[15]2'!$G$430</definedName>
    <definedName name="WE_EW">[30]Proforma!#REF!</definedName>
    <definedName name="WE_PE">[30]Proforma!#REF!</definedName>
    <definedName name="WE_ST">[30]Proforma!#REF!</definedName>
    <definedName name="WE1_AC" localSheetId="2">#REF!</definedName>
    <definedName name="WE1_AC" localSheetId="1">#REF!</definedName>
    <definedName name="WE1_AC">#REF!</definedName>
    <definedName name="WE1_EM" localSheetId="2">#REF!</definedName>
    <definedName name="WE1_EM" localSheetId="1">#REF!</definedName>
    <definedName name="WE1_EM">#REF!</definedName>
    <definedName name="WE1_EW" localSheetId="2">#REF!</definedName>
    <definedName name="WE1_EW" localSheetId="1">#REF!</definedName>
    <definedName name="WE1_EW">#REF!</definedName>
    <definedName name="WE1_NB" localSheetId="2">#REF!</definedName>
    <definedName name="WE1_NB" localSheetId="1">#REF!</definedName>
    <definedName name="WE1_NB">#REF!</definedName>
    <definedName name="WE1_NP" localSheetId="2">#REF!</definedName>
    <definedName name="WE1_NP" localSheetId="1">#REF!</definedName>
    <definedName name="WE1_NP">#REF!</definedName>
    <definedName name="WE1_PE" localSheetId="2">#REF!</definedName>
    <definedName name="WE1_PE" localSheetId="1">#REF!</definedName>
    <definedName name="WE1_PE">#REF!</definedName>
    <definedName name="WE1_RF" localSheetId="2">#REF!</definedName>
    <definedName name="WE1_RF" localSheetId="1">#REF!</definedName>
    <definedName name="WE1_RF">#REF!</definedName>
    <definedName name="WE1_TOT" localSheetId="2">#REF!</definedName>
    <definedName name="WE1_TOT" localSheetId="1">#REF!</definedName>
    <definedName name="WE1_TOT">#REF!</definedName>
    <definedName name="weeks" localSheetId="2">#REF!</definedName>
    <definedName name="weeks" localSheetId="1">#REF!</definedName>
    <definedName name="weeks">#REF!</definedName>
    <definedName name="weq" localSheetId="2" hidden="1">{#N/A,#N/A,FALSE,"SumD";#N/A,#N/A,FALSE,"ElecD";#N/A,#N/A,FALSE,"MechD";#N/A,#N/A,FALSE,"GeotD";#N/A,#N/A,FALSE,"PrcsD";#N/A,#N/A,FALSE,"TunnD";#N/A,#N/A,FALSE,"CivlD";#N/A,#N/A,FALSE,"NtwkD";#N/A,#N/A,FALSE,"EstgD";#N/A,#N/A,FALSE,"PEngD"}</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z" localSheetId="2" hidden="1">{#N/A,#N/A,FALSE,"SumD";#N/A,#N/A,FALSE,"ElecD";#N/A,#N/A,FALSE,"MechD";#N/A,#N/A,FALSE,"GeotD";#N/A,#N/A,FALSE,"PrcsD";#N/A,#N/A,FALSE,"TunnD";#N/A,#N/A,FALSE,"CivlD";#N/A,#N/A,FALSE,"NtwkD";#N/A,#N/A,FALSE,"EstgD";#N/A,#N/A,FALSE,"PEngD"}</definedName>
    <definedName name="weqz" localSheetId="1" hidden="1">{#N/A,#N/A,FALSE,"SumD";#N/A,#N/A,FALSE,"ElecD";#N/A,#N/A,FALSE,"MechD";#N/A,#N/A,FALSE,"GeotD";#N/A,#N/A,FALSE,"PrcsD";#N/A,#N/A,FALSE,"TunnD";#N/A,#N/A,FALSE,"CivlD";#N/A,#N/A,FALSE,"NtwkD";#N/A,#N/A,FALSE,"EstgD";#N/A,#N/A,FALSE,"PEngD"}</definedName>
    <definedName name="weqz" hidden="1">{#N/A,#N/A,FALSE,"SumD";#N/A,#N/A,FALSE,"ElecD";#N/A,#N/A,FALSE,"MechD";#N/A,#N/A,FALSE,"GeotD";#N/A,#N/A,FALSE,"PrcsD";#N/A,#N/A,FALSE,"TunnD";#N/A,#N/A,FALSE,"CivlD";#N/A,#N/A,FALSE,"NtwkD";#N/A,#N/A,FALSE,"EstgD";#N/A,#N/A,FALSE,"PEngD"}</definedName>
    <definedName name="WK_SITES">#REF!</definedName>
    <definedName name="WKSITE">'[7]Estimate summary'!#REF!</definedName>
    <definedName name="WP3_AC" localSheetId="2">#REF!</definedName>
    <definedName name="WP3_AC" localSheetId="1">#REF!</definedName>
    <definedName name="WP3_AC">#REF!</definedName>
    <definedName name="WP3_EM" localSheetId="2">#REF!</definedName>
    <definedName name="WP3_EM" localSheetId="1">#REF!</definedName>
    <definedName name="WP3_EM">#REF!</definedName>
    <definedName name="WP3_EW" localSheetId="2">#REF!</definedName>
    <definedName name="WP3_EW" localSheetId="1">#REF!</definedName>
    <definedName name="WP3_EW">#REF!</definedName>
    <definedName name="WP3_NB" localSheetId="2">#REF!</definedName>
    <definedName name="WP3_NB" localSheetId="1">#REF!</definedName>
    <definedName name="WP3_NB">#REF!</definedName>
    <definedName name="WP3_NP" localSheetId="2">#REF!</definedName>
    <definedName name="WP3_NP" localSheetId="1">#REF!</definedName>
    <definedName name="WP3_NP">#REF!</definedName>
    <definedName name="WP3_PE" localSheetId="2">#REF!</definedName>
    <definedName name="WP3_PE" localSheetId="1">#REF!</definedName>
    <definedName name="WP3_PE">#REF!</definedName>
    <definedName name="WP3_RF" localSheetId="2">#REF!</definedName>
    <definedName name="WP3_RF" localSheetId="1">#REF!</definedName>
    <definedName name="WP3_RF">#REF!</definedName>
    <definedName name="WP3_TOT" localSheetId="2">#REF!</definedName>
    <definedName name="WP3_TOT" localSheetId="1">#REF!</definedName>
    <definedName name="WP3_TOT">#REF!</definedName>
    <definedName name="wrn.PrintallD." localSheetId="2" hidden="1">{#N/A,#N/A,FALSE,"SumD";#N/A,#N/A,FALSE,"ElecD";#N/A,#N/A,FALSE,"MechD";#N/A,#N/A,FALSE,"GeotD";#N/A,#N/A,FALSE,"PrcsD";#N/A,#N/A,FALSE,"TunnD";#N/A,#N/A,FALSE,"CivlD";#N/A,#N/A,FALSE,"NtwkD";#N/A,#N/A,FALSE,"EstgD";#N/A,#N/A,FALSE,"PEngD"}</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2" hidden="1">{#N/A,#N/A,FALSE,"SumG";#N/A,#N/A,FALSE,"ElecG";#N/A,#N/A,FALSE,"MechG";#N/A,#N/A,FALSE,"GeotG";#N/A,#N/A,FALSE,"PrcsG";#N/A,#N/A,FALSE,"TunnG";#N/A,#N/A,FALSE,"CivlG";#N/A,#N/A,FALSE,"NtwkG";#N/A,#N/A,FALSE,"EstgG";#N/A,#N/A,FALSE,"PEngG"}</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allz" localSheetId="2" hidden="1">{#N/A,#N/A,FALSE,"SumD";#N/A,#N/A,FALSE,"ElecD";#N/A,#N/A,FALSE,"MechD";#N/A,#N/A,FALSE,"GeotD";#N/A,#N/A,FALSE,"PrcsD";#N/A,#N/A,FALSE,"TunnD";#N/A,#N/A,FALSE,"CivlD";#N/A,#N/A,FALSE,"NtwkD";#N/A,#N/A,FALSE,"EstgD";#N/A,#N/A,FALSE,"PEngD"}</definedName>
    <definedName name="wrn.printallz" localSheetId="1" hidden="1">{#N/A,#N/A,FALSE,"SumD";#N/A,#N/A,FALSE,"ElecD";#N/A,#N/A,FALSE,"MechD";#N/A,#N/A,FALSE,"GeotD";#N/A,#N/A,FALSE,"PrcsD";#N/A,#N/A,FALSE,"TunnD";#N/A,#N/A,FALSE,"CivlD";#N/A,#N/A,FALSE,"NtwkD";#N/A,#N/A,FALSE,"EstgD";#N/A,#N/A,FALSE,"PEngD"}</definedName>
    <definedName name="wrn.printallz" hidden="1">{#N/A,#N/A,FALSE,"SumD";#N/A,#N/A,FALSE,"ElecD";#N/A,#N/A,FALSE,"MechD";#N/A,#N/A,FALSE,"GeotD";#N/A,#N/A,FALSE,"PrcsD";#N/A,#N/A,FALSE,"TunnD";#N/A,#N/A,FALSE,"CivlD";#N/A,#N/A,FALSE,"NtwkD";#N/A,#N/A,FALSE,"EstgD";#N/A,#N/A,FALSE,"PEngD"}</definedName>
    <definedName name="wrn.prntallgz" localSheetId="2" hidden="1">{#N/A,#N/A,FALSE,"SumG";#N/A,#N/A,FALSE,"ElecG";#N/A,#N/A,FALSE,"MechG";#N/A,#N/A,FALSE,"GeotG";#N/A,#N/A,FALSE,"PrcsG";#N/A,#N/A,FALSE,"TunnG";#N/A,#N/A,FALSE,"CivlG";#N/A,#N/A,FALSE,"NtwkG";#N/A,#N/A,FALSE,"EstgG";#N/A,#N/A,FALSE,"PEngG"}</definedName>
    <definedName name="wrn.prntallgz" localSheetId="1" hidden="1">{#N/A,#N/A,FALSE,"SumG";#N/A,#N/A,FALSE,"ElecG";#N/A,#N/A,FALSE,"MechG";#N/A,#N/A,FALSE,"GeotG";#N/A,#N/A,FALSE,"PrcsG";#N/A,#N/A,FALSE,"TunnG";#N/A,#N/A,FALSE,"CivlG";#N/A,#N/A,FALSE,"NtwkG";#N/A,#N/A,FALSE,"EstgG";#N/A,#N/A,FALSE,"PEngG"}</definedName>
    <definedName name="wrn.prntallgz" hidden="1">{#N/A,#N/A,FALSE,"SumG";#N/A,#N/A,FALSE,"ElecG";#N/A,#N/A,FALSE,"MechG";#N/A,#N/A,FALSE,"GeotG";#N/A,#N/A,FALSE,"PrcsG";#N/A,#N/A,FALSE,"TunnG";#N/A,#N/A,FALSE,"CivlG";#N/A,#N/A,FALSE,"NtwkG";#N/A,#N/A,FALSE,"EstgG";#N/A,#N/A,FALSE,"PEngG"}</definedName>
    <definedName name="wrn.Summary._.West._.Anglia." localSheetId="2"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rn.Summary._.West._.Anglia." localSheetId="1"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rn.Summary._.West._.Anglia." hidden="1">{#N/A,#N/A,FALSE,"Front Sheet";#N/A,#N/A,FALSE,"Management Staff";#N/A,#N/A,FALSE,"Summary";#N/A,#N/A,FALSE,"Permanent Way Staff";#N/A,#N/A,FALSE,"Clerical, General Staff";#N/A,#N/A,FALSE,"Transport";#N/A,#N/A,FALSE,"Communications";#N/A,#N/A,FALSE,"Electricity and Gas";#N/A,#N/A,FALSE,"Water";#N/A,#N/A,FALSE,"Sub-Contractors";#N/A,#N/A,FALSE,"Training";#N/A,#N/A,FALSE,"Insurance, Bond";#N/A,#N/A,FALSE,"IT ";#N/A,#N/A,FALSE,"Office Accommodation";#N/A,#N/A,FALSE,"Asset Depreciation";#N/A,#N/A,FALSE,"Offie Supplies";#N/A,#N/A,FALSE,"Clothing, Cleaning";#N/A,#N/A,FALSE,"Sundrys";#N/A,#N/A,FALSE,"Plant"}</definedName>
    <definedName name="WTH">#REF!</definedName>
    <definedName name="WTH_1" localSheetId="2">#REF!</definedName>
    <definedName name="WTH_1" localSheetId="1">#REF!</definedName>
    <definedName name="WTH_1">#REF!</definedName>
    <definedName name="WTH_10" localSheetId="2">#REF!</definedName>
    <definedName name="WTH_10" localSheetId="1">#REF!</definedName>
    <definedName name="WTH_10">#REF!</definedName>
    <definedName name="WTH_11" localSheetId="2">#REF!</definedName>
    <definedName name="WTH_11" localSheetId="1">#REF!</definedName>
    <definedName name="WTH_11">#REF!</definedName>
    <definedName name="WTH_2" localSheetId="2">#REF!</definedName>
    <definedName name="WTH_2" localSheetId="1">#REF!</definedName>
    <definedName name="WTH_2">#REF!</definedName>
    <definedName name="WTH_3" localSheetId="2">#REF!</definedName>
    <definedName name="WTH_3" localSheetId="1">#REF!</definedName>
    <definedName name="WTH_3">#REF!</definedName>
    <definedName name="WTH_4" localSheetId="2">#REF!</definedName>
    <definedName name="WTH_4" localSheetId="1">#REF!</definedName>
    <definedName name="WTH_4">#REF!</definedName>
    <definedName name="WTH_5" localSheetId="2">#REF!</definedName>
    <definedName name="WTH_5" localSheetId="1">#REF!</definedName>
    <definedName name="WTH_5">#REF!</definedName>
    <definedName name="WTH_6" localSheetId="2">#REF!</definedName>
    <definedName name="WTH_6" localSheetId="1">#REF!</definedName>
    <definedName name="WTH_6">#REF!</definedName>
    <definedName name="WTH_7" localSheetId="2">#REF!</definedName>
    <definedName name="WTH_7" localSheetId="1">#REF!</definedName>
    <definedName name="WTH_7">#REF!</definedName>
    <definedName name="WTH_8" localSheetId="2">#REF!</definedName>
    <definedName name="WTH_8" localSheetId="1">#REF!</definedName>
    <definedName name="WTH_8">#REF!</definedName>
    <definedName name="WTH_9" localSheetId="2">#REF!</definedName>
    <definedName name="WTH_9" localSheetId="1">#REF!</definedName>
    <definedName name="WTH_9">#REF!</definedName>
    <definedName name="WTH_ANC" localSheetId="2">#REF!</definedName>
    <definedName name="WTH_ANC" localSheetId="1">#REF!</definedName>
    <definedName name="WTH_ANC">#REF!</definedName>
    <definedName name="WTH_CONC" localSheetId="2">#REF!</definedName>
    <definedName name="WTH_CONC" localSheetId="1">#REF!</definedName>
    <definedName name="WTH_CONC">#REF!</definedName>
    <definedName name="WTH_DEM" localSheetId="2">#REF!</definedName>
    <definedName name="WTH_DEM" localSheetId="1">#REF!</definedName>
    <definedName name="WTH_DEM">#REF!</definedName>
    <definedName name="WTH_DRA" localSheetId="2">#REF!</definedName>
    <definedName name="WTH_DRA" localSheetId="1">#REF!</definedName>
    <definedName name="WTH_DRA">#REF!</definedName>
    <definedName name="WTH_DW" localSheetId="2">#REF!</definedName>
    <definedName name="WTH_DW" localSheetId="1">#REF!</definedName>
    <definedName name="WTH_DW">#REF!</definedName>
    <definedName name="WTH_EW_DRA" localSheetId="2">#REF!</definedName>
    <definedName name="WTH_EW_DRA" localSheetId="1">#REF!</definedName>
    <definedName name="WTH_EW_DRA">#REF!</definedName>
    <definedName name="WTH_EW_ROADS" localSheetId="2">#REF!</definedName>
    <definedName name="WTH_EW_ROADS" localSheetId="1">#REF!</definedName>
    <definedName name="WTH_EW_ROADS">#REF!</definedName>
    <definedName name="WTH_EW_SD" localSheetId="2">#REF!</definedName>
    <definedName name="WTH_EW_SD" localSheetId="1">#REF!</definedName>
    <definedName name="WTH_EW_SD">#REF!</definedName>
    <definedName name="WTH_EWK" localSheetId="2">#REF!</definedName>
    <definedName name="WTH_EWK" localSheetId="1">#REF!</definedName>
    <definedName name="WTH_EWK">#REF!</definedName>
    <definedName name="WTH_GI" localSheetId="2">#REF!</definedName>
    <definedName name="WTH_GI" localSheetId="1">#REF!</definedName>
    <definedName name="WTH_GI">#REF!</definedName>
    <definedName name="WTH_SSP" localSheetId="2">#REF!</definedName>
    <definedName name="WTH_SSP" localSheetId="1">#REF!</definedName>
    <definedName name="WTH_SSP">#REF!</definedName>
    <definedName name="x" localSheetId="2">#REF!</definedName>
    <definedName name="x" localSheetId="1">#REF!</definedName>
    <definedName name="x">#REF!</definedName>
    <definedName name="xc" localSheetId="2" hidden="1">{#N/A,#N/A,FALSE,"SumD";#N/A,#N/A,FALSE,"ElecD";#N/A,#N/A,FALSE,"MechD";#N/A,#N/A,FALSE,"GeotD";#N/A,#N/A,FALSE,"PrcsD";#N/A,#N/A,FALSE,"TunnD";#N/A,#N/A,FALSE,"CivlD";#N/A,#N/A,FALSE,"NtwkD";#N/A,#N/A,FALSE,"EstgD";#N/A,#N/A,FALSE,"PEngD"}</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cz" localSheetId="2" hidden="1">{#N/A,#N/A,FALSE,"SumD";#N/A,#N/A,FALSE,"ElecD";#N/A,#N/A,FALSE,"MechD";#N/A,#N/A,FALSE,"GeotD";#N/A,#N/A,FALSE,"PrcsD";#N/A,#N/A,FALSE,"TunnD";#N/A,#N/A,FALSE,"CivlD";#N/A,#N/A,FALSE,"NtwkD";#N/A,#N/A,FALSE,"EstgD";#N/A,#N/A,FALSE,"PEngD"}</definedName>
    <definedName name="xcz" localSheetId="1" hidden="1">{#N/A,#N/A,FALSE,"SumD";#N/A,#N/A,FALSE,"ElecD";#N/A,#N/A,FALSE,"MechD";#N/A,#N/A,FALSE,"GeotD";#N/A,#N/A,FALSE,"PrcsD";#N/A,#N/A,FALSE,"TunnD";#N/A,#N/A,FALSE,"CivlD";#N/A,#N/A,FALSE,"NtwkD";#N/A,#N/A,FALSE,"EstgD";#N/A,#N/A,FALSE,"PEngD"}</definedName>
    <definedName name="xcz" hidden="1">{#N/A,#N/A,FALSE,"SumD";#N/A,#N/A,FALSE,"ElecD";#N/A,#N/A,FALSE,"MechD";#N/A,#N/A,FALSE,"GeotD";#N/A,#N/A,FALSE,"PrcsD";#N/A,#N/A,FALSE,"TunnD";#N/A,#N/A,FALSE,"CivlD";#N/A,#N/A,FALSE,"NtwkD";#N/A,#N/A,FALSE,"EstgD";#N/A,#N/A,FALSE,"PEngD"}</definedName>
    <definedName name="XWALL_AREA">#REF!</definedName>
    <definedName name="XWALL_COPG" localSheetId="2">#REF!</definedName>
    <definedName name="XWALL_COPG" localSheetId="1">#REF!</definedName>
    <definedName name="XWALL_COPG">#REF!</definedName>
    <definedName name="XWALL_DEMOL" localSheetId="2">#REF!</definedName>
    <definedName name="XWALL_DEMOL" localSheetId="1">#REF!</definedName>
    <definedName name="XWALL_DEMOL">#REF!</definedName>
    <definedName name="XWALL_ISLE" localSheetId="2">#REF!</definedName>
    <definedName name="XWALL_ISLE" localSheetId="1">#REF!</definedName>
    <definedName name="XWALL_ISLE">#REF!</definedName>
    <definedName name="XWALL_PLoc" localSheetId="2">#REF!</definedName>
    <definedName name="XWALL_PLoc" localSheetId="1">#REF!</definedName>
    <definedName name="XWALL_PLoc">#REF!</definedName>
    <definedName name="XWALL_PPile" localSheetId="2">#REF!</definedName>
    <definedName name="XWALL_PPile" localSheetId="1">#REF!</definedName>
    <definedName name="XWALL_PPile">#REF!</definedName>
    <definedName name="XWALL_PSpan" localSheetId="2">#REF!</definedName>
    <definedName name="XWALL_PSpan" localSheetId="1">#REF!</definedName>
    <definedName name="XWALL_PSpan">#REF!</definedName>
    <definedName name="XWALL_RAMP" localSheetId="2">#REF!</definedName>
    <definedName name="XWALL_RAMP" localSheetId="1">#REF!</definedName>
    <definedName name="XWALL_RAMP">#REF!</definedName>
    <definedName name="XWALL_REAR" localSheetId="2">#REF!</definedName>
    <definedName name="XWALL_REAR" localSheetId="1">#REF!</definedName>
    <definedName name="XWALL_REAR">#REF!</definedName>
    <definedName name="XWALL_XWALL" localSheetId="2">#REF!</definedName>
    <definedName name="XWALL_XWALL" localSheetId="1">#REF!</definedName>
    <definedName name="XWALL_XWALL">#REF!</definedName>
    <definedName name="xx" localSheetId="2" hidden="1">{#N/A,#N/A,FALSE,"SumD";#N/A,#N/A,FALSE,"ElecD";#N/A,#N/A,FALSE,"MechD";#N/A,#N/A,FALSE,"GeotD";#N/A,#N/A,FALSE,"PrcsD";#N/A,#N/A,FALSE,"TunnD";#N/A,#N/A,FALSE,"CivlD";#N/A,#N/A,FALSE,"NtwkD";#N/A,#N/A,FALSE,"EstgD";#N/A,#N/A,FALSE,"PEngD"}</definedName>
    <definedName name="xx" localSheetId="1" hidden="1">{#N/A,#N/A,FALSE,"SumD";#N/A,#N/A,FALSE,"ElecD";#N/A,#N/A,FALSE,"MechD";#N/A,#N/A,FALSE,"GeotD";#N/A,#N/A,FALSE,"PrcsD";#N/A,#N/A,FALSE,"TunnD";#N/A,#N/A,FALSE,"CivlD";#N/A,#N/A,FALSE,"NtwkD";#N/A,#N/A,FALSE,"EstgD";#N/A,#N/A,FALSE,"PEngD"}</definedName>
    <definedName name="xx" hidden="1">{#N/A,#N/A,FALSE,"SumD";#N/A,#N/A,FALSE,"ElecD";#N/A,#N/A,FALSE,"MechD";#N/A,#N/A,FALSE,"GeotD";#N/A,#N/A,FALSE,"PrcsD";#N/A,#N/A,FALSE,"TunnD";#N/A,#N/A,FALSE,"CivlD";#N/A,#N/A,FALSE,"NtwkD";#N/A,#N/A,FALSE,"EstgD";#N/A,#N/A,FALSE,"PEngD"}</definedName>
    <definedName name="xxxxxxx" localSheetId="2" hidden="1">{#N/A,#N/A,FALSE,"SumD";#N/A,#N/A,FALSE,"ElecD";#N/A,#N/A,FALSE,"MechD";#N/A,#N/A,FALSE,"GeotD";#N/A,#N/A,FALSE,"PrcsD";#N/A,#N/A,FALSE,"TunnD";#N/A,#N/A,FALSE,"CivlD";#N/A,#N/A,FALSE,"NtwkD";#N/A,#N/A,FALSE,"EstgD";#N/A,#N/A,FALSE,"PEngD"}</definedName>
    <definedName name="xxxxxxx" localSheetId="1" hidden="1">{#N/A,#N/A,FALSE,"SumD";#N/A,#N/A,FALSE,"ElecD";#N/A,#N/A,FALSE,"MechD";#N/A,#N/A,FALSE,"GeotD";#N/A,#N/A,FALSE,"PrcsD";#N/A,#N/A,FALSE,"TunnD";#N/A,#N/A,FALSE,"CivlD";#N/A,#N/A,FALSE,"NtwkD";#N/A,#N/A,FALSE,"EstgD";#N/A,#N/A,FALSE,"PEngD"}</definedName>
    <definedName name="xxxxxxx" hidden="1">{#N/A,#N/A,FALSE,"SumD";#N/A,#N/A,FALSE,"ElecD";#N/A,#N/A,FALSE,"MechD";#N/A,#N/A,FALSE,"GeotD";#N/A,#N/A,FALSE,"PrcsD";#N/A,#N/A,FALSE,"TunnD";#N/A,#N/A,FALSE,"CivlD";#N/A,#N/A,FALSE,"NtwkD";#N/A,#N/A,FALSE,"EstgD";#N/A,#N/A,FALSE,"PEngD"}</definedName>
    <definedName name="xxxxxxxx" localSheetId="2" hidden="1">{#N/A,#N/A,FALSE,"SumG";#N/A,#N/A,FALSE,"ElecG";#N/A,#N/A,FALSE,"MechG";#N/A,#N/A,FALSE,"GeotG";#N/A,#N/A,FALSE,"PrcsG";#N/A,#N/A,FALSE,"TunnG";#N/A,#N/A,FALSE,"CivlG";#N/A,#N/A,FALSE,"NtwkG";#N/A,#N/A,FALSE,"EstgG";#N/A,#N/A,FALSE,"PEngG"}</definedName>
    <definedName name="xxxxxxxx" localSheetId="1" hidden="1">{#N/A,#N/A,FALSE,"SumG";#N/A,#N/A,FALSE,"ElecG";#N/A,#N/A,FALSE,"MechG";#N/A,#N/A,FALSE,"GeotG";#N/A,#N/A,FALSE,"PrcsG";#N/A,#N/A,FALSE,"TunnG";#N/A,#N/A,FALSE,"CivlG";#N/A,#N/A,FALSE,"NtwkG";#N/A,#N/A,FALSE,"EstgG";#N/A,#N/A,FALSE,"PEngG"}</definedName>
    <definedName name="xxxxxxxx" hidden="1">{#N/A,#N/A,FALSE,"SumG";#N/A,#N/A,FALSE,"ElecG";#N/A,#N/A,FALSE,"MechG";#N/A,#N/A,FALSE,"GeotG";#N/A,#N/A,FALSE,"PrcsG";#N/A,#N/A,FALSE,"TunnG";#N/A,#N/A,FALSE,"CivlG";#N/A,#N/A,FALSE,"NtwkG";#N/A,#N/A,FALSE,"EstgG";#N/A,#N/A,FALSE,"PEngG"}</definedName>
    <definedName name="xxxxxxxxxxxx" localSheetId="2" hidden="1">{#N/A,#N/A,FALSE,"SumD";#N/A,#N/A,FALSE,"ElecD";#N/A,#N/A,FALSE,"MechD";#N/A,#N/A,FALSE,"GeotD";#N/A,#N/A,FALSE,"PrcsD";#N/A,#N/A,FALSE,"TunnD";#N/A,#N/A,FALSE,"CivlD";#N/A,#N/A,FALSE,"NtwkD";#N/A,#N/A,FALSE,"EstgD";#N/A,#N/A,FALSE,"PEngD"}</definedName>
    <definedName name="xxxxxxxxxxxx" localSheetId="1" hidden="1">{#N/A,#N/A,FALSE,"SumD";#N/A,#N/A,FALSE,"ElecD";#N/A,#N/A,FALSE,"MechD";#N/A,#N/A,FALSE,"GeotD";#N/A,#N/A,FALSE,"PrcsD";#N/A,#N/A,FALSE,"TunnD";#N/A,#N/A,FALSE,"CivlD";#N/A,#N/A,FALSE,"NtwkD";#N/A,#N/A,FALSE,"EstgD";#N/A,#N/A,FALSE,"PEngD"}</definedName>
    <definedName name="xxxxxxxxxxxx" hidden="1">{#N/A,#N/A,FALSE,"SumD";#N/A,#N/A,FALSE,"ElecD";#N/A,#N/A,FALSE,"MechD";#N/A,#N/A,FALSE,"GeotD";#N/A,#N/A,FALSE,"PrcsD";#N/A,#N/A,FALSE,"TunnD";#N/A,#N/A,FALSE,"CivlD";#N/A,#N/A,FALSE,"NtwkD";#N/A,#N/A,FALSE,"EstgD";#N/A,#N/A,FALSE,"PEngD"}</definedName>
    <definedName name="xxxxxxxxxxxxxxx" localSheetId="2" hidden="1">{#N/A,#N/A,FALSE,"SumG";#N/A,#N/A,FALSE,"ElecG";#N/A,#N/A,FALSE,"MechG";#N/A,#N/A,FALSE,"GeotG";#N/A,#N/A,FALSE,"PrcsG";#N/A,#N/A,FALSE,"TunnG";#N/A,#N/A,FALSE,"CivlG";#N/A,#N/A,FALSE,"NtwkG";#N/A,#N/A,FALSE,"EstgG";#N/A,#N/A,FALSE,"PEngG"}</definedName>
    <definedName name="xxxxxxxxxxxxxxx" localSheetId="1" hidden="1">{#N/A,#N/A,FALSE,"SumG";#N/A,#N/A,FALSE,"ElecG";#N/A,#N/A,FALSE,"MechG";#N/A,#N/A,FALSE,"GeotG";#N/A,#N/A,FALSE,"PrcsG";#N/A,#N/A,FALSE,"TunnG";#N/A,#N/A,FALSE,"CivlG";#N/A,#N/A,FALSE,"NtwkG";#N/A,#N/A,FALSE,"EstgG";#N/A,#N/A,FALSE,"PEngG"}</definedName>
    <definedName name="xxxxxxxxxxxxxxx" hidden="1">{#N/A,#N/A,FALSE,"SumG";#N/A,#N/A,FALSE,"ElecG";#N/A,#N/A,FALSE,"MechG";#N/A,#N/A,FALSE,"GeotG";#N/A,#N/A,FALSE,"PrcsG";#N/A,#N/A,FALSE,"TunnG";#N/A,#N/A,FALSE,"CivlG";#N/A,#N/A,FALSE,"NtwkG";#N/A,#N/A,FALSE,"EstgG";#N/A,#N/A,FALSE,"PEngG"}</definedName>
    <definedName name="xxxxxxxxxxxxxxxxxxxxx" localSheetId="2" hidden="1">{#N/A,#N/A,FALSE,"SumG";#N/A,#N/A,FALSE,"ElecG";#N/A,#N/A,FALSE,"MechG";#N/A,#N/A,FALSE,"GeotG";#N/A,#N/A,FALSE,"PrcsG";#N/A,#N/A,FALSE,"TunnG";#N/A,#N/A,FALSE,"CivlG";#N/A,#N/A,FALSE,"NtwkG";#N/A,#N/A,FALSE,"EstgG";#N/A,#N/A,FALSE,"PEngG"}</definedName>
    <definedName name="xxxxxxxxxxxxxxxxxxxxx" localSheetId="1" hidden="1">{#N/A,#N/A,FALSE,"SumG";#N/A,#N/A,FALSE,"ElecG";#N/A,#N/A,FALSE,"MechG";#N/A,#N/A,FALSE,"GeotG";#N/A,#N/A,FALSE,"PrcsG";#N/A,#N/A,FALSE,"TunnG";#N/A,#N/A,FALSE,"CivlG";#N/A,#N/A,FALSE,"NtwkG";#N/A,#N/A,FALSE,"EstgG";#N/A,#N/A,FALSE,"PEngG"}</definedName>
    <definedName name="xxxxxxxxxxxxxxxxxxxxx" hidden="1">{#N/A,#N/A,FALSE,"SumG";#N/A,#N/A,FALSE,"ElecG";#N/A,#N/A,FALSE,"MechG";#N/A,#N/A,FALSE,"GeotG";#N/A,#N/A,FALSE,"PrcsG";#N/A,#N/A,FALSE,"TunnG";#N/A,#N/A,FALSE,"CivlG";#N/A,#N/A,FALSE,"NtwkG";#N/A,#N/A,FALSE,"EstgG";#N/A,#N/A,FALSE,"PEngG"}</definedName>
    <definedName name="xxz" localSheetId="2" hidden="1">{#N/A,#N/A,FALSE,"SumD";#N/A,#N/A,FALSE,"ElecD";#N/A,#N/A,FALSE,"MechD";#N/A,#N/A,FALSE,"GeotD";#N/A,#N/A,FALSE,"PrcsD";#N/A,#N/A,FALSE,"TunnD";#N/A,#N/A,FALSE,"CivlD";#N/A,#N/A,FALSE,"NtwkD";#N/A,#N/A,FALSE,"EstgD";#N/A,#N/A,FALSE,"PEngD"}</definedName>
    <definedName name="xxz" localSheetId="1" hidden="1">{#N/A,#N/A,FALSE,"SumD";#N/A,#N/A,FALSE,"ElecD";#N/A,#N/A,FALSE,"MechD";#N/A,#N/A,FALSE,"GeotD";#N/A,#N/A,FALSE,"PrcsD";#N/A,#N/A,FALSE,"TunnD";#N/A,#N/A,FALSE,"CivlD";#N/A,#N/A,FALSE,"NtwkD";#N/A,#N/A,FALSE,"EstgD";#N/A,#N/A,FALSE,"PEngD"}</definedName>
    <definedName name="xxz" hidden="1">{#N/A,#N/A,FALSE,"SumD";#N/A,#N/A,FALSE,"ElecD";#N/A,#N/A,FALSE,"MechD";#N/A,#N/A,FALSE,"GeotD";#N/A,#N/A,FALSE,"PrcsD";#N/A,#N/A,FALSE,"TunnD";#N/A,#N/A,FALSE,"CivlD";#N/A,#N/A,FALSE,"NtwkD";#N/A,#N/A,FALSE,"EstgD";#N/A,#N/A,FALSE,"PEngD"}</definedName>
    <definedName name="YE">[34]Sheet7!#REF!</definedName>
    <definedName name="YellowBits">'[41]KCCLP Resi GDV'!$A$11:$A$20,'[41]KCCLP Resi GDV'!$D$11:$F$20,'[41]KCCLP Resi GDV'!$H$11:$H$20,'[41]KCCLP Resi GDV'!$A$24:$H$39,'[41]KCCLP Resi GDV'!$D$43:$H$44,'[41]KCCLP Resi GDV'!$A$43:$A$44,'[41]KCCLP Resi GDV'!$D$48:$F$49,'[41]KCCLP Resi GDV'!$C$48:$C$49,'[41]KCCLP Resi GDV'!$H$48,'[41]KCCLP Resi GDV'!$I$53,'[41]KCCLP Resi GDV'!$I$53:$I$56,'[41]KCCLP Resi GDV'!$E$53:$E$56,'[41]KCCLP Resi GDV'!$C$53:$C$56,'[41]KCCLP Resi GDV'!$A$53:$A$56</definedName>
    <definedName name="YellowBitsCost" localSheetId="2">'[41]KCCLP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llowBitsCost" localSheetId="1">'[41]KCCLP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llowBitsCost">'[41]KCCLP Resi Cost'!#REF!,'[41]KCCLP Resi Cost'!$C$7:$C$9,'[41]KCCLP Resi Cost'!#REF!,'[41]KCCLP Resi Cost'!#REF!,'[41]KCCLP Resi Cost'!#REF!,'[41]KCCLP Resi Cost'!$D$22:$D$22,'[41]KCCLP Resi Cost'!$G$25,'[41]KCCLP Resi Cost'!$D$29:$D$36,'[41]KCCLP Resi Cost'!$E$37:$E$46,'[41]KCCLP Resi Cost'!$D$43:$D$44,'[41]KCCLP Resi Cost'!$D$50:$D$56,'[41]KCCLP Resi Cost'!$D$59</definedName>
    <definedName name="YesNo">'[8]Drop downs'!$I$5:$I$6</definedName>
    <definedName name="YOC" localSheetId="2">#REF!</definedName>
    <definedName name="YOC" localSheetId="1">#REF!</definedName>
    <definedName name="YOC">#REF!</definedName>
    <definedName name="YREY">[34]Sheet7!#REF!</definedName>
    <definedName name="YRY">[34]Sheet7!#REF!</definedName>
    <definedName name="YTR" localSheetId="2">#REF!</definedName>
    <definedName name="YTR" localSheetId="1">#REF!</definedName>
    <definedName name="YTR">#REF!</definedName>
    <definedName name="yyyyyy" localSheetId="2" hidden="1">{#N/A,#N/A,FALSE,"SumG";#N/A,#N/A,FALSE,"ElecG";#N/A,#N/A,FALSE,"MechG";#N/A,#N/A,FALSE,"GeotG";#N/A,#N/A,FALSE,"PrcsG";#N/A,#N/A,FALSE,"TunnG";#N/A,#N/A,FALSE,"CivlG";#N/A,#N/A,FALSE,"NtwkG";#N/A,#N/A,FALSE,"EstgG";#N/A,#N/A,FALSE,"PEngG"}</definedName>
    <definedName name="yyyyyy" localSheetId="1" hidden="1">{#N/A,#N/A,FALSE,"SumG";#N/A,#N/A,FALSE,"ElecG";#N/A,#N/A,FALSE,"MechG";#N/A,#N/A,FALSE,"GeotG";#N/A,#N/A,FALSE,"PrcsG";#N/A,#N/A,FALSE,"TunnG";#N/A,#N/A,FALSE,"CivlG";#N/A,#N/A,FALSE,"NtwkG";#N/A,#N/A,FALSE,"EstgG";#N/A,#N/A,FALSE,"PEngG"}</definedName>
    <definedName name="yyyyyy" hidden="1">{#N/A,#N/A,FALSE,"SumG";#N/A,#N/A,FALSE,"ElecG";#N/A,#N/A,FALSE,"MechG";#N/A,#N/A,FALSE,"GeotG";#N/A,#N/A,FALSE,"PrcsG";#N/A,#N/A,FALSE,"TunnG";#N/A,#N/A,FALSE,"CivlG";#N/A,#N/A,FALSE,"NtwkG";#N/A,#N/A,FALSE,"EstgG";#N/A,#N/A,FALSE,"PEngG"}</definedName>
    <definedName name="yyyyyyyyyy" localSheetId="2" hidden="1">{#N/A,#N/A,FALSE,"SumG";#N/A,#N/A,FALSE,"ElecG";#N/A,#N/A,FALSE,"MechG";#N/A,#N/A,FALSE,"GeotG";#N/A,#N/A,FALSE,"PrcsG";#N/A,#N/A,FALSE,"TunnG";#N/A,#N/A,FALSE,"CivlG";#N/A,#N/A,FALSE,"NtwkG";#N/A,#N/A,FALSE,"EstgG";#N/A,#N/A,FALSE,"PEngG"}</definedName>
    <definedName name="yyyyyyyyyy" localSheetId="1" hidden="1">{#N/A,#N/A,FALSE,"SumG";#N/A,#N/A,FALSE,"ElecG";#N/A,#N/A,FALSE,"MechG";#N/A,#N/A,FALSE,"GeotG";#N/A,#N/A,FALSE,"PrcsG";#N/A,#N/A,FALSE,"TunnG";#N/A,#N/A,FALSE,"CivlG";#N/A,#N/A,FALSE,"NtwkG";#N/A,#N/A,FALSE,"EstgG";#N/A,#N/A,FALSE,"PEngG"}</definedName>
    <definedName name="yyyyyyyyyy" hidden="1">{#N/A,#N/A,FALSE,"SumG";#N/A,#N/A,FALSE,"ElecG";#N/A,#N/A,FALSE,"MechG";#N/A,#N/A,FALSE,"GeotG";#N/A,#N/A,FALSE,"PrcsG";#N/A,#N/A,FALSE,"TunnG";#N/A,#N/A,FALSE,"CivlG";#N/A,#N/A,FALSE,"NtwkG";#N/A,#N/A,FALSE,"EstgG";#N/A,#N/A,FALSE,"PEngG"}</definedName>
    <definedName name="yyyyyyyyyyyyyyyyy" localSheetId="2" hidden="1">{#N/A,#N/A,FALSE,"SumG";#N/A,#N/A,FALSE,"ElecG";#N/A,#N/A,FALSE,"MechG";#N/A,#N/A,FALSE,"GeotG";#N/A,#N/A,FALSE,"PrcsG";#N/A,#N/A,FALSE,"TunnG";#N/A,#N/A,FALSE,"CivlG";#N/A,#N/A,FALSE,"NtwkG";#N/A,#N/A,FALSE,"EstgG";#N/A,#N/A,FALSE,"PEngG"}</definedName>
    <definedName name="yyyyyyyyyyyyyyyyy" localSheetId="1" hidden="1">{#N/A,#N/A,FALSE,"SumG";#N/A,#N/A,FALSE,"ElecG";#N/A,#N/A,FALSE,"MechG";#N/A,#N/A,FALSE,"GeotG";#N/A,#N/A,FALSE,"PrcsG";#N/A,#N/A,FALSE,"TunnG";#N/A,#N/A,FALSE,"CivlG";#N/A,#N/A,FALSE,"NtwkG";#N/A,#N/A,FALSE,"EstgG";#N/A,#N/A,FALSE,"PEngG"}</definedName>
    <definedName name="yyyyyyyyyyyyyyyyy" hidden="1">{#N/A,#N/A,FALSE,"SumG";#N/A,#N/A,FALSE,"ElecG";#N/A,#N/A,FALSE,"MechG";#N/A,#N/A,FALSE,"GeotG";#N/A,#N/A,FALSE,"PrcsG";#N/A,#N/A,FALSE,"TunnG";#N/A,#N/A,FALSE,"CivlG";#N/A,#N/A,FALSE,"NtwkG";#N/A,#N/A,FALSE,"EstgG";#N/A,#N/A,FALSE,"PEngG"}</definedName>
    <definedName name="yyyyyyyyyyyyyyyyyyyyyy" localSheetId="2" hidden="1">{#N/A,#N/A,FALSE,"SumD";#N/A,#N/A,FALSE,"ElecD";#N/A,#N/A,FALSE,"MechD";#N/A,#N/A,FALSE,"GeotD";#N/A,#N/A,FALSE,"PrcsD";#N/A,#N/A,FALSE,"TunnD";#N/A,#N/A,FALSE,"CivlD";#N/A,#N/A,FALSE,"NtwkD";#N/A,#N/A,FALSE,"EstgD";#N/A,#N/A,FALSE,"PEngD"}</definedName>
    <definedName name="yyyyyyyyyyyyyyyyyyyyyy" localSheetId="1" hidden="1">{#N/A,#N/A,FALSE,"SumD";#N/A,#N/A,FALSE,"ElecD";#N/A,#N/A,FALSE,"MechD";#N/A,#N/A,FALSE,"GeotD";#N/A,#N/A,FALSE,"PrcsD";#N/A,#N/A,FALSE,"TunnD";#N/A,#N/A,FALSE,"CivlD";#N/A,#N/A,FALSE,"NtwkD";#N/A,#N/A,FALSE,"EstgD";#N/A,#N/A,FALSE,"PEngD"}</definedName>
    <definedName name="yyyyyyyyyyyyyyyyyyyyyy" hidden="1">{#N/A,#N/A,FALSE,"SumD";#N/A,#N/A,FALSE,"ElecD";#N/A,#N/A,FALSE,"MechD";#N/A,#N/A,FALSE,"GeotD";#N/A,#N/A,FALSE,"PrcsD";#N/A,#N/A,FALSE,"TunnD";#N/A,#N/A,FALSE,"CivlD";#N/A,#N/A,FALSE,"NtwkD";#N/A,#N/A,FALSE,"EstgD";#N/A,#N/A,FALSE,"PEngD"}</definedName>
    <definedName name="yyyyyyyyyyyyyyyyyyyyyyyy" localSheetId="2" hidden="1">{#N/A,#N/A,FALSE,"SumG";#N/A,#N/A,FALSE,"ElecG";#N/A,#N/A,FALSE,"MechG";#N/A,#N/A,FALSE,"GeotG";#N/A,#N/A,FALSE,"PrcsG";#N/A,#N/A,FALSE,"TunnG";#N/A,#N/A,FALSE,"CivlG";#N/A,#N/A,FALSE,"NtwkG";#N/A,#N/A,FALSE,"EstgG";#N/A,#N/A,FALSE,"PEngG"}</definedName>
    <definedName name="yyyyyyyyyyyyyyyyyyyyyyyy" localSheetId="1" hidden="1">{#N/A,#N/A,FALSE,"SumG";#N/A,#N/A,FALSE,"ElecG";#N/A,#N/A,FALSE,"MechG";#N/A,#N/A,FALSE,"GeotG";#N/A,#N/A,FALSE,"PrcsG";#N/A,#N/A,FALSE,"TunnG";#N/A,#N/A,FALSE,"CivlG";#N/A,#N/A,FALSE,"NtwkG";#N/A,#N/A,FALSE,"EstgG";#N/A,#N/A,FALSE,"PEngG"}</definedName>
    <definedName name="yyyyyyyyyyyyyyyyyyyyyyyy" hidden="1">{#N/A,#N/A,FALSE,"SumG";#N/A,#N/A,FALSE,"ElecG";#N/A,#N/A,FALSE,"MechG";#N/A,#N/A,FALSE,"GeotG";#N/A,#N/A,FALSE,"PrcsG";#N/A,#N/A,FALSE,"TunnG";#N/A,#N/A,FALSE,"CivlG";#N/A,#N/A,FALSE,"NtwkG";#N/A,#N/A,FALSE,"EstgG";#N/A,#N/A,FALSE,"PEngG"}</definedName>
    <definedName name="zse" localSheetId="2" hidden="1">{#N/A,#N/A,FALSE,"SumG";#N/A,#N/A,FALSE,"ElecG";#N/A,#N/A,FALSE,"MechG";#N/A,#N/A,FALSE,"GeotG";#N/A,#N/A,FALSE,"PrcsG";#N/A,#N/A,FALSE,"TunnG";#N/A,#N/A,FALSE,"CivlG";#N/A,#N/A,FALSE,"NtwkG";#N/A,#N/A,FALSE,"EstgG";#N/A,#N/A,FALSE,"PEngG"}</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sez" localSheetId="2" hidden="1">{#N/A,#N/A,FALSE,"SumG";#N/A,#N/A,FALSE,"ElecG";#N/A,#N/A,FALSE,"MechG";#N/A,#N/A,FALSE,"GeotG";#N/A,#N/A,FALSE,"PrcsG";#N/A,#N/A,FALSE,"TunnG";#N/A,#N/A,FALSE,"CivlG";#N/A,#N/A,FALSE,"NtwkG";#N/A,#N/A,FALSE,"EstgG";#N/A,#N/A,FALSE,"PEngG"}</definedName>
    <definedName name="zsez" localSheetId="1" hidden="1">{#N/A,#N/A,FALSE,"SumG";#N/A,#N/A,FALSE,"ElecG";#N/A,#N/A,FALSE,"MechG";#N/A,#N/A,FALSE,"GeotG";#N/A,#N/A,FALSE,"PrcsG";#N/A,#N/A,FALSE,"TunnG";#N/A,#N/A,FALSE,"CivlG";#N/A,#N/A,FALSE,"NtwkG";#N/A,#N/A,FALSE,"EstgG";#N/A,#N/A,FALSE,"PEngG"}</definedName>
    <definedName name="zsez" hidden="1">{#N/A,#N/A,FALSE,"SumG";#N/A,#N/A,FALSE,"ElecG";#N/A,#N/A,FALSE,"MechG";#N/A,#N/A,FALSE,"GeotG";#N/A,#N/A,FALSE,"PrcsG";#N/A,#N/A,FALSE,"TunnG";#N/A,#N/A,FALSE,"CivlG";#N/A,#N/A,FALSE,"NtwkG";#N/A,#N/A,FALSE,"EstgG";#N/A,#N/A,FALSE,"PEngG"}</definedName>
    <definedName name="zz" localSheetId="2" hidden="1">{#N/A,#N/A,FALSE,"SumD";#N/A,#N/A,FALSE,"ElecD";#N/A,#N/A,FALSE,"MechD";#N/A,#N/A,FALSE,"GeotD";#N/A,#N/A,FALSE,"PrcsD";#N/A,#N/A,FALSE,"TunnD";#N/A,#N/A,FALSE,"CivlD";#N/A,#N/A,FALSE,"NtwkD";#N/A,#N/A,FALSE,"EstgD";#N/A,#N/A,FALSE,"PEngD"}</definedName>
    <definedName name="zz" localSheetId="1"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zzz" localSheetId="2" hidden="1">{#N/A,#N/A,FALSE,"SumD";#N/A,#N/A,FALSE,"ElecD";#N/A,#N/A,FALSE,"MechD";#N/A,#N/A,FALSE,"GeotD";#N/A,#N/A,FALSE,"PrcsD";#N/A,#N/A,FALSE,"TunnD";#N/A,#N/A,FALSE,"CivlD";#N/A,#N/A,FALSE,"NtwkD";#N/A,#N/A,FALSE,"EstgD";#N/A,#N/A,FALSE,"PEngD"}</definedName>
    <definedName name="zzz" localSheetId="1" hidden="1">{#N/A,#N/A,FALSE,"SumD";#N/A,#N/A,FALSE,"ElecD";#N/A,#N/A,FALSE,"MechD";#N/A,#N/A,FALSE,"GeotD";#N/A,#N/A,FALSE,"PrcsD";#N/A,#N/A,FALSE,"TunnD";#N/A,#N/A,FALSE,"CivlD";#N/A,#N/A,FALSE,"NtwkD";#N/A,#N/A,FALSE,"EstgD";#N/A,#N/A,FALSE,"PEngD"}</definedName>
    <definedName name="zzz" hidden="1">{#N/A,#N/A,FALSE,"SumD";#N/A,#N/A,FALSE,"ElecD";#N/A,#N/A,FALSE,"MechD";#N/A,#N/A,FALSE,"GeotD";#N/A,#N/A,FALSE,"PrcsD";#N/A,#N/A,FALSE,"TunnD";#N/A,#N/A,FALSE,"CivlD";#N/A,#N/A,FALSE,"NtwkD";#N/A,#N/A,FALSE,"EstgD";#N/A,#N/A,FALSE,"PEngD"}</definedName>
    <definedName name="ZZZ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22" l="1"/>
  <c r="M3" i="22"/>
  <c r="M56" i="22"/>
  <c r="M55" i="22"/>
  <c r="M52" i="22"/>
  <c r="M51" i="22"/>
  <c r="M50" i="22"/>
  <c r="M47" i="22"/>
  <c r="M46" i="22"/>
  <c r="M45" i="22"/>
  <c r="M44" i="22"/>
  <c r="M43" i="22"/>
  <c r="M40" i="22"/>
  <c r="M39" i="22"/>
  <c r="M38" i="22"/>
  <c r="M37" i="22"/>
  <c r="M36" i="22"/>
  <c r="M35" i="22"/>
  <c r="M34" i="22"/>
  <c r="M33" i="22"/>
  <c r="M30" i="22"/>
  <c r="M29" i="22"/>
  <c r="M28" i="22"/>
  <c r="M27" i="22"/>
  <c r="M26" i="22"/>
  <c r="M25" i="22"/>
  <c r="M22" i="22"/>
  <c r="M21" i="22"/>
  <c r="M20" i="22"/>
  <c r="M19" i="22"/>
  <c r="M18" i="22"/>
  <c r="M15" i="22"/>
  <c r="M14" i="22"/>
  <c r="M13" i="22"/>
  <c r="M12" i="22"/>
  <c r="M4" i="22"/>
  <c r="M5" i="22"/>
  <c r="M6" i="22"/>
  <c r="M7" i="22"/>
  <c r="M8" i="22"/>
  <c r="M9" i="22"/>
  <c r="G2" i="9" l="1"/>
  <c r="I149" i="23"/>
  <c r="O149" i="23" s="1"/>
  <c r="I147" i="23"/>
  <c r="O147" i="23"/>
  <c r="S147" i="23" s="1"/>
  <c r="I148" i="23"/>
  <c r="O148" i="23" s="1"/>
  <c r="S148" i="23" s="1"/>
  <c r="I146" i="23"/>
  <c r="O146" i="23" s="1"/>
  <c r="I145" i="23"/>
  <c r="O145" i="23" s="1"/>
  <c r="J58" i="22"/>
  <c r="H58" i="22"/>
  <c r="H59" i="22" s="1"/>
  <c r="H61" i="22" s="1"/>
  <c r="O17" i="23"/>
  <c r="S116" i="23"/>
  <c r="U116" i="23" s="1"/>
  <c r="W116" i="23" s="1"/>
  <c r="O52" i="23"/>
  <c r="S52" i="23" s="1"/>
  <c r="I120" i="23"/>
  <c r="I119" i="23"/>
  <c r="I107" i="23"/>
  <c r="I105" i="23"/>
  <c r="I101" i="23"/>
  <c r="U148" i="23" l="1"/>
  <c r="U147" i="23"/>
  <c r="S149" i="23"/>
  <c r="U149" i="23" s="1"/>
  <c r="S146" i="23"/>
  <c r="U146" i="23" s="1"/>
  <c r="S145" i="23"/>
  <c r="U145" i="23" s="1"/>
  <c r="I28" i="22"/>
  <c r="I50" i="22"/>
  <c r="I6" i="22"/>
  <c r="I38" i="22"/>
  <c r="I18" i="22"/>
  <c r="I47" i="22"/>
  <c r="I15" i="22"/>
  <c r="I3" i="22"/>
  <c r="I25" i="22"/>
  <c r="L28" i="22"/>
  <c r="L4" i="22"/>
  <c r="I56" i="22"/>
  <c r="I44" i="22"/>
  <c r="I34" i="22"/>
  <c r="I22" i="22"/>
  <c r="I12" i="22"/>
  <c r="J59" i="22"/>
  <c r="J61" i="22" s="1"/>
  <c r="L12" i="22" s="1"/>
  <c r="L43" i="22"/>
  <c r="L35" i="22"/>
  <c r="L27" i="22"/>
  <c r="I37" i="22"/>
  <c r="I5" i="22"/>
  <c r="I35" i="22"/>
  <c r="I55" i="22"/>
  <c r="L34" i="22"/>
  <c r="I40" i="22"/>
  <c r="I8" i="22"/>
  <c r="I27" i="22"/>
  <c r="I45" i="22"/>
  <c r="I13" i="22"/>
  <c r="I43" i="22"/>
  <c r="I33" i="22"/>
  <c r="I21" i="22"/>
  <c r="I9" i="22"/>
  <c r="L18" i="22"/>
  <c r="L10" i="22"/>
  <c r="I52" i="22"/>
  <c r="I30" i="22"/>
  <c r="I20" i="22"/>
  <c r="I51" i="22"/>
  <c r="I39" i="22"/>
  <c r="I29" i="22"/>
  <c r="I19" i="22"/>
  <c r="I7" i="22"/>
  <c r="L24" i="22"/>
  <c r="L16" i="22"/>
  <c r="L8" i="22"/>
  <c r="L38" i="22"/>
  <c r="I46" i="22"/>
  <c r="I36" i="22"/>
  <c r="I26" i="22"/>
  <c r="I14" i="22"/>
  <c r="I4" i="22"/>
  <c r="L21" i="22"/>
  <c r="L13" i="22"/>
  <c r="U52" i="23"/>
  <c r="W52" i="23" s="1"/>
  <c r="L5" i="22" l="1"/>
  <c r="L26" i="22"/>
  <c r="L36" i="22"/>
  <c r="L32" i="22"/>
  <c r="L17" i="22"/>
  <c r="L37" i="22"/>
  <c r="L6" i="22"/>
  <c r="L40" i="22"/>
  <c r="L41" i="22"/>
  <c r="L33" i="22"/>
  <c r="L52" i="22"/>
  <c r="L29" i="22"/>
  <c r="L25" i="22"/>
  <c r="L44" i="22"/>
  <c r="L45" i="22"/>
  <c r="L14" i="22"/>
  <c r="L48" i="22"/>
  <c r="L49" i="22"/>
  <c r="L11" i="22"/>
  <c r="L42" i="22"/>
  <c r="L53" i="22"/>
  <c r="L22" i="22"/>
  <c r="L19" i="22"/>
  <c r="I62" i="22"/>
  <c r="L30" i="22"/>
  <c r="L56" i="22"/>
  <c r="L3" i="22"/>
  <c r="L50" i="22"/>
  <c r="L9" i="22"/>
  <c r="L51" i="22"/>
  <c r="L46" i="22"/>
  <c r="L54" i="22"/>
  <c r="L23" i="22"/>
  <c r="L39" i="22"/>
  <c r="L55" i="22"/>
  <c r="L15" i="22"/>
  <c r="L31" i="22"/>
  <c r="L47" i="22"/>
  <c r="L7" i="22"/>
  <c r="L20" i="22"/>
  <c r="O8" i="23"/>
  <c r="O6" i="23"/>
  <c r="S6" i="23" s="1"/>
  <c r="O7" i="23"/>
  <c r="S7" i="23" s="1"/>
  <c r="U7" i="23" s="1"/>
  <c r="W7" i="23" s="1"/>
  <c r="O9" i="23"/>
  <c r="S9" i="23" s="1"/>
  <c r="O11" i="23"/>
  <c r="S11" i="23" s="1"/>
  <c r="O13" i="23"/>
  <c r="S13" i="23" s="1"/>
  <c r="O14" i="23"/>
  <c r="S14" i="23" s="1"/>
  <c r="U14" i="23" s="1"/>
  <c r="W14" i="23" s="1"/>
  <c r="O16" i="23"/>
  <c r="S16" i="23" s="1"/>
  <c r="S17" i="23"/>
  <c r="U17" i="23" s="1"/>
  <c r="W17" i="23" s="1"/>
  <c r="O19" i="23"/>
  <c r="S19" i="23" s="1"/>
  <c r="O20" i="23"/>
  <c r="S20" i="23" s="1"/>
  <c r="U20" i="23" s="1"/>
  <c r="W20" i="23" s="1"/>
  <c r="O22" i="23"/>
  <c r="S22" i="23" s="1"/>
  <c r="O23" i="23"/>
  <c r="S23" i="23" s="1"/>
  <c r="U23" i="23" s="1"/>
  <c r="W23" i="23" s="1"/>
  <c r="O26" i="23"/>
  <c r="S26" i="23" s="1"/>
  <c r="O27" i="23"/>
  <c r="S27" i="23" s="1"/>
  <c r="U27" i="23" s="1"/>
  <c r="W27" i="23" s="1"/>
  <c r="O28" i="23"/>
  <c r="S28" i="23" s="1"/>
  <c r="O29" i="23"/>
  <c r="S29" i="23" s="1"/>
  <c r="U29" i="23" s="1"/>
  <c r="W29" i="23" s="1"/>
  <c r="O30" i="23"/>
  <c r="S30" i="23" s="1"/>
  <c r="O31" i="23"/>
  <c r="S31" i="23" s="1"/>
  <c r="U31" i="23" s="1"/>
  <c r="W31" i="23" s="1"/>
  <c r="O32" i="23"/>
  <c r="S32" i="23" s="1"/>
  <c r="O34" i="23"/>
  <c r="S34" i="23" s="1"/>
  <c r="U34" i="23" s="1"/>
  <c r="W34" i="23" s="1"/>
  <c r="O35" i="23"/>
  <c r="S35" i="23" s="1"/>
  <c r="O37" i="23"/>
  <c r="S37" i="23" s="1"/>
  <c r="U37" i="23" s="1"/>
  <c r="W37" i="23" s="1"/>
  <c r="O38" i="23"/>
  <c r="S38" i="23" s="1"/>
  <c r="O40" i="23"/>
  <c r="S40" i="23" s="1"/>
  <c r="U40" i="23" s="1"/>
  <c r="W40" i="23" s="1"/>
  <c r="O41" i="23"/>
  <c r="S41" i="23" s="1"/>
  <c r="O44" i="23"/>
  <c r="S44" i="23" s="1"/>
  <c r="O45" i="23"/>
  <c r="S45" i="23" s="1"/>
  <c r="O46" i="23"/>
  <c r="S46" i="23" s="1"/>
  <c r="U46" i="23" s="1"/>
  <c r="W46" i="23" s="1"/>
  <c r="O47" i="23"/>
  <c r="S47" i="23" s="1"/>
  <c r="O48" i="23"/>
  <c r="S48" i="23" s="1"/>
  <c r="U48" i="23" s="1"/>
  <c r="W48" i="23" s="1"/>
  <c r="O49" i="23"/>
  <c r="S49" i="23" s="1"/>
  <c r="O50" i="23"/>
  <c r="S50" i="23" s="1"/>
  <c r="O53" i="23"/>
  <c r="S53" i="23" s="1"/>
  <c r="O55" i="23"/>
  <c r="S55" i="23" s="1"/>
  <c r="U55" i="23" s="1"/>
  <c r="W55" i="23" s="1"/>
  <c r="O56" i="23"/>
  <c r="S56" i="23" s="1"/>
  <c r="O57" i="23"/>
  <c r="S57" i="23" s="1"/>
  <c r="U57" i="23" s="1"/>
  <c r="W57" i="23" s="1"/>
  <c r="O58" i="23"/>
  <c r="S58" i="23" s="1"/>
  <c r="O59" i="23"/>
  <c r="S59" i="23" s="1"/>
  <c r="U59" i="23" s="1"/>
  <c r="W59" i="23" s="1"/>
  <c r="O60" i="23"/>
  <c r="S60" i="23" s="1"/>
  <c r="O61" i="23"/>
  <c r="S61" i="23" s="1"/>
  <c r="U61" i="23" s="1"/>
  <c r="W61" i="23" s="1"/>
  <c r="O62" i="23"/>
  <c r="S62" i="23" s="1"/>
  <c r="O65" i="23"/>
  <c r="S65" i="23" s="1"/>
  <c r="U65" i="23" s="1"/>
  <c r="W65" i="23" s="1"/>
  <c r="O66" i="23"/>
  <c r="S66" i="23" s="1"/>
  <c r="O67" i="23"/>
  <c r="S67" i="23" s="1"/>
  <c r="U67" i="23" s="1"/>
  <c r="W67" i="23" s="1"/>
  <c r="O68" i="23"/>
  <c r="S68" i="23" s="1"/>
  <c r="O70" i="23"/>
  <c r="S70" i="23" s="1"/>
  <c r="U70" i="23" s="1"/>
  <c r="W70" i="23" s="1"/>
  <c r="O71" i="23"/>
  <c r="S71" i="23" s="1"/>
  <c r="O73" i="23"/>
  <c r="S73" i="23" s="1"/>
  <c r="O74" i="23"/>
  <c r="S74" i="23" s="1"/>
  <c r="O76" i="23"/>
  <c r="S76" i="23" s="1"/>
  <c r="O77" i="23"/>
  <c r="S77" i="23" s="1"/>
  <c r="O79" i="23"/>
  <c r="O80" i="23"/>
  <c r="S80" i="23" s="1"/>
  <c r="O82" i="23"/>
  <c r="S82" i="23" s="1"/>
  <c r="U82" i="23" s="1"/>
  <c r="W82" i="23" s="1"/>
  <c r="O83" i="23"/>
  <c r="S83" i="23" s="1"/>
  <c r="O85" i="23"/>
  <c r="S85" i="23" s="1"/>
  <c r="U85" i="23" s="1"/>
  <c r="W85" i="23" s="1"/>
  <c r="O86" i="23"/>
  <c r="S86" i="23" s="1"/>
  <c r="O87" i="23"/>
  <c r="S87" i="23" s="1"/>
  <c r="O88" i="23"/>
  <c r="S88" i="23" s="1"/>
  <c r="O89" i="23"/>
  <c r="S89" i="23" s="1"/>
  <c r="O90" i="23"/>
  <c r="S90" i="23" s="1"/>
  <c r="O92" i="23"/>
  <c r="S92" i="23" s="1"/>
  <c r="O93" i="23"/>
  <c r="S93" i="23" s="1"/>
  <c r="O94" i="23"/>
  <c r="S94" i="23" s="1"/>
  <c r="U94" i="23" s="1"/>
  <c r="W94" i="23" s="1"/>
  <c r="O95" i="23"/>
  <c r="S95" i="23" s="1"/>
  <c r="O96" i="23"/>
  <c r="S96" i="23" s="1"/>
  <c r="O98" i="23"/>
  <c r="S98" i="23" s="1"/>
  <c r="O99" i="23"/>
  <c r="S99" i="23" s="1"/>
  <c r="O101" i="23"/>
  <c r="I103" i="23"/>
  <c r="O103" i="23" s="1"/>
  <c r="O105" i="23"/>
  <c r="O107" i="23"/>
  <c r="S107" i="23" s="1"/>
  <c r="O108" i="23"/>
  <c r="S108" i="23" s="1"/>
  <c r="O109" i="23"/>
  <c r="S109" i="23" s="1"/>
  <c r="O110" i="23"/>
  <c r="S110" i="23" s="1"/>
  <c r="O112" i="23"/>
  <c r="S112" i="23" s="1"/>
  <c r="O113" i="23"/>
  <c r="S113" i="23" s="1"/>
  <c r="O114" i="23"/>
  <c r="S114" i="23" s="1"/>
  <c r="O115" i="23"/>
  <c r="S115" i="23" s="1"/>
  <c r="U115" i="23" s="1"/>
  <c r="W115" i="23" s="1"/>
  <c r="O117" i="23"/>
  <c r="S117" i="23" s="1"/>
  <c r="O119" i="23"/>
  <c r="O120" i="23"/>
  <c r="O121" i="23"/>
  <c r="O126" i="23"/>
  <c r="Q126" i="23" s="1"/>
  <c r="S126" i="23" s="1"/>
  <c r="I127" i="23"/>
  <c r="O127" i="23" s="1"/>
  <c r="O132" i="23"/>
  <c r="S132" i="23" s="1"/>
  <c r="U132" i="23" s="1"/>
  <c r="O133" i="23"/>
  <c r="I134" i="23"/>
  <c r="O134" i="23" s="1"/>
  <c r="S134" i="23" s="1"/>
  <c r="I135" i="23"/>
  <c r="O135" i="23" s="1"/>
  <c r="I136" i="23"/>
  <c r="O136" i="23" s="1"/>
  <c r="S136" i="23" s="1"/>
  <c r="O137" i="23"/>
  <c r="S137" i="23" s="1"/>
  <c r="O138" i="23"/>
  <c r="S138" i="23" s="1"/>
  <c r="U138" i="23" s="1"/>
  <c r="O139" i="23"/>
  <c r="S139" i="23" s="1"/>
  <c r="U139" i="23" s="1"/>
  <c r="I140" i="23"/>
  <c r="O140" i="23" s="1"/>
  <c r="O141" i="23"/>
  <c r="S141" i="23" s="1"/>
  <c r="I142" i="23"/>
  <c r="O142" i="23" s="1"/>
  <c r="I143" i="23"/>
  <c r="O143" i="23" s="1"/>
  <c r="S143" i="23" s="1"/>
  <c r="L62" i="22" l="1"/>
  <c r="U11" i="23"/>
  <c r="W11" i="23" s="1"/>
  <c r="U44" i="23"/>
  <c r="W44" i="23" s="1"/>
  <c r="U99" i="23"/>
  <c r="W99" i="23" s="1"/>
  <c r="S79" i="23"/>
  <c r="U79" i="23" s="1"/>
  <c r="W79" i="23" s="1"/>
  <c r="U89" i="23"/>
  <c r="W89" i="23" s="1"/>
  <c r="U113" i="23"/>
  <c r="W113" i="23" s="1"/>
  <c r="U117" i="23"/>
  <c r="W117" i="23" s="1"/>
  <c r="U73" i="23"/>
  <c r="W73" i="23" s="1"/>
  <c r="U50" i="23"/>
  <c r="W50" i="23" s="1"/>
  <c r="U108" i="23"/>
  <c r="W108" i="23" s="1"/>
  <c r="U110" i="23"/>
  <c r="W110" i="23" s="1"/>
  <c r="S8" i="23"/>
  <c r="U8" i="23" s="1"/>
  <c r="W8" i="23" s="1"/>
  <c r="U96" i="23"/>
  <c r="W96" i="23" s="1"/>
  <c r="U92" i="23"/>
  <c r="W92" i="23" s="1"/>
  <c r="U87" i="23"/>
  <c r="W87" i="23" s="1"/>
  <c r="U76" i="23"/>
  <c r="W76" i="23" s="1"/>
  <c r="U137" i="23"/>
  <c r="S140" i="23"/>
  <c r="U140" i="23" s="1"/>
  <c r="S105" i="23"/>
  <c r="U105" i="23" s="1"/>
  <c r="W105" i="23" s="1"/>
  <c r="S121" i="23"/>
  <c r="U121" i="23" s="1"/>
  <c r="W121" i="23" s="1"/>
  <c r="S119" i="23"/>
  <c r="U119" i="23" s="1"/>
  <c r="W119" i="23" s="1"/>
  <c r="S101" i="23"/>
  <c r="U101" i="23" s="1"/>
  <c r="W101" i="23" s="1"/>
  <c r="S142" i="23"/>
  <c r="U142" i="23" s="1"/>
  <c r="S135" i="23"/>
  <c r="U135" i="23" s="1"/>
  <c r="S133" i="23"/>
  <c r="U133" i="23" s="1"/>
  <c r="S127" i="23"/>
  <c r="U127" i="23" s="1"/>
  <c r="W127" i="23" s="1"/>
  <c r="S120" i="23"/>
  <c r="U120" i="23" s="1"/>
  <c r="W120" i="23" s="1"/>
  <c r="S103" i="23"/>
  <c r="U103" i="23" s="1"/>
  <c r="W103" i="23" s="1"/>
  <c r="U143" i="23"/>
  <c r="U141" i="23"/>
  <c r="U136" i="23"/>
  <c r="U134" i="23"/>
  <c r="W126" i="23"/>
  <c r="U114" i="23"/>
  <c r="W114" i="23" s="1"/>
  <c r="U112" i="23"/>
  <c r="W112" i="23" s="1"/>
  <c r="U109" i="23"/>
  <c r="W109" i="23" s="1"/>
  <c r="U107" i="23"/>
  <c r="W107" i="23" s="1"/>
  <c r="U98" i="23"/>
  <c r="W98" i="23" s="1"/>
  <c r="U95" i="23"/>
  <c r="W95" i="23" s="1"/>
  <c r="U93" i="23"/>
  <c r="W93" i="23" s="1"/>
  <c r="U90" i="23"/>
  <c r="W90" i="23" s="1"/>
  <c r="U88" i="23"/>
  <c r="W88" i="23" s="1"/>
  <c r="U86" i="23"/>
  <c r="W86" i="23" s="1"/>
  <c r="U83" i="23"/>
  <c r="W83" i="23" s="1"/>
  <c r="U80" i="23"/>
  <c r="W80" i="23" s="1"/>
  <c r="U77" i="23"/>
  <c r="W77" i="23" s="1"/>
  <c r="U74" i="23"/>
  <c r="W74" i="23" s="1"/>
  <c r="U71" i="23"/>
  <c r="W71" i="23" s="1"/>
  <c r="U68" i="23"/>
  <c r="W68" i="23" s="1"/>
  <c r="U66" i="23"/>
  <c r="W66" i="23" s="1"/>
  <c r="U62" i="23"/>
  <c r="W62" i="23" s="1"/>
  <c r="U60" i="23"/>
  <c r="W60" i="23" s="1"/>
  <c r="U58" i="23"/>
  <c r="W58" i="23" s="1"/>
  <c r="U56" i="23"/>
  <c r="W56" i="23" s="1"/>
  <c r="U53" i="23"/>
  <c r="W53" i="23" s="1"/>
  <c r="U49" i="23"/>
  <c r="W49" i="23" s="1"/>
  <c r="U47" i="23"/>
  <c r="W47" i="23" s="1"/>
  <c r="U45" i="23"/>
  <c r="W45" i="23" s="1"/>
  <c r="U41" i="23"/>
  <c r="W41" i="23" s="1"/>
  <c r="U38" i="23"/>
  <c r="W38" i="23" s="1"/>
  <c r="U35" i="23"/>
  <c r="W35" i="23" s="1"/>
  <c r="U32" i="23"/>
  <c r="W32" i="23" s="1"/>
  <c r="U30" i="23"/>
  <c r="W30" i="23" s="1"/>
  <c r="U28" i="23"/>
  <c r="W28" i="23" s="1"/>
  <c r="U26" i="23"/>
  <c r="W26" i="23" s="1"/>
  <c r="U22" i="23"/>
  <c r="W22" i="23" s="1"/>
  <c r="U19" i="23"/>
  <c r="W19" i="23" s="1"/>
  <c r="U16" i="23"/>
  <c r="W16" i="23" s="1"/>
  <c r="U13" i="23"/>
  <c r="W13" i="23" s="1"/>
  <c r="U9" i="23"/>
  <c r="W9" i="23" s="1"/>
  <c r="U6" i="23"/>
  <c r="W6" i="23" s="1"/>
  <c r="W152" i="23" l="1"/>
  <c r="K4" i="9"/>
  <c r="K7" i="9"/>
  <c r="K10" i="9"/>
  <c r="K32" i="9"/>
  <c r="K24" i="9"/>
  <c r="F3" i="9" l="1"/>
  <c r="G3" i="9"/>
  <c r="I3" i="9"/>
  <c r="F4" i="9"/>
  <c r="G10" i="9" s="1"/>
  <c r="I4" i="9"/>
  <c r="G4" i="9" s="1"/>
  <c r="F5" i="9"/>
  <c r="I5" i="9"/>
  <c r="G5" i="9" s="1"/>
  <c r="F6" i="9"/>
  <c r="G6" i="9"/>
  <c r="I6" i="9"/>
  <c r="F7" i="9"/>
  <c r="G7" i="9"/>
  <c r="I7" i="9"/>
  <c r="F8" i="9"/>
  <c r="I8" i="9"/>
  <c r="G8" i="9" s="1"/>
  <c r="F9" i="9"/>
  <c r="I9" i="9"/>
  <c r="G9" i="9" s="1"/>
  <c r="F10" i="9"/>
  <c r="I10" i="9"/>
  <c r="F11" i="9"/>
  <c r="G11" i="9"/>
  <c r="I11" i="9"/>
  <c r="F12" i="9"/>
  <c r="I12" i="9"/>
  <c r="G12" i="9" s="1"/>
  <c r="F13" i="9"/>
  <c r="I13" i="9"/>
  <c r="G13" i="9" s="1"/>
  <c r="F14" i="9"/>
  <c r="G14" i="9"/>
  <c r="I14" i="9"/>
  <c r="F15" i="9"/>
  <c r="G15" i="9"/>
  <c r="I15" i="9"/>
  <c r="F16" i="9"/>
  <c r="I16" i="9"/>
  <c r="G16" i="9" s="1"/>
  <c r="F17" i="9"/>
  <c r="I17" i="9"/>
  <c r="G17" i="9" s="1"/>
  <c r="F18" i="9"/>
  <c r="G18" i="9"/>
  <c r="I18" i="9"/>
  <c r="F19" i="9"/>
  <c r="G19" i="9"/>
  <c r="I19" i="9"/>
  <c r="F20" i="9"/>
  <c r="I20" i="9"/>
  <c r="G20" i="9" s="1"/>
  <c r="F21" i="9"/>
  <c r="I21" i="9"/>
  <c r="G21" i="9" s="1"/>
  <c r="F22" i="9"/>
  <c r="G22" i="9"/>
  <c r="I22" i="9"/>
  <c r="F23" i="9"/>
  <c r="G23" i="9"/>
  <c r="I23" i="9"/>
  <c r="F24" i="9"/>
  <c r="I24" i="9"/>
  <c r="G24" i="9" s="1"/>
  <c r="F25" i="9"/>
  <c r="I25" i="9"/>
  <c r="G25" i="9" s="1"/>
  <c r="F26" i="9"/>
  <c r="G26" i="9"/>
  <c r="I26" i="9"/>
  <c r="F27" i="9"/>
  <c r="G27" i="9"/>
  <c r="I27" i="9"/>
  <c r="F28" i="9"/>
  <c r="I28" i="9"/>
  <c r="G28" i="9" s="1"/>
  <c r="F29" i="9"/>
  <c r="I29" i="9"/>
  <c r="G29" i="9" s="1"/>
  <c r="F30" i="9"/>
  <c r="G30" i="9"/>
  <c r="I30" i="9"/>
  <c r="F31" i="9"/>
  <c r="G31" i="9"/>
  <c r="I31" i="9"/>
  <c r="F32" i="9"/>
  <c r="I32" i="9"/>
  <c r="G32" i="9" s="1"/>
  <c r="F33" i="9"/>
  <c r="I33" i="9"/>
  <c r="G33" i="9" s="1"/>
  <c r="F34" i="9"/>
  <c r="G34" i="9"/>
  <c r="I34" i="9"/>
  <c r="F35" i="9"/>
  <c r="G35" i="9"/>
  <c r="I35" i="9"/>
  <c r="F36" i="9"/>
  <c r="I36" i="9"/>
  <c r="G36" i="9" s="1"/>
  <c r="F37" i="9"/>
  <c r="I37" i="9"/>
  <c r="G37" i="9" s="1"/>
  <c r="F38" i="9"/>
  <c r="G38" i="9"/>
  <c r="I38" i="9"/>
  <c r="F39" i="9"/>
  <c r="G39" i="9"/>
  <c r="I39" i="9"/>
  <c r="F40" i="9"/>
  <c r="G42" i="9" s="1"/>
  <c r="I40" i="9"/>
  <c r="G40" i="9" s="1"/>
  <c r="F41" i="9"/>
  <c r="I41" i="9"/>
  <c r="G41" i="9" s="1"/>
  <c r="F42" i="9"/>
  <c r="I42" i="9"/>
  <c r="O4" i="22" l="1"/>
  <c r="F5" i="22"/>
  <c r="O5" i="22" s="1"/>
  <c r="O6" i="22"/>
  <c r="O7" i="22"/>
  <c r="O8" i="22"/>
  <c r="G9" i="22"/>
  <c r="O9" i="22" s="1"/>
  <c r="O12" i="22"/>
  <c r="O13" i="22"/>
  <c r="G14" i="22"/>
  <c r="O14" i="22" s="1"/>
  <c r="O15" i="22"/>
  <c r="O18" i="22"/>
  <c r="O19" i="22"/>
  <c r="G20" i="22"/>
  <c r="O20" i="22" s="1"/>
  <c r="G21" i="22"/>
  <c r="O21" i="22" s="1"/>
  <c r="O22" i="22"/>
  <c r="O25" i="22"/>
  <c r="O26" i="22"/>
  <c r="O27" i="22"/>
  <c r="G28" i="22"/>
  <c r="O28" i="22" s="1"/>
  <c r="G29" i="22"/>
  <c r="O29" i="22" s="1"/>
  <c r="G30" i="22"/>
  <c r="O30" i="22" s="1"/>
  <c r="O33" i="22"/>
  <c r="F34" i="22"/>
  <c r="O34" i="22" s="1"/>
  <c r="O35" i="22"/>
  <c r="O36" i="22"/>
  <c r="G37" i="22"/>
  <c r="O37" i="22" s="1"/>
  <c r="G38" i="22"/>
  <c r="O38" i="22" s="1"/>
  <c r="G39" i="22"/>
  <c r="O39" i="22" s="1"/>
  <c r="O40" i="22"/>
  <c r="O43" i="22"/>
  <c r="O44" i="22"/>
  <c r="O45" i="22"/>
  <c r="O46" i="22"/>
  <c r="G47" i="22"/>
  <c r="O47" i="22" s="1"/>
  <c r="O50" i="22"/>
  <c r="F51" i="22"/>
  <c r="O51" i="22" s="1"/>
  <c r="G52" i="22"/>
  <c r="O52" i="22" s="1"/>
  <c r="F55" i="22"/>
  <c r="O55" i="22" s="1"/>
  <c r="F56" i="22"/>
  <c r="O56" i="22" s="1"/>
  <c r="E62" i="22"/>
  <c r="G62" i="22" l="1"/>
  <c r="F62" i="22"/>
  <c r="C65" i="22" l="1"/>
  <c r="F3" i="15"/>
  <c r="I3" i="15"/>
  <c r="G3" i="15" s="1"/>
  <c r="F4" i="15"/>
  <c r="G4" i="15"/>
  <c r="I4" i="15"/>
  <c r="F5" i="15"/>
  <c r="G5" i="15"/>
  <c r="I5" i="15"/>
  <c r="F6" i="15"/>
  <c r="I6" i="15"/>
  <c r="G6" i="15" s="1"/>
  <c r="F7" i="15"/>
  <c r="G7" i="15"/>
  <c r="I7" i="15"/>
  <c r="F8" i="15"/>
  <c r="G8" i="15"/>
  <c r="I8" i="15"/>
  <c r="F9" i="15"/>
  <c r="I9" i="15"/>
  <c r="G9" i="15" s="1"/>
  <c r="F10" i="15"/>
  <c r="F58" i="15" s="1"/>
  <c r="I10" i="15"/>
  <c r="G10" i="15" s="1"/>
  <c r="F11" i="15"/>
  <c r="I11" i="15"/>
  <c r="G11" i="15" s="1"/>
  <c r="F12" i="15"/>
  <c r="G12" i="15"/>
  <c r="I12" i="15"/>
  <c r="F13" i="15"/>
  <c r="G13" i="15"/>
  <c r="I13" i="15"/>
  <c r="F14" i="15"/>
  <c r="I14" i="15"/>
  <c r="G14" i="15" s="1"/>
  <c r="F15" i="15"/>
  <c r="G15" i="15"/>
  <c r="I15" i="15"/>
  <c r="F16" i="15"/>
  <c r="G16" i="15"/>
  <c r="I16" i="15"/>
  <c r="F17" i="15"/>
  <c r="I17" i="15"/>
  <c r="G17" i="15" s="1"/>
  <c r="F18" i="15"/>
  <c r="I18" i="15"/>
  <c r="G18" i="15" s="1"/>
  <c r="F19" i="15"/>
  <c r="I19" i="15"/>
  <c r="G19" i="15" s="1"/>
  <c r="F20" i="15"/>
  <c r="G20" i="15"/>
  <c r="I20" i="15"/>
  <c r="F21" i="15"/>
  <c r="G21" i="15"/>
  <c r="I21" i="15"/>
  <c r="F22" i="15"/>
  <c r="I22" i="15"/>
  <c r="G22" i="15" s="1"/>
  <c r="F23" i="15"/>
  <c r="G23" i="15"/>
  <c r="I23" i="15"/>
  <c r="F24" i="15"/>
  <c r="G24" i="15"/>
  <c r="I24" i="15"/>
  <c r="F25" i="15"/>
  <c r="I25" i="15"/>
  <c r="G25" i="15" s="1"/>
  <c r="F26" i="15"/>
  <c r="I26" i="15"/>
  <c r="G26" i="15" s="1"/>
  <c r="F27" i="15"/>
  <c r="I27" i="15"/>
  <c r="G27" i="15" s="1"/>
  <c r="F28" i="15"/>
  <c r="G28" i="15"/>
  <c r="I28" i="15"/>
  <c r="F29" i="15"/>
  <c r="G29" i="15"/>
  <c r="I29" i="15"/>
  <c r="F30" i="15"/>
  <c r="I30" i="15"/>
  <c r="G30" i="15" s="1"/>
  <c r="F31" i="15"/>
  <c r="G31" i="15"/>
  <c r="I31" i="15"/>
  <c r="F32" i="15"/>
  <c r="G32" i="15"/>
  <c r="I32" i="15"/>
  <c r="F33" i="15"/>
  <c r="I33" i="15"/>
  <c r="G33" i="15" s="1"/>
  <c r="F34" i="15"/>
  <c r="I34" i="15"/>
  <c r="G34" i="15" s="1"/>
  <c r="F35" i="15"/>
  <c r="I35" i="15"/>
  <c r="G35" i="15" s="1"/>
  <c r="F36" i="15"/>
  <c r="G36" i="15"/>
  <c r="I36" i="15"/>
  <c r="F37" i="15"/>
  <c r="G37" i="15"/>
  <c r="I37" i="15"/>
  <c r="F38" i="15"/>
  <c r="I38" i="15"/>
  <c r="G38" i="15" s="1"/>
  <c r="F39" i="15"/>
  <c r="G39" i="15"/>
  <c r="I39" i="15"/>
  <c r="F40" i="15"/>
  <c r="G40" i="15"/>
  <c r="I40" i="15"/>
  <c r="F41" i="15"/>
  <c r="I41" i="15"/>
  <c r="G41" i="15" s="1"/>
  <c r="F42" i="15"/>
  <c r="I42" i="15"/>
  <c r="G42" i="15" s="1"/>
  <c r="F43" i="15"/>
  <c r="I43" i="15"/>
  <c r="G43" i="15" s="1"/>
  <c r="F44" i="15"/>
  <c r="G44" i="15"/>
  <c r="I44" i="15"/>
  <c r="F45" i="15"/>
  <c r="G45" i="15"/>
  <c r="I45" i="15"/>
  <c r="F46" i="15"/>
  <c r="I46" i="15"/>
  <c r="G46" i="15" s="1"/>
  <c r="F47" i="15"/>
  <c r="G47" i="15"/>
  <c r="I47" i="15"/>
  <c r="F48" i="15"/>
  <c r="G48" i="15"/>
  <c r="I48" i="15"/>
  <c r="F49" i="15"/>
  <c r="I49" i="15"/>
  <c r="G49" i="15" s="1"/>
  <c r="F50" i="15"/>
  <c r="G52" i="15" s="1"/>
  <c r="I50" i="15"/>
  <c r="G50" i="15" s="1"/>
  <c r="F51" i="15"/>
  <c r="I51" i="15"/>
  <c r="G51" i="15" s="1"/>
  <c r="F52" i="15"/>
  <c r="I52" i="15"/>
  <c r="F53" i="15"/>
  <c r="G55" i="15" s="1"/>
  <c r="G53" i="15"/>
  <c r="I53" i="15"/>
  <c r="F54" i="15"/>
  <c r="I54" i="15"/>
  <c r="G54" i="15" s="1"/>
  <c r="F55" i="15"/>
  <c r="I55" i="15"/>
  <c r="G2" i="15"/>
  <c r="F3" i="11"/>
  <c r="G3" i="11"/>
  <c r="I3" i="11"/>
  <c r="F4" i="11"/>
  <c r="G4" i="11"/>
  <c r="I4" i="11"/>
  <c r="F5" i="11"/>
  <c r="I5" i="11"/>
  <c r="G5" i="11" s="1"/>
  <c r="F6" i="11"/>
  <c r="I6" i="11"/>
  <c r="G6" i="11" s="1"/>
  <c r="F7" i="11"/>
  <c r="G7" i="11"/>
  <c r="I7" i="11"/>
  <c r="F8" i="11"/>
  <c r="G8" i="11"/>
  <c r="I8" i="11"/>
  <c r="F9" i="11"/>
  <c r="G19" i="11" s="1"/>
  <c r="I9" i="11"/>
  <c r="G9" i="11" s="1"/>
  <c r="F10" i="11"/>
  <c r="I10" i="11"/>
  <c r="G10" i="11" s="1"/>
  <c r="F11" i="11"/>
  <c r="G11" i="11"/>
  <c r="I11" i="11"/>
  <c r="F12" i="11"/>
  <c r="G12" i="11"/>
  <c r="I12" i="11"/>
  <c r="F13" i="11"/>
  <c r="I13" i="11"/>
  <c r="G13" i="11" s="1"/>
  <c r="F14" i="11"/>
  <c r="I14" i="11"/>
  <c r="G14" i="11" s="1"/>
  <c r="F15" i="11"/>
  <c r="G15" i="11"/>
  <c r="I15" i="11"/>
  <c r="F16" i="11"/>
  <c r="G16" i="11"/>
  <c r="I16" i="11"/>
  <c r="F17" i="11"/>
  <c r="I17" i="11"/>
  <c r="G17" i="11" s="1"/>
  <c r="F18" i="11"/>
  <c r="I18" i="11"/>
  <c r="G18" i="11" s="1"/>
  <c r="F19" i="11"/>
  <c r="I19" i="11"/>
  <c r="F20" i="11"/>
  <c r="G20" i="11"/>
  <c r="I20" i="11"/>
  <c r="F21" i="11"/>
  <c r="I21" i="11"/>
  <c r="G21" i="11" s="1"/>
  <c r="F22" i="11"/>
  <c r="I22" i="11"/>
  <c r="G22" i="11" s="1"/>
  <c r="F23" i="11"/>
  <c r="G23" i="11"/>
  <c r="I23" i="11"/>
  <c r="F24" i="11"/>
  <c r="G24" i="11"/>
  <c r="I24" i="11"/>
  <c r="F25" i="11"/>
  <c r="I25" i="11"/>
  <c r="G25" i="11" s="1"/>
  <c r="F26" i="11"/>
  <c r="I26" i="11"/>
  <c r="G26" i="11" s="1"/>
  <c r="F27" i="11"/>
  <c r="G27" i="11"/>
  <c r="I27" i="11"/>
  <c r="F28" i="11"/>
  <c r="G28" i="11"/>
  <c r="I28" i="11"/>
  <c r="F29" i="11"/>
  <c r="I29" i="11"/>
  <c r="G29" i="11" s="1"/>
  <c r="F30" i="11"/>
  <c r="I30" i="11"/>
  <c r="G30" i="11" s="1"/>
  <c r="F31" i="11"/>
  <c r="G31" i="11"/>
  <c r="I31" i="11"/>
  <c r="F32" i="11"/>
  <c r="G32" i="11"/>
  <c r="I32" i="11"/>
  <c r="G2" i="11"/>
  <c r="G34" i="14"/>
  <c r="F3" i="14"/>
  <c r="G3" i="14"/>
  <c r="I3" i="14"/>
  <c r="F4" i="14"/>
  <c r="G4" i="14"/>
  <c r="I4" i="14"/>
  <c r="F5" i="14"/>
  <c r="I5" i="14"/>
  <c r="G5" i="14" s="1"/>
  <c r="F6" i="14"/>
  <c r="G6" i="14"/>
  <c r="I6" i="14"/>
  <c r="F7" i="14"/>
  <c r="G7" i="14"/>
  <c r="I7" i="14"/>
  <c r="F8" i="14"/>
  <c r="G15" i="14" s="1"/>
  <c r="I8" i="14"/>
  <c r="G8" i="14" s="1"/>
  <c r="F9" i="14"/>
  <c r="I9" i="14"/>
  <c r="G9" i="14" s="1"/>
  <c r="F10" i="14"/>
  <c r="I10" i="14"/>
  <c r="G10" i="14" s="1"/>
  <c r="F11" i="14"/>
  <c r="G11" i="14"/>
  <c r="I11" i="14"/>
  <c r="F12" i="14"/>
  <c r="G12" i="14"/>
  <c r="I12" i="14"/>
  <c r="F13" i="14"/>
  <c r="I13" i="14"/>
  <c r="G13" i="14" s="1"/>
  <c r="F14" i="14"/>
  <c r="G14" i="14"/>
  <c r="I14" i="14"/>
  <c r="F15" i="14"/>
  <c r="I15" i="14"/>
  <c r="F16" i="14"/>
  <c r="I16" i="14"/>
  <c r="G16" i="14" s="1"/>
  <c r="F17" i="14"/>
  <c r="I17" i="14"/>
  <c r="G17" i="14" s="1"/>
  <c r="F18" i="14"/>
  <c r="I18" i="14"/>
  <c r="G18" i="14" s="1"/>
  <c r="F19" i="14"/>
  <c r="G19" i="14"/>
  <c r="I19" i="14"/>
  <c r="F20" i="14"/>
  <c r="G20" i="14"/>
  <c r="I20" i="14"/>
  <c r="F21" i="14"/>
  <c r="I21" i="14"/>
  <c r="G21" i="14" s="1"/>
  <c r="F22" i="14"/>
  <c r="G22" i="14"/>
  <c r="I22" i="14"/>
  <c r="F23" i="14"/>
  <c r="G23" i="14"/>
  <c r="I23" i="14"/>
  <c r="F24" i="14"/>
  <c r="I24" i="14"/>
  <c r="G24" i="14" s="1"/>
  <c r="F25" i="14"/>
  <c r="I25" i="14"/>
  <c r="G25" i="14" s="1"/>
  <c r="F26" i="14"/>
  <c r="I26" i="14"/>
  <c r="G26" i="14" s="1"/>
  <c r="F27" i="14"/>
  <c r="G27" i="14"/>
  <c r="I27" i="14"/>
  <c r="F28" i="14"/>
  <c r="G28" i="14"/>
  <c r="I28" i="14"/>
  <c r="F29" i="14"/>
  <c r="I29" i="14"/>
  <c r="G29" i="14" s="1"/>
  <c r="F30" i="14"/>
  <c r="G30" i="14"/>
  <c r="I30" i="14"/>
  <c r="F31" i="14"/>
  <c r="G31" i="14"/>
  <c r="I31" i="14"/>
  <c r="G58" i="15" l="1"/>
  <c r="F3" i="10"/>
  <c r="G3" i="10"/>
  <c r="I3" i="10"/>
  <c r="F4" i="10"/>
  <c r="I4" i="10"/>
  <c r="G4" i="10" s="1"/>
  <c r="F5" i="10"/>
  <c r="G5" i="10"/>
  <c r="I5" i="10"/>
  <c r="F6" i="10"/>
  <c r="G6" i="10"/>
  <c r="I6" i="10"/>
  <c r="F7" i="10"/>
  <c r="I7" i="10"/>
  <c r="G7" i="10" s="1"/>
  <c r="F8" i="10"/>
  <c r="I8" i="10"/>
  <c r="G8" i="10" s="1"/>
  <c r="F9" i="10"/>
  <c r="I9" i="10"/>
  <c r="G9" i="10" s="1"/>
  <c r="F10" i="10"/>
  <c r="G10" i="10"/>
  <c r="I10" i="10"/>
  <c r="F11" i="10"/>
  <c r="G11" i="10"/>
  <c r="I11" i="10"/>
  <c r="F12" i="10"/>
  <c r="I12" i="10"/>
  <c r="G12" i="10" s="1"/>
  <c r="F13" i="10"/>
  <c r="G13" i="10"/>
  <c r="I13" i="10"/>
  <c r="F14" i="10"/>
  <c r="G14" i="10"/>
  <c r="I14" i="10"/>
  <c r="F15" i="10"/>
  <c r="I15" i="10"/>
  <c r="G15" i="10" s="1"/>
  <c r="F16" i="10"/>
  <c r="I16" i="10"/>
  <c r="G16" i="10" s="1"/>
  <c r="F17" i="10"/>
  <c r="I17" i="10"/>
  <c r="G17" i="10" s="1"/>
  <c r="F18" i="10"/>
  <c r="G18" i="10"/>
  <c r="I18" i="10"/>
  <c r="F19" i="10"/>
  <c r="G19" i="10"/>
  <c r="I19" i="10"/>
  <c r="F20" i="10"/>
  <c r="I20" i="10"/>
  <c r="G20" i="10" s="1"/>
  <c r="F21" i="10"/>
  <c r="G21" i="10"/>
  <c r="I21" i="10"/>
  <c r="F22" i="10"/>
  <c r="I22" i="10"/>
  <c r="G22" i="10" s="1"/>
  <c r="F23" i="10"/>
  <c r="I23" i="10"/>
  <c r="G23" i="10" s="1"/>
  <c r="F24" i="10"/>
  <c r="I24" i="10"/>
  <c r="G24" i="10" s="1"/>
  <c r="F25" i="10"/>
  <c r="I25" i="10"/>
  <c r="G25" i="10" s="1"/>
  <c r="F26" i="10"/>
  <c r="I26" i="10"/>
  <c r="G26" i="10" s="1"/>
  <c r="F27" i="10"/>
  <c r="G27" i="10"/>
  <c r="I27" i="10"/>
  <c r="F28" i="10"/>
  <c r="I28" i="10"/>
  <c r="F29" i="10"/>
  <c r="G29" i="10"/>
  <c r="I29" i="10"/>
  <c r="F30" i="10"/>
  <c r="G30" i="10" s="1"/>
  <c r="I30" i="10"/>
  <c r="F3" i="16"/>
  <c r="G3" i="16"/>
  <c r="I3" i="16"/>
  <c r="F4" i="16"/>
  <c r="G4" i="16"/>
  <c r="I4" i="16"/>
  <c r="F5" i="16"/>
  <c r="G5" i="16"/>
  <c r="I5" i="16"/>
  <c r="F6" i="16"/>
  <c r="G6" i="16"/>
  <c r="I6" i="16"/>
  <c r="F7" i="16"/>
  <c r="G7" i="16"/>
  <c r="I7" i="16"/>
  <c r="F8" i="16"/>
  <c r="I8" i="16"/>
  <c r="G8" i="16" s="1"/>
  <c r="F9" i="16"/>
  <c r="I9" i="16"/>
  <c r="G9" i="16" s="1"/>
  <c r="F10" i="16"/>
  <c r="I10" i="16"/>
  <c r="G10" i="16" s="1"/>
  <c r="F11" i="16"/>
  <c r="G11" i="16"/>
  <c r="I11" i="16"/>
  <c r="F12" i="16"/>
  <c r="G12" i="16"/>
  <c r="I12" i="16"/>
  <c r="F13" i="16"/>
  <c r="G13" i="16"/>
  <c r="I13" i="16"/>
  <c r="F14" i="16"/>
  <c r="I14" i="16"/>
  <c r="G14" i="16" s="1"/>
  <c r="F15" i="16"/>
  <c r="G15" i="16"/>
  <c r="I15" i="16"/>
  <c r="F16" i="16"/>
  <c r="I16" i="16"/>
  <c r="G16" i="16" s="1"/>
  <c r="F17" i="16"/>
  <c r="I17" i="16"/>
  <c r="G17" i="16" s="1"/>
  <c r="F18" i="16"/>
  <c r="I18" i="16"/>
  <c r="G18" i="16" s="1"/>
  <c r="F3" i="17"/>
  <c r="G3" i="17"/>
  <c r="I3" i="17"/>
  <c r="F4" i="17"/>
  <c r="I4" i="17"/>
  <c r="G4" i="17" s="1"/>
  <c r="F5" i="17"/>
  <c r="I5" i="17"/>
  <c r="G5" i="17" s="1"/>
  <c r="F6" i="17"/>
  <c r="G6" i="17"/>
  <c r="I6" i="17"/>
  <c r="F7" i="17"/>
  <c r="G7" i="17"/>
  <c r="I7" i="17"/>
  <c r="F8" i="17"/>
  <c r="I8" i="17"/>
  <c r="G8" i="17" s="1"/>
  <c r="F9" i="17"/>
  <c r="I9" i="17"/>
  <c r="G9" i="17" s="1"/>
  <c r="F10" i="17"/>
  <c r="G10" i="17"/>
  <c r="I10" i="17"/>
  <c r="F11" i="17"/>
  <c r="G11" i="17"/>
  <c r="I11" i="17"/>
  <c r="F12" i="17"/>
  <c r="I12" i="17"/>
  <c r="G12" i="17" s="1"/>
  <c r="F13" i="17"/>
  <c r="I13" i="17"/>
  <c r="G13" i="17" s="1"/>
  <c r="F14" i="17"/>
  <c r="G14" i="17"/>
  <c r="I14" i="17"/>
  <c r="F15" i="17"/>
  <c r="G15" i="17"/>
  <c r="I15" i="17"/>
  <c r="F16" i="17"/>
  <c r="I16" i="17"/>
  <c r="G16" i="17" s="1"/>
  <c r="F17" i="17"/>
  <c r="I17" i="17"/>
  <c r="G17" i="17" s="1"/>
  <c r="I2" i="9"/>
  <c r="F2" i="9"/>
  <c r="I2" i="10"/>
  <c r="G2" i="10" s="1"/>
  <c r="F2" i="10"/>
  <c r="I2" i="11"/>
  <c r="G34" i="11" s="1"/>
  <c r="F2" i="11"/>
  <c r="I2" i="14"/>
  <c r="F2" i="14"/>
  <c r="I2" i="15"/>
  <c r="F2" i="15"/>
  <c r="I2" i="16"/>
  <c r="G2" i="16" s="1"/>
  <c r="F2" i="16"/>
  <c r="G6" i="18"/>
  <c r="F3" i="18"/>
  <c r="G3" i="18"/>
  <c r="I3" i="18"/>
  <c r="F4" i="18"/>
  <c r="I4" i="18"/>
  <c r="G4" i="18" s="1"/>
  <c r="G2" i="18"/>
  <c r="I2" i="18"/>
  <c r="F2" i="18"/>
  <c r="G28" i="10" l="1"/>
  <c r="G2" i="14"/>
  <c r="I2" i="17"/>
  <c r="G2" i="17" s="1"/>
  <c r="F2" i="17"/>
  <c r="G20" i="16" l="1"/>
  <c r="G9" i="18" l="1"/>
  <c r="G13" i="18" s="1"/>
  <c r="G10" i="18"/>
  <c r="G11" i="18"/>
  <c r="G22" i="17"/>
  <c r="G23" i="17"/>
  <c r="G24" i="17"/>
  <c r="G23" i="16"/>
  <c r="G24" i="16"/>
  <c r="G25" i="16"/>
  <c r="H61" i="15"/>
  <c r="H62" i="15"/>
  <c r="H63" i="15"/>
  <c r="G37" i="14"/>
  <c r="G38" i="14"/>
  <c r="G39" i="14"/>
  <c r="G37" i="11"/>
  <c r="G38" i="11"/>
  <c r="G39" i="11"/>
  <c r="G35" i="10"/>
  <c r="G36" i="10"/>
  <c r="G37" i="10"/>
  <c r="H47" i="9"/>
  <c r="H48" i="9"/>
  <c r="H49" i="9"/>
  <c r="G26" i="17" l="1"/>
  <c r="G27" i="16"/>
  <c r="H65" i="15"/>
  <c r="G41" i="14"/>
  <c r="G41" i="11"/>
  <c r="G39" i="10"/>
  <c r="H51" i="9"/>
  <c r="F32" i="10"/>
  <c r="G40" i="10" s="1"/>
  <c r="F34" i="14"/>
  <c r="G42" i="14" s="1"/>
  <c r="F34" i="11"/>
  <c r="G42" i="11" s="1"/>
  <c r="F20" i="16"/>
  <c r="F6" i="18"/>
  <c r="G28" i="16" l="1"/>
  <c r="G29" i="16" s="1"/>
  <c r="G32" i="10"/>
  <c r="G14" i="18"/>
  <c r="G15" i="18" s="1"/>
  <c r="G43" i="14"/>
  <c r="G43" i="11"/>
  <c r="G41" i="10"/>
  <c r="H11" i="11" l="1"/>
  <c r="J11" i="11" s="1"/>
  <c r="H3" i="11"/>
  <c r="J3" i="11" s="1"/>
  <c r="H27" i="11"/>
  <c r="J27" i="11" s="1"/>
  <c r="H31" i="11"/>
  <c r="J31" i="11" s="1"/>
  <c r="H7" i="11"/>
  <c r="J7" i="11" s="1"/>
  <c r="H23" i="11"/>
  <c r="J23" i="11" s="1"/>
  <c r="H15" i="11"/>
  <c r="J15" i="11" s="1"/>
  <c r="H9" i="11"/>
  <c r="J9" i="11" s="1"/>
  <c r="H6" i="11"/>
  <c r="J6" i="11" s="1"/>
  <c r="H21" i="11"/>
  <c r="J21" i="11" s="1"/>
  <c r="H24" i="11"/>
  <c r="J24" i="11" s="1"/>
  <c r="H16" i="11"/>
  <c r="J16" i="11" s="1"/>
  <c r="H25" i="11"/>
  <c r="J25" i="11" s="1"/>
  <c r="H8" i="11"/>
  <c r="J8" i="11" s="1"/>
  <c r="H14" i="11"/>
  <c r="J14" i="11" s="1"/>
  <c r="H4" i="11"/>
  <c r="J4" i="11" s="1"/>
  <c r="H5" i="11"/>
  <c r="J5" i="11" s="1"/>
  <c r="H22" i="11"/>
  <c r="J22" i="11" s="1"/>
  <c r="H17" i="11"/>
  <c r="J17" i="11" s="1"/>
  <c r="H29" i="11"/>
  <c r="J29" i="11" s="1"/>
  <c r="H19" i="11"/>
  <c r="J19" i="11" s="1"/>
  <c r="H12" i="11"/>
  <c r="J12" i="11" s="1"/>
  <c r="H30" i="11"/>
  <c r="J30" i="11" s="1"/>
  <c r="H26" i="11"/>
  <c r="J26" i="11" s="1"/>
  <c r="H10" i="11"/>
  <c r="J10" i="11" s="1"/>
  <c r="H28" i="11"/>
  <c r="J28" i="11" s="1"/>
  <c r="H20" i="11"/>
  <c r="J20" i="11" s="1"/>
  <c r="H32" i="11"/>
  <c r="J32" i="11" s="1"/>
  <c r="H18" i="11"/>
  <c r="J18" i="11" s="1"/>
  <c r="H13" i="11"/>
  <c r="J13" i="11" s="1"/>
  <c r="H7" i="14"/>
  <c r="J7" i="14" s="1"/>
  <c r="H31" i="14"/>
  <c r="J31" i="14" s="1"/>
  <c r="H22" i="14"/>
  <c r="J22" i="14" s="1"/>
  <c r="H23" i="14"/>
  <c r="J23" i="14" s="1"/>
  <c r="H6" i="14"/>
  <c r="J6" i="14" s="1"/>
  <c r="H14" i="14"/>
  <c r="J14" i="14" s="1"/>
  <c r="H30" i="14"/>
  <c r="J30" i="14" s="1"/>
  <c r="H15" i="14"/>
  <c r="J15" i="14" s="1"/>
  <c r="H3" i="14"/>
  <c r="J3" i="14" s="1"/>
  <c r="H10" i="14"/>
  <c r="J10" i="14" s="1"/>
  <c r="H11" i="14"/>
  <c r="J11" i="14" s="1"/>
  <c r="H19" i="14"/>
  <c r="J19" i="14" s="1"/>
  <c r="H29" i="14"/>
  <c r="J29" i="14" s="1"/>
  <c r="H24" i="14"/>
  <c r="J24" i="14" s="1"/>
  <c r="H25" i="14"/>
  <c r="J25" i="14" s="1"/>
  <c r="H28" i="14"/>
  <c r="J28" i="14" s="1"/>
  <c r="H26" i="14"/>
  <c r="J26" i="14" s="1"/>
  <c r="H12" i="14"/>
  <c r="J12" i="14" s="1"/>
  <c r="H8" i="14"/>
  <c r="J8" i="14" s="1"/>
  <c r="H16" i="14"/>
  <c r="J16" i="14" s="1"/>
  <c r="H18" i="14"/>
  <c r="J18" i="14" s="1"/>
  <c r="H27" i="14"/>
  <c r="J27" i="14" s="1"/>
  <c r="H21" i="14"/>
  <c r="J21" i="14" s="1"/>
  <c r="H9" i="14"/>
  <c r="J9" i="14" s="1"/>
  <c r="H17" i="14"/>
  <c r="J17" i="14" s="1"/>
  <c r="H20" i="14"/>
  <c r="J20" i="14" s="1"/>
  <c r="H5" i="14"/>
  <c r="J5" i="14" s="1"/>
  <c r="H4" i="14"/>
  <c r="J4" i="14" s="1"/>
  <c r="H13" i="14"/>
  <c r="J13" i="14" s="1"/>
  <c r="H5" i="10"/>
  <c r="J5" i="10" s="1"/>
  <c r="H13" i="10"/>
  <c r="J13" i="10" s="1"/>
  <c r="H21" i="10"/>
  <c r="J21" i="10" s="1"/>
  <c r="H29" i="10"/>
  <c r="J29" i="10" s="1"/>
  <c r="H6" i="10"/>
  <c r="J6" i="10" s="1"/>
  <c r="H14" i="10"/>
  <c r="J14" i="10" s="1"/>
  <c r="H30" i="10"/>
  <c r="J30" i="10" s="1"/>
  <c r="H18" i="10"/>
  <c r="J18" i="10" s="1"/>
  <c r="H12" i="10"/>
  <c r="J12" i="10" s="1"/>
  <c r="H10" i="10"/>
  <c r="J10" i="10" s="1"/>
  <c r="H8" i="10"/>
  <c r="J8" i="10" s="1"/>
  <c r="H7" i="10"/>
  <c r="J7" i="10" s="1"/>
  <c r="H3" i="10"/>
  <c r="J3" i="10" s="1"/>
  <c r="H27" i="10"/>
  <c r="J27" i="10" s="1"/>
  <c r="H22" i="10"/>
  <c r="J22" i="10" s="1"/>
  <c r="H11" i="10"/>
  <c r="J11" i="10" s="1"/>
  <c r="H15" i="10"/>
  <c r="J15" i="10" s="1"/>
  <c r="H19" i="10"/>
  <c r="J19" i="10" s="1"/>
  <c r="H16" i="10"/>
  <c r="J16" i="10" s="1"/>
  <c r="H28" i="10"/>
  <c r="J28" i="10" s="1"/>
  <c r="H23" i="10"/>
  <c r="J23" i="10" s="1"/>
  <c r="H9" i="10"/>
  <c r="J9" i="10" s="1"/>
  <c r="H20" i="10"/>
  <c r="J20" i="10" s="1"/>
  <c r="H17" i="10"/>
  <c r="J17" i="10" s="1"/>
  <c r="H25" i="10"/>
  <c r="J25" i="10" s="1"/>
  <c r="H4" i="10"/>
  <c r="J4" i="10" s="1"/>
  <c r="H26" i="10"/>
  <c r="J26" i="10" s="1"/>
  <c r="H24" i="10"/>
  <c r="J24" i="10" s="1"/>
  <c r="H14" i="16"/>
  <c r="J14" i="16" s="1"/>
  <c r="H5" i="16"/>
  <c r="J5" i="16" s="1"/>
  <c r="H13" i="16"/>
  <c r="J13" i="16" s="1"/>
  <c r="H15" i="16"/>
  <c r="J15" i="16" s="1"/>
  <c r="H7" i="16"/>
  <c r="J7" i="16" s="1"/>
  <c r="H6" i="16"/>
  <c r="J6" i="16" s="1"/>
  <c r="H10" i="16"/>
  <c r="J10" i="16" s="1"/>
  <c r="H11" i="16"/>
  <c r="J11" i="16" s="1"/>
  <c r="H9" i="16"/>
  <c r="J9" i="16" s="1"/>
  <c r="H18" i="16"/>
  <c r="J18" i="16" s="1"/>
  <c r="H16" i="16"/>
  <c r="J16" i="16" s="1"/>
  <c r="H4" i="16"/>
  <c r="J4" i="16" s="1"/>
  <c r="H3" i="16"/>
  <c r="J3" i="16" s="1"/>
  <c r="H8" i="16"/>
  <c r="J8" i="16" s="1"/>
  <c r="H12" i="16"/>
  <c r="J12" i="16" s="1"/>
  <c r="H17" i="16"/>
  <c r="J17" i="16" s="1"/>
  <c r="H2" i="11"/>
  <c r="H2" i="16"/>
  <c r="H2" i="10"/>
  <c r="J2" i="10" s="1"/>
  <c r="H2" i="14"/>
  <c r="H2" i="18"/>
  <c r="J2" i="18" s="1"/>
  <c r="H3" i="18"/>
  <c r="J3" i="18" s="1"/>
  <c r="H4" i="18"/>
  <c r="J4" i="18" s="1"/>
  <c r="J2" i="16" l="1"/>
  <c r="J2" i="14"/>
  <c r="J2" i="11"/>
  <c r="H66" i="15"/>
  <c r="H67" i="15" s="1"/>
  <c r="H32" i="15" l="1"/>
  <c r="J32" i="15" s="1"/>
  <c r="H48" i="15"/>
  <c r="J48" i="15" s="1"/>
  <c r="H16" i="15"/>
  <c r="J16" i="15" s="1"/>
  <c r="H40" i="15"/>
  <c r="J40" i="15" s="1"/>
  <c r="H8" i="15"/>
  <c r="J8" i="15" s="1"/>
  <c r="H23" i="15"/>
  <c r="J23" i="15" s="1"/>
  <c r="H31" i="15"/>
  <c r="J31" i="15" s="1"/>
  <c r="H7" i="15"/>
  <c r="J7" i="15" s="1"/>
  <c r="H15" i="15"/>
  <c r="J15" i="15" s="1"/>
  <c r="H39" i="15"/>
  <c r="J39" i="15" s="1"/>
  <c r="H47" i="15"/>
  <c r="J47" i="15" s="1"/>
  <c r="H24" i="15"/>
  <c r="J24" i="15" s="1"/>
  <c r="H38" i="15"/>
  <c r="J38" i="15" s="1"/>
  <c r="H50" i="15"/>
  <c r="J50" i="15" s="1"/>
  <c r="H30" i="15"/>
  <c r="J30" i="15" s="1"/>
  <c r="H4" i="15"/>
  <c r="J4" i="15" s="1"/>
  <c r="H11" i="15"/>
  <c r="J11" i="15" s="1"/>
  <c r="H41" i="15"/>
  <c r="J41" i="15" s="1"/>
  <c r="H25" i="15"/>
  <c r="J25" i="15" s="1"/>
  <c r="H34" i="15"/>
  <c r="J34" i="15" s="1"/>
  <c r="H17" i="15"/>
  <c r="J17" i="15" s="1"/>
  <c r="H37" i="15"/>
  <c r="J37" i="15" s="1"/>
  <c r="H36" i="15"/>
  <c r="J36" i="15" s="1"/>
  <c r="H26" i="15"/>
  <c r="J26" i="15" s="1"/>
  <c r="H53" i="15"/>
  <c r="J53" i="15" s="1"/>
  <c r="H49" i="15"/>
  <c r="J49" i="15" s="1"/>
  <c r="H51" i="15"/>
  <c r="J51" i="15" s="1"/>
  <c r="H19" i="15"/>
  <c r="J19" i="15" s="1"/>
  <c r="H28" i="15"/>
  <c r="J28" i="15" s="1"/>
  <c r="H14" i="15"/>
  <c r="J14" i="15" s="1"/>
  <c r="H21" i="15"/>
  <c r="J21" i="15" s="1"/>
  <c r="H45" i="15"/>
  <c r="J45" i="15" s="1"/>
  <c r="H12" i="15"/>
  <c r="J12" i="15" s="1"/>
  <c r="H3" i="15"/>
  <c r="J3" i="15" s="1"/>
  <c r="H46" i="15"/>
  <c r="J46" i="15" s="1"/>
  <c r="H9" i="15"/>
  <c r="J9" i="15" s="1"/>
  <c r="H18" i="15"/>
  <c r="J18" i="15" s="1"/>
  <c r="H55" i="15"/>
  <c r="J55" i="15" s="1"/>
  <c r="H5" i="15"/>
  <c r="J5" i="15" s="1"/>
  <c r="H29" i="15"/>
  <c r="J29" i="15" s="1"/>
  <c r="H6" i="15"/>
  <c r="J6" i="15" s="1"/>
  <c r="H13" i="15"/>
  <c r="J13" i="15" s="1"/>
  <c r="H20" i="15"/>
  <c r="J20" i="15" s="1"/>
  <c r="H54" i="15"/>
  <c r="J54" i="15" s="1"/>
  <c r="H43" i="15"/>
  <c r="J43" i="15" s="1"/>
  <c r="H10" i="15"/>
  <c r="J10" i="15" s="1"/>
  <c r="H33" i="15"/>
  <c r="J33" i="15" s="1"/>
  <c r="H22" i="15"/>
  <c r="J22" i="15" s="1"/>
  <c r="H35" i="15"/>
  <c r="J35" i="15" s="1"/>
  <c r="H44" i="15"/>
  <c r="J44" i="15" s="1"/>
  <c r="H27" i="15"/>
  <c r="J27" i="15" s="1"/>
  <c r="H52" i="15"/>
  <c r="J52" i="15" s="1"/>
  <c r="H42" i="15"/>
  <c r="J42" i="15" s="1"/>
  <c r="H2" i="15"/>
  <c r="J2" i="15" s="1"/>
  <c r="F19" i="17"/>
  <c r="G27" i="17" s="1"/>
  <c r="G28" i="17" s="1"/>
  <c r="H10" i="17" l="1"/>
  <c r="J10" i="17" s="1"/>
  <c r="H6" i="17"/>
  <c r="J6" i="17" s="1"/>
  <c r="H14" i="17"/>
  <c r="J14" i="17" s="1"/>
  <c r="H8" i="17"/>
  <c r="J8" i="17" s="1"/>
  <c r="H9" i="17"/>
  <c r="J9" i="17" s="1"/>
  <c r="H11" i="17"/>
  <c r="J11" i="17" s="1"/>
  <c r="H16" i="17"/>
  <c r="J16" i="17" s="1"/>
  <c r="H3" i="17"/>
  <c r="J3" i="17" s="1"/>
  <c r="H13" i="17"/>
  <c r="J13" i="17" s="1"/>
  <c r="H4" i="17"/>
  <c r="J4" i="17" s="1"/>
  <c r="H12" i="17"/>
  <c r="J12" i="17" s="1"/>
  <c r="H15" i="17"/>
  <c r="J15" i="17" s="1"/>
  <c r="H7" i="17"/>
  <c r="J7" i="17" s="1"/>
  <c r="H5" i="17"/>
  <c r="J5" i="17" s="1"/>
  <c r="H17" i="17"/>
  <c r="J17" i="17" s="1"/>
  <c r="H2" i="17"/>
  <c r="J2" i="17" s="1"/>
  <c r="G19" i="17"/>
  <c r="F44" i="9" l="1"/>
  <c r="H52" i="9" s="1"/>
  <c r="H53" i="9" s="1"/>
  <c r="H6" i="9" l="1"/>
  <c r="J6" i="9" s="1"/>
  <c r="H22" i="9"/>
  <c r="J22" i="9" s="1"/>
  <c r="H30" i="9"/>
  <c r="J30" i="9" s="1"/>
  <c r="H38" i="9"/>
  <c r="J38" i="9" s="1"/>
  <c r="H34" i="9"/>
  <c r="J34" i="9" s="1"/>
  <c r="H18" i="9"/>
  <c r="J18" i="9" s="1"/>
  <c r="H26" i="9"/>
  <c r="J26" i="9" s="1"/>
  <c r="H14" i="9"/>
  <c r="J14" i="9" s="1"/>
  <c r="H15" i="9"/>
  <c r="J15" i="9" s="1"/>
  <c r="H11" i="9"/>
  <c r="J11" i="9" s="1"/>
  <c r="H17" i="9"/>
  <c r="J17" i="9" s="1"/>
  <c r="H5" i="9"/>
  <c r="J5" i="9" s="1"/>
  <c r="H37" i="9"/>
  <c r="J37" i="9" s="1"/>
  <c r="H4" i="9"/>
  <c r="J4" i="9" s="1"/>
  <c r="H7" i="9"/>
  <c r="J7" i="9" s="1"/>
  <c r="H32" i="9"/>
  <c r="J32" i="9" s="1"/>
  <c r="H21" i="9"/>
  <c r="J21" i="9" s="1"/>
  <c r="H8" i="9"/>
  <c r="J8" i="9" s="1"/>
  <c r="H39" i="9"/>
  <c r="J39" i="9" s="1"/>
  <c r="H29" i="9"/>
  <c r="J29" i="9" s="1"/>
  <c r="H33" i="9"/>
  <c r="J33" i="9" s="1"/>
  <c r="H23" i="9"/>
  <c r="J23" i="9" s="1"/>
  <c r="H16" i="9"/>
  <c r="J16" i="9" s="1"/>
  <c r="H42" i="9"/>
  <c r="J42" i="9" s="1"/>
  <c r="H9" i="9"/>
  <c r="J9" i="9" s="1"/>
  <c r="H3" i="9"/>
  <c r="J3" i="9" s="1"/>
  <c r="H25" i="9"/>
  <c r="J25" i="9" s="1"/>
  <c r="H41" i="9"/>
  <c r="J41" i="9" s="1"/>
  <c r="H27" i="9"/>
  <c r="J27" i="9" s="1"/>
  <c r="H40" i="9"/>
  <c r="J40" i="9" s="1"/>
  <c r="H20" i="9"/>
  <c r="J20" i="9" s="1"/>
  <c r="H12" i="9"/>
  <c r="J12" i="9" s="1"/>
  <c r="H35" i="9"/>
  <c r="J35" i="9" s="1"/>
  <c r="H24" i="9"/>
  <c r="J24" i="9" s="1"/>
  <c r="H10" i="9"/>
  <c r="J10" i="9" s="1"/>
  <c r="H36" i="9"/>
  <c r="J36" i="9" s="1"/>
  <c r="H19" i="9"/>
  <c r="J19" i="9" s="1"/>
  <c r="H28" i="9"/>
  <c r="J28" i="9" s="1"/>
  <c r="H13" i="9"/>
  <c r="J13" i="9" s="1"/>
  <c r="H31" i="9"/>
  <c r="J31" i="9" s="1"/>
  <c r="H2" i="9" l="1"/>
  <c r="J2" i="9" s="1"/>
  <c r="G4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C32" authorId="0" shapeId="0" xr:uid="{1BD4A58B-AA62-4564-8FB0-87E375108A9D}">
      <text>
        <r>
          <rPr>
            <b/>
            <sz val="9"/>
            <color indexed="81"/>
            <rFont val="Tahoma"/>
            <family val="2"/>
          </rPr>
          <t>Sam:</t>
        </r>
        <r>
          <rPr>
            <sz val="9"/>
            <color indexed="81"/>
            <rFont val="Tahoma"/>
            <family val="2"/>
          </rPr>
          <t xml:space="preserve">
mitre architrave + vanity</t>
        </r>
      </text>
    </comment>
    <comment ref="C50" authorId="0" shapeId="0" xr:uid="{C7F8474C-D04E-4840-AF79-968F945F6307}">
      <text>
        <r>
          <rPr>
            <b/>
            <sz val="9"/>
            <color indexed="81"/>
            <rFont val="Tahoma"/>
            <family val="2"/>
          </rPr>
          <t>Sam:</t>
        </r>
        <r>
          <rPr>
            <sz val="9"/>
            <color indexed="81"/>
            <rFont val="Tahoma"/>
            <family val="2"/>
          </rPr>
          <t xml:space="preserve">
mitre architrave + vanity</t>
        </r>
      </text>
    </comment>
    <comment ref="C62" authorId="0" shapeId="0" xr:uid="{69FA173D-BA5E-4262-AE81-A69024DD8615}">
      <text>
        <r>
          <rPr>
            <b/>
            <sz val="9"/>
            <color indexed="81"/>
            <rFont val="Tahoma"/>
            <family val="2"/>
          </rPr>
          <t>Sam:</t>
        </r>
        <r>
          <rPr>
            <sz val="9"/>
            <color indexed="81"/>
            <rFont val="Tahoma"/>
            <family val="2"/>
          </rPr>
          <t xml:space="preserve">
mitre architrave type A + vanity + basin</t>
        </r>
      </text>
    </comment>
    <comment ref="C68" authorId="0" shapeId="0" xr:uid="{DBF755F7-5A46-426E-B707-E057BB1A2175}">
      <text>
        <r>
          <rPr>
            <b/>
            <sz val="9"/>
            <color indexed="81"/>
            <rFont val="Tahoma"/>
            <family val="2"/>
          </rPr>
          <t>Sam:</t>
        </r>
        <r>
          <rPr>
            <sz val="9"/>
            <color indexed="81"/>
            <rFont val="Tahoma"/>
            <family val="2"/>
          </rPr>
          <t xml:space="preserve">
mitre architrave + vanity + niche + basin</t>
        </r>
      </text>
    </comment>
    <comment ref="C80" authorId="0" shapeId="0" xr:uid="{7240BEFF-A5B1-489B-B0B8-DAFAC386857F}">
      <text>
        <r>
          <rPr>
            <b/>
            <sz val="9"/>
            <color indexed="81"/>
            <rFont val="Tahoma"/>
            <family val="2"/>
          </rPr>
          <t>Sam:</t>
        </r>
        <r>
          <rPr>
            <sz val="9"/>
            <color indexed="81"/>
            <rFont val="Tahoma"/>
            <family val="2"/>
          </rPr>
          <t xml:space="preserve">
mitre architrave + vanity</t>
        </r>
      </text>
    </comment>
    <comment ref="C90" authorId="0" shapeId="0" xr:uid="{D080DD82-8F1E-4500-AFAC-AB9171F028FD}">
      <text>
        <r>
          <rPr>
            <b/>
            <sz val="9"/>
            <color indexed="81"/>
            <rFont val="Tahoma"/>
            <family val="2"/>
          </rPr>
          <t>Sam:</t>
        </r>
        <r>
          <rPr>
            <sz val="9"/>
            <color indexed="81"/>
            <rFont val="Tahoma"/>
            <family val="2"/>
          </rPr>
          <t xml:space="preserve">
mitre architrave + vanity + basin</t>
        </r>
      </text>
    </comment>
    <comment ref="C96" authorId="0" shapeId="0" xr:uid="{3C5D82CC-7D0C-4F26-89F1-C0E92118EFDA}">
      <text>
        <r>
          <rPr>
            <b/>
            <sz val="9"/>
            <color indexed="81"/>
            <rFont val="Tahoma"/>
            <family val="2"/>
          </rPr>
          <t>Sam:</t>
        </r>
        <r>
          <rPr>
            <sz val="9"/>
            <color indexed="81"/>
            <rFont val="Tahoma"/>
            <family val="2"/>
          </rPr>
          <t xml:space="preserve">
mitre architrave + worktop</t>
        </r>
      </text>
    </comment>
    <comment ref="C110" authorId="0" shapeId="0" xr:uid="{1D31B789-309B-4293-A1AC-7DEE6756692F}">
      <text>
        <r>
          <rPr>
            <b/>
            <sz val="9"/>
            <color indexed="81"/>
            <rFont val="Tahoma"/>
            <family val="2"/>
          </rPr>
          <t>Sam:</t>
        </r>
        <r>
          <rPr>
            <sz val="9"/>
            <color indexed="81"/>
            <rFont val="Tahoma"/>
            <family val="2"/>
          </rPr>
          <t xml:space="preserve">
mitre worktop</t>
        </r>
      </text>
    </comment>
    <comment ref="C117" authorId="0" shapeId="0" xr:uid="{EE33C0BB-F7F5-4FE5-BBAC-5AD18BD79C0C}">
      <text>
        <r>
          <rPr>
            <b/>
            <sz val="9"/>
            <color indexed="81"/>
            <rFont val="Tahoma"/>
            <family val="2"/>
          </rPr>
          <t>Sam:</t>
        </r>
        <r>
          <rPr>
            <sz val="9"/>
            <color indexed="81"/>
            <rFont val="Tahoma"/>
            <family val="2"/>
          </rPr>
          <t xml:space="preserve">
mitre architrave + shower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47" authorId="0" shapeId="0" xr:uid="{5ABB365D-3494-4A61-A342-A8A038724C84}">
      <text>
        <r>
          <rPr>
            <b/>
            <sz val="9"/>
            <color indexed="81"/>
            <rFont val="Tahoma"/>
            <family val="2"/>
          </rPr>
          <t>Sam:</t>
        </r>
        <r>
          <rPr>
            <sz val="9"/>
            <color indexed="81"/>
            <rFont val="Tahoma"/>
            <family val="2"/>
          </rPr>
          <t xml:space="preserve">
34 + 4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37" authorId="0" shapeId="0" xr:uid="{06EBBEF6-715B-4419-9679-FDE84CE464E3}">
      <text>
        <r>
          <rPr>
            <b/>
            <sz val="9"/>
            <color indexed="81"/>
            <rFont val="Tahoma"/>
            <family val="2"/>
          </rPr>
          <t>Sam:</t>
        </r>
        <r>
          <rPr>
            <sz val="9"/>
            <color indexed="81"/>
            <rFont val="Tahoma"/>
            <family val="2"/>
          </rPr>
          <t xml:space="preserve">
8 + 1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E61" authorId="0" shapeId="0" xr:uid="{73E35CFD-F6D5-4ED5-AFA7-B39EC4149F9A}">
      <text>
        <r>
          <rPr>
            <b/>
            <sz val="9"/>
            <color indexed="81"/>
            <rFont val="Tahoma"/>
            <family val="2"/>
          </rPr>
          <t>Sam:</t>
        </r>
        <r>
          <rPr>
            <sz val="9"/>
            <color indexed="81"/>
            <rFont val="Tahoma"/>
            <family val="2"/>
          </rPr>
          <t xml:space="preserve">
17+2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B7" authorId="0" shapeId="0" xr:uid="{93E8AE23-FD5A-46F1-A7C9-874952D57A03}">
      <text>
        <r>
          <rPr>
            <b/>
            <sz val="9"/>
            <color indexed="81"/>
            <rFont val="Tahoma"/>
            <family val="2"/>
          </rPr>
          <t>Sam:</t>
        </r>
        <r>
          <rPr>
            <sz val="9"/>
            <color indexed="81"/>
            <rFont val="Tahoma"/>
            <family val="2"/>
          </rPr>
          <t xml:space="preserve">
add niche/basin mitre piece cut from main piece? </t>
        </r>
      </text>
    </comment>
    <comment ref="B9" authorId="0" shapeId="0" xr:uid="{8AA6C703-39B0-465B-95E8-56AFC568B0BE}">
      <text>
        <r>
          <rPr>
            <b/>
            <sz val="9"/>
            <color indexed="81"/>
            <rFont val="Tahoma"/>
            <family val="2"/>
          </rPr>
          <t>Sam:</t>
        </r>
        <r>
          <rPr>
            <sz val="9"/>
            <color indexed="81"/>
            <rFont val="Tahoma"/>
            <family val="2"/>
          </rPr>
          <t xml:space="preserve">
assume mitre both front and back of niche</t>
        </r>
      </text>
    </comment>
  </commentList>
</comments>
</file>

<file path=xl/sharedStrings.xml><?xml version="1.0" encoding="utf-8"?>
<sst xmlns="http://schemas.openxmlformats.org/spreadsheetml/2006/main" count="1016" uniqueCount="388">
  <si>
    <t>Company:</t>
  </si>
  <si>
    <t>Project Title:</t>
  </si>
  <si>
    <t>SCS REP:</t>
  </si>
  <si>
    <t>REV No.:</t>
  </si>
  <si>
    <t>Date:</t>
  </si>
  <si>
    <t>Material/Location</t>
  </si>
  <si>
    <t>Quantity</t>
  </si>
  <si>
    <t>Unit</t>
  </si>
  <si>
    <t>Rate</t>
  </si>
  <si>
    <t>Total</t>
  </si>
  <si>
    <t>Notes</t>
  </si>
  <si>
    <t>Quotation Allowances</t>
  </si>
  <si>
    <t>South Coast Stone, 3 Cowley Road, Nuffield Industrial Estate, 
Poole, BH17 0UJ</t>
  </si>
  <si>
    <t>TEL: 01202 677188</t>
  </si>
  <si>
    <t>WEB: www.southcoaststone.com</t>
  </si>
  <si>
    <t>The points listed below explicitly outline the parameters of the quotation provided in this instance. Anything not mentioned in this document or the quotation itself should be considered omitted. The rates and conditions within the quotation provided can be honoured for up to 60 days, however beyond this, SCS reserve the right to review. All points below apply unless otherwise  stated on the quotation itself, which would take precedence.
1. No trims, movement joints, nosings or any other profile
2. Maximum thickness of 5mm adhesive bedding throughout
3. Allowance for Python ST or UltraTileFix ProSuper White on walls and Python RS on floors
4. No latex/levelling compound 
5. No uncoupling membrane/waterproofing
6. All tiles to be laid flat and not to a fall
7. Protection of areas by MC
8. No allowance for design 
9. No allowance for plant hire e.g. tower for height access
10. Horizontal distribution only, vertical distribution via use of hoist/lift on site
11. No allowance for diverting deliveries to consolidation centres/screening sites
12. Allowance for standard curbside deliveries via pallet/A-Frame
13. Tiles not rectified unless stated
14. Allowance for continuation of work throughout project without pulling away from site
15. Requirement for all areas to be ready prior to arrival to site, on-site waiting time to be charged
16. No allowance for NPO/OOH
17. No allowance for drill bits/labour for cutting of holes 
18. No allowance for delivery vehicles to be FORS compliant</t>
  </si>
  <si>
    <t>Should you contend any of the points outlined above, please ensure to raise the issue prior to any LOI or Order being placed with us. If any of the above points are unclear, please feel free to get in touch with the SCS representative whom provided the quotation for clarification.</t>
  </si>
  <si>
    <t>m2</t>
  </si>
  <si>
    <t>Material</t>
  </si>
  <si>
    <t>Waste</t>
  </si>
  <si>
    <t>Adhesive</t>
  </si>
  <si>
    <t>Fixing</t>
  </si>
  <si>
    <t>Cost</t>
  </si>
  <si>
    <t>Margin</t>
  </si>
  <si>
    <t>Profit</t>
  </si>
  <si>
    <t>LM</t>
  </si>
  <si>
    <t>Extras</t>
  </si>
  <si>
    <t>Wall Trim, Stainless Steel Straight Edge, up to 12.5mm</t>
  </si>
  <si>
    <t>Backer Board - Gerenal Areas, 6mm, 10mm or 12mm</t>
  </si>
  <si>
    <t>Latex Levelling, 3-5mm</t>
  </si>
  <si>
    <t>Ditra or equally approved</t>
  </si>
  <si>
    <t>Transition Trim, Stainless Steel Straight Edge, up to 12.5mm</t>
  </si>
  <si>
    <t>Cement Board, 12mm</t>
  </si>
  <si>
    <t>Floor Protection, Corex &amp; Tape</t>
  </si>
  <si>
    <t>Floor Protection, Corex &amp; Ply (3-6mm)</t>
  </si>
  <si>
    <t>Tanking to walls, Tape &amp; Paste system</t>
  </si>
  <si>
    <t>Mitre</t>
  </si>
  <si>
    <t>Backer Board - Wet areas, 6mm</t>
  </si>
  <si>
    <t>Movement Joint, Stainless Steel Straight Edge, up to 12.5mm</t>
  </si>
  <si>
    <t xml:space="preserve">South Coast Stone Quotation - </t>
  </si>
  <si>
    <t>Area</t>
  </si>
  <si>
    <t>Staff Bedroom (2.26)</t>
  </si>
  <si>
    <t>Storage (2.27)</t>
  </si>
  <si>
    <t>Utility (2.28)</t>
  </si>
  <si>
    <t>Staff Bathroom (2.30)</t>
  </si>
  <si>
    <t>No.</t>
  </si>
  <si>
    <t>Hall 7 (2.25)</t>
  </si>
  <si>
    <t>Bathroom 4 (2.29)</t>
  </si>
  <si>
    <t>Kitchen (2.23)</t>
  </si>
  <si>
    <t>Hall 6 (2.18)</t>
  </si>
  <si>
    <t>Hall 5 (2.16)</t>
  </si>
  <si>
    <t>Powder Room (2.17)</t>
  </si>
  <si>
    <t>Bedroom 3 (2.19)</t>
  </si>
  <si>
    <t>Bathroom 3 (2.20)</t>
  </si>
  <si>
    <t>Master Bedroom 1 (2.21)</t>
  </si>
  <si>
    <t>Master Ensuite 1 (2.22)</t>
  </si>
  <si>
    <t>Bedroom 4 (2.24)</t>
  </si>
  <si>
    <t>Informal Seating (2.03)</t>
  </si>
  <si>
    <t>Living Area (2.04)</t>
  </si>
  <si>
    <t>Entrance Lobby (2.01)</t>
  </si>
  <si>
    <t>Office (2.02)</t>
  </si>
  <si>
    <t>Hall 2 (2.05)</t>
  </si>
  <si>
    <t>Hall 1 (2.06)</t>
  </si>
  <si>
    <t>Bathroom 1 (2.08)</t>
  </si>
  <si>
    <t>Hall 3 (2.09)</t>
  </si>
  <si>
    <t>Bedroom 2 (2.14)</t>
  </si>
  <si>
    <t>Bathroom 2 (2.15)</t>
  </si>
  <si>
    <t>Hall 4 (2.10)</t>
  </si>
  <si>
    <t>Master Ensuite 2 (2.13)</t>
  </si>
  <si>
    <t>Delivery</t>
  </si>
  <si>
    <t>Cutting</t>
  </si>
  <si>
    <t>Width</t>
  </si>
  <si>
    <t>Length</t>
  </si>
  <si>
    <t>Description</t>
  </si>
  <si>
    <t>Office Floor</t>
  </si>
  <si>
    <t>Office Floor Under D.03</t>
  </si>
  <si>
    <t>Entrance Lobby Floor Under D.02</t>
  </si>
  <si>
    <t>Entrance Lobby Floor Access Panel</t>
  </si>
  <si>
    <t>Entrance Lobby Border Lengths</t>
  </si>
  <si>
    <t>Entrance Lobby Floor</t>
  </si>
  <si>
    <t>Living Area Border Lengths</t>
  </si>
  <si>
    <t>Informal Seating Between Pillar Lengths</t>
  </si>
  <si>
    <t>Informal Seating Border Lengths</t>
  </si>
  <si>
    <t>Kitchen Worktop</t>
  </si>
  <si>
    <t>Kitchen Backsplash</t>
  </si>
  <si>
    <t>Kitchen Floor</t>
  </si>
  <si>
    <t>Total m2</t>
  </si>
  <si>
    <t>Name</t>
  </si>
  <si>
    <t>Bathroom 4 Shower Step (align with floor)</t>
  </si>
  <si>
    <t>Bathroom 4 Architrave D.27</t>
  </si>
  <si>
    <t>Bathroom 4 Stone Ledge</t>
  </si>
  <si>
    <t>Bathroom 4 Wall 04 w/shadow gap</t>
  </si>
  <si>
    <t>Bathroom 4 Wall 03 w/shadow gap</t>
  </si>
  <si>
    <t>Bathroom 4 Wall 03 Shower</t>
  </si>
  <si>
    <t>Bathroom 4 Wall 02 Shower</t>
  </si>
  <si>
    <t>Bathroom 4 Wall 02 w/shadow gap</t>
  </si>
  <si>
    <t>Bathroom 4 Wall 01 Outlay w/shadow gap</t>
  </si>
  <si>
    <t>Bathroom 4 Wall 01 w/shadow gap</t>
  </si>
  <si>
    <t>Bathroom 4 Floor</t>
  </si>
  <si>
    <t>Bathroom 1 Walls</t>
  </si>
  <si>
    <t>Bathroom 1 Floor</t>
  </si>
  <si>
    <t>Bathroom 2 Architrave DS.04</t>
  </si>
  <si>
    <t>Bathroom 2 Shower Wall 01</t>
  </si>
  <si>
    <t>Bathroom 2 Shower Wall 03</t>
  </si>
  <si>
    <t>Bathroom 2 Shower Wall 02</t>
  </si>
  <si>
    <t>Bathroom 2 Wall 04 w/Shadow Gap</t>
  </si>
  <si>
    <t>Bathroom 2 Wall 03 Outlay w/Shadow Gap</t>
  </si>
  <si>
    <t>Bathroom 2 Wall 02 w/Shadow Gap</t>
  </si>
  <si>
    <t>Bathroom 2 Wall 01 w/Shadow Gap</t>
  </si>
  <si>
    <t>Bathroom 2 Shower Floor</t>
  </si>
  <si>
    <t>Bathroom 2 Floor</t>
  </si>
  <si>
    <t>Bathroom 2 Floor Doorway D.11</t>
  </si>
  <si>
    <t>Master Ensuite 2 Architrave DS.02, DS.03</t>
  </si>
  <si>
    <t>Master Ensuite 2 Wall 12</t>
  </si>
  <si>
    <t>Master Ensuite 2 Wall 11</t>
  </si>
  <si>
    <t>Master Ensuite 2 Wall 10</t>
  </si>
  <si>
    <t>Master Ensuite 2 Wall 09</t>
  </si>
  <si>
    <t>Master Ensuite 2 Wall 08</t>
  </si>
  <si>
    <t>Master Ensuite 2 Wall 07</t>
  </si>
  <si>
    <t>Master Ensuite 2 Wall 06</t>
  </si>
  <si>
    <t>Master Ensuite 2 Wall 05</t>
  </si>
  <si>
    <t>Master Ensuite 2 Wall 04 w/slope</t>
  </si>
  <si>
    <t>Master Ensuite 2 Wall 03</t>
  </si>
  <si>
    <t>Master Ensuite 2 Wall 02</t>
  </si>
  <si>
    <t>Master Ensuite 2 Wall 01</t>
  </si>
  <si>
    <t>Master Ensuite 2 Floor</t>
  </si>
  <si>
    <t>Master Ensuite 1 Wall 04</t>
  </si>
  <si>
    <t>Master Ensuite 1 Wall 03</t>
  </si>
  <si>
    <t>Master Ensuite 1 Wall 02</t>
  </si>
  <si>
    <t>Master Ensuite 1 Wall 01</t>
  </si>
  <si>
    <t>Master Ensuite 1 Floor</t>
  </si>
  <si>
    <t>Master Ensuite 1 Floor Under DS.06</t>
  </si>
  <si>
    <t>Master Ensuite 1 Floor Under D.16</t>
  </si>
  <si>
    <t>Powder Room Architrave D.12</t>
  </si>
  <si>
    <t>Powder Room Floor</t>
  </si>
  <si>
    <t>Powder Room Floor Under D.12</t>
  </si>
  <si>
    <t>Bathroom 3 Architrave D.15</t>
  </si>
  <si>
    <t>Bathroom 3 Wall 03</t>
  </si>
  <si>
    <t>Bathroom 3 Wall 03 Shower</t>
  </si>
  <si>
    <t>Bathroom 3 Wall 02 Shower</t>
  </si>
  <si>
    <t>Bathroom 3 Wall 02</t>
  </si>
  <si>
    <t>Bathroom 3 Wall 01 w/window</t>
  </si>
  <si>
    <t>Bathroom 3 Floor</t>
  </si>
  <si>
    <t>Bathroom 3 Floor Under D.15</t>
  </si>
  <si>
    <t>Utility Backsplash</t>
  </si>
  <si>
    <t>Master Ensuite 2 Vanity Top (mitre 1260 + 600 + 600) (cut sink)</t>
  </si>
  <si>
    <t>Master Ensuite 2 Vanity Front (mitre 1260 + 170 + 170)</t>
  </si>
  <si>
    <t>Master Ensuite 2 Vanity Side (mitre 170 + 600)</t>
  </si>
  <si>
    <t>Bathroom 2 Vanity Front (mitre 600 + 350  + 350)</t>
  </si>
  <si>
    <t>Bathroom 2 Vanity Sides (mitre 300 + 350)</t>
  </si>
  <si>
    <t>Bathroom 4 Vanity Joinery Drawer Fronts (mitre 1020)</t>
  </si>
  <si>
    <t>Bathroom 4 Vanity Joinery Front Edges (mitre 100 + 600)</t>
  </si>
  <si>
    <t>Bathroom 4 Vanity Joinery Sink Top (mitre 1020) (cut sink)</t>
  </si>
  <si>
    <t>Bathroom 4 Vanity Joinery Side (mitre 600 + 440)</t>
  </si>
  <si>
    <t>Living Area TV Cabinet</t>
  </si>
  <si>
    <t>Bathroom 2 Vanity Top (cut sink + tap) (mitre 600 + 300 + 300</t>
  </si>
  <si>
    <t>Breccia Capraia Honed 20mm</t>
  </si>
  <si>
    <t>Breccia Viola Honed 20mm</t>
  </si>
  <si>
    <t>Travertine Classico Honed 20mm</t>
  </si>
  <si>
    <t>Breccia Capri Honed 20mm</t>
  </si>
  <si>
    <t>Callacatta Nuvo Honed 20mm</t>
  </si>
  <si>
    <t>Trim</t>
  </si>
  <si>
    <t>Note</t>
  </si>
  <si>
    <t>Breccia Corcia Honed 20mm</t>
  </si>
  <si>
    <t>Emerald Green Onyx Honed 20mm</t>
  </si>
  <si>
    <t>Floor &amp; Walls</t>
  </si>
  <si>
    <t>Bathroom 1 Architrave D.05</t>
  </si>
  <si>
    <t>cut double socket (qt.2)</t>
  </si>
  <si>
    <t>Utility Worktop</t>
  </si>
  <si>
    <t xml:space="preserve"> mitre length, cut sink, tap (unspecified sink inset or undermounted)</t>
  </si>
  <si>
    <t>Bathroom 3 Vanity Front - mitre length, width</t>
  </si>
  <si>
    <t>Bathroom 3 Vanity Side - mitre length, width</t>
  </si>
  <si>
    <t>Bathroom 3 Vanity</t>
  </si>
  <si>
    <t>Identify</t>
  </si>
  <si>
    <t>Powder Room Vanity</t>
  </si>
  <si>
    <t>Vanity Front; mitre length+width+width;</t>
  </si>
  <si>
    <t>Vanity Side; mitre length + width;</t>
  </si>
  <si>
    <t>Vanity Top; cut basin; mitre length + width + width + 400 + 400 + 315 + 315;</t>
  </si>
  <si>
    <t>Vanity Side + niche; cut niche; mitre length + width + 280 + 280 + 300 + 300;</t>
  </si>
  <si>
    <t>Niche verticals; mitre length + length + width + width;</t>
  </si>
  <si>
    <t>Niche horizontals; mitre length + length + width + width;</t>
  </si>
  <si>
    <t>Powder Room Niche</t>
  </si>
  <si>
    <t>Basin Widths; mitre length + length + width + width;</t>
  </si>
  <si>
    <t>Basin Lengths; mitre length + length + width + width;</t>
  </si>
  <si>
    <t>Powder Room Basin</t>
  </si>
  <si>
    <t>Master Ensuite 1 Vanity</t>
  </si>
  <si>
    <t>Front</t>
  </si>
  <si>
    <t>Top (mitre 1365) (cut sink 2, tap 6)</t>
  </si>
  <si>
    <t>Bathroom 2 Floor &amp; Walls</t>
  </si>
  <si>
    <t>Bathroom 2 Vanity</t>
  </si>
  <si>
    <t>Bathroom 4 Vanity</t>
  </si>
  <si>
    <t>Bathroom 4 Floor &amp; Walls</t>
  </si>
  <si>
    <t>Bathroom 4 Shower Step</t>
  </si>
  <si>
    <t>Cut big sink, tap, big stove;</t>
  </si>
  <si>
    <t>Top;  cut undermount sink, taps qt.3</t>
  </si>
  <si>
    <t>Master Ensuite 2 Vanity</t>
  </si>
  <si>
    <t>Master Ensuite 1 Basin</t>
  </si>
  <si>
    <t>Bathroom 2 Basin</t>
  </si>
  <si>
    <t>mitre (L)</t>
  </si>
  <si>
    <t>mitre (L) &amp; cut sink</t>
  </si>
  <si>
    <t>Bathroom 1 Vanity</t>
  </si>
  <si>
    <t>Bathroom 1 Shower Shelf</t>
  </si>
  <si>
    <t>Kitchen Floor Under D.18</t>
  </si>
  <si>
    <t>Floor</t>
  </si>
  <si>
    <t>Bathroom 1 Architrave DS.01</t>
  </si>
  <si>
    <t>Shower Door; V;  half bullnose 10mm (2xL);</t>
  </si>
  <si>
    <t>Shower Door; H; half bullnose 10mm (2xL);</t>
  </si>
  <si>
    <t>Master Ensuite 1 Architrave DS.06</t>
  </si>
  <si>
    <t>Architrave D.08 &amp; D.16</t>
  </si>
  <si>
    <t>Type A (Both Face); V; Arc;</t>
  </si>
  <si>
    <t>Type A (Both Face); V; Arc; ornamental rounding; L+R;</t>
  </si>
  <si>
    <t>Type A (Both Face); H; Arc;</t>
  </si>
  <si>
    <t>Type A (Both Face); H; Arc; ornamental rounding; T;</t>
  </si>
  <si>
    <t>Type A (Both Face); V; Lining; mitre L + W; bevel L</t>
  </si>
  <si>
    <t>Type A (Both Face); H; Lining; mitre L + W + W; bevel L</t>
  </si>
  <si>
    <t>Type A (Single Face); V; Arc;</t>
  </si>
  <si>
    <t>Type A (Single Face); V; Arc; ornamental rounding; L+R;</t>
  </si>
  <si>
    <t>Type A (Single Face); H; Arc;</t>
  </si>
  <si>
    <t>Type A (Single Face); H; Arc; ornamental rounding; T;</t>
  </si>
  <si>
    <t>Type A (Single Face); V; Lining; mitre L + W; bevel L</t>
  </si>
  <si>
    <t>Type A (Single Face); H; Lining; mitre L + W + W; bevel L</t>
  </si>
  <si>
    <t>Type A (Both Face); V; Arc; (TAKE LARGEST OF DOOR LEAFS)</t>
  </si>
  <si>
    <t>Bathroom 2 Architrave D.12</t>
  </si>
  <si>
    <t xml:space="preserve">Architraves </t>
  </si>
  <si>
    <t>Border Lengths 350mm</t>
  </si>
  <si>
    <t>Border Lengths 200mm</t>
  </si>
  <si>
    <t>Master Ensuite 2 Bench</t>
  </si>
  <si>
    <t>Bathroom 4 Shower Step (align with floor) (mitre 2xL)</t>
  </si>
  <si>
    <t>bevel (L)</t>
  </si>
  <si>
    <t>shadow cut (L)</t>
  </si>
  <si>
    <t>Bathroom 2 Shower Shelf</t>
  </si>
  <si>
    <t>Fusion Wow Honed 20mm</t>
  </si>
  <si>
    <t>Installation</t>
  </si>
  <si>
    <t>ST08; Callacatta Nuvo, Honed;</t>
  </si>
  <si>
    <t>Utility - Worktop</t>
  </si>
  <si>
    <t>Utility - Backsplash</t>
  </si>
  <si>
    <t>ST07; Breccia Capri, Honed;</t>
  </si>
  <si>
    <t>Bathroom 3 - Vanity</t>
  </si>
  <si>
    <t>ST06; Emerald Green Onyx, Honed;</t>
  </si>
  <si>
    <t>mitre basin (4xL + 4xW + 4xD)</t>
  </si>
  <si>
    <t>Powder Room - Basin</t>
  </si>
  <si>
    <t>mitre niche (4xL + 4xW + 4xD) &amp; cut (niche)</t>
  </si>
  <si>
    <t>Powder Room - Niche</t>
  </si>
  <si>
    <t xml:space="preserve">mitre (L + 2xW + 2xD) &amp; cut basin (custom basin) </t>
  </si>
  <si>
    <t>Powder Room - Vanity</t>
  </si>
  <si>
    <t>Powder Room - Floor</t>
  </si>
  <si>
    <t>see 5001_P01</t>
  </si>
  <si>
    <t>Master Ensuite 2 - Heated Bench</t>
  </si>
  <si>
    <t>ST05; Breccia Corcia Honed;</t>
  </si>
  <si>
    <t>mitre (L) &amp; cut basin (undermount)</t>
  </si>
  <si>
    <t>Master Ensuite 2 - Vanity</t>
  </si>
  <si>
    <t>mitre (8xL + 8xW + 8xD)</t>
  </si>
  <si>
    <t>Master Ensuite 1 - Basin</t>
  </si>
  <si>
    <t>mitre (L) &amp; cut taps (qt.3), basin (custom basin)</t>
  </si>
  <si>
    <t>Master Ensuite 1 - Vanity</t>
  </si>
  <si>
    <t>Master Ensuite 1 &amp; 2 - Floor &amp; Walls</t>
  </si>
  <si>
    <t>ST04; Fusion Wow, Honed;</t>
  </si>
  <si>
    <t>mitre (4xL + 4xW + 4xD)</t>
  </si>
  <si>
    <t>Bathroom 2 - Basin</t>
  </si>
  <si>
    <t>mitre (L + 2xW) &amp; cut tap, basin (custom basin)</t>
  </si>
  <si>
    <t>Bathroom 2 - Vanity</t>
  </si>
  <si>
    <t>Bathroom 2 - Floor &amp; Walls</t>
  </si>
  <si>
    <t>ST03; Breccia Viola, Honed;</t>
  </si>
  <si>
    <t>Bathroom 1 - Shower Shelf</t>
  </si>
  <si>
    <t>Bathroom 1 - Vanity</t>
  </si>
  <si>
    <t>Bathroom 1 - Floor &amp; Walls</t>
  </si>
  <si>
    <t>ST02; Travertine Classico, Honed;</t>
  </si>
  <si>
    <t>Bathroom 4 - Shower Step</t>
  </si>
  <si>
    <t>w/ mitre (L + 2xW + 2xD) &amp; cut basin (undermount)</t>
  </si>
  <si>
    <t>Bathroom 4 - Vanity</t>
  </si>
  <si>
    <t>ST01; Breccia Capraia, Honed;</t>
  </si>
  <si>
    <t>Living Area - TV Cabinet</t>
  </si>
  <si>
    <t>Kitchen - Worktop</t>
  </si>
  <si>
    <t>cut double socket (qt.3)</t>
  </si>
  <si>
    <t>Kitchen - Backsplash</t>
  </si>
  <si>
    <t>Comments</t>
  </si>
  <si>
    <t>Mason</t>
  </si>
  <si>
    <t>CNC</t>
  </si>
  <si>
    <t>Material Cost &amp; Saw</t>
  </si>
  <si>
    <t>Thickness</t>
  </si>
  <si>
    <t>Supplier</t>
  </si>
  <si>
    <t xml:space="preserve">South Coast Stone Quotation: </t>
  </si>
  <si>
    <t>Cut double socket (qt.3)</t>
  </si>
  <si>
    <t>28 double architraves</t>
  </si>
  <si>
    <t>mitre (L) &amp; cut  tap + sink (unspecified mounting)</t>
  </si>
  <si>
    <t>1 single face; mitre (2xL + W + 2xD) &amp; bevel (2xL + W) &amp; ornamental rounding (2xL + W) per face;</t>
  </si>
  <si>
    <t>Bathroom 3 - Architraves Type A D.15</t>
  </si>
  <si>
    <t>mitre (L + W + H); cut sink (undermount) , taps (qt.3);</t>
  </si>
  <si>
    <t>Powder Room - Architraves Type A D.12</t>
  </si>
  <si>
    <t>1 double face; mitre (2xL + W + 2xD) &amp; bevel (2xL + W) &amp; ornamental rounding (2xL + W) per face;</t>
  </si>
  <si>
    <t>Master Ensuite 2 - Architrave Type A D.08 &amp; D.16</t>
  </si>
  <si>
    <t>2 door; 10mm half bullnose (4xL + 2xW) per door;</t>
  </si>
  <si>
    <t>Master Ensuite 2 - Architrave Shower Type DS.02 &amp; DS.03</t>
  </si>
  <si>
    <t>1 door; 10mm half bullnose (4xL + 2xW) per door;</t>
  </si>
  <si>
    <t>Master Ensuite 1 - Architrave Shower Type DS.06</t>
  </si>
  <si>
    <t>Bathroom 2 - Architraves Type A</t>
  </si>
  <si>
    <t>Bathroom 2 - Architraves Shower Type</t>
  </si>
  <si>
    <t>Bathroom 1 - Architraves Type A</t>
  </si>
  <si>
    <t>Bathroom 1 - Architraves Shower Type</t>
  </si>
  <si>
    <t>Architraves Type A</t>
  </si>
  <si>
    <t>see 5001_P01; mitre (2xL);</t>
  </si>
  <si>
    <t>Bathroom 2 - Shower Shelf</t>
  </si>
  <si>
    <t>see 5001_P01; mitre (L) &amp; bevel (L) &amp; shadow cut (L)</t>
  </si>
  <si>
    <t>w/ shadow gap 3272</t>
  </si>
  <si>
    <t>w/ shadow gap 4912</t>
  </si>
  <si>
    <t>14 double face; mitre (2xL + W + 2xD) &amp; bevel (2xL + W) &amp; ornamental rounding (2xL + W) per face;</t>
  </si>
  <si>
    <t>Living Area Cabinet Inlay Lengths</t>
  </si>
  <si>
    <t>Border Trim; 20mm U-Shaped Bronze;</t>
  </si>
  <si>
    <t>Door Thresholds; 3mm Nickel; DR.06, D.05, D.08, D.11, D.12, D.15, D.16, D.18, D.20, D.21, D.27;</t>
  </si>
  <si>
    <t>E/O Shadow Gap Cut</t>
  </si>
  <si>
    <t>Master Bedroom 2 (2.12)</t>
  </si>
  <si>
    <t>Dressing Room (2.11)</t>
  </si>
  <si>
    <t>Bedroom 1 (2.07)</t>
  </si>
  <si>
    <t>NO CEILING FOR ANY ROOM</t>
  </si>
  <si>
    <t>Sdecond Floor</t>
  </si>
  <si>
    <t>3mm Nickel Trim, 20mm internal height N/A</t>
  </si>
  <si>
    <t>priced 20mm x 6mm flat bar</t>
  </si>
  <si>
    <t>Template Hours</t>
  </si>
  <si>
    <t>Template Cost</t>
  </si>
  <si>
    <t>Fix Hours</t>
  </si>
  <si>
    <t>Fix Cost</t>
  </si>
  <si>
    <t>Bathroom 4 - Floor &amp; Walls</t>
  </si>
  <si>
    <t>43 Orchard Court</t>
  </si>
  <si>
    <t>Sam Pearson-Smith</t>
  </si>
  <si>
    <t>Bathroom 3 - Floor &amp; Walls</t>
  </si>
  <si>
    <t>Qty (from Tiling)</t>
  </si>
  <si>
    <t>mitre (L); cut taps(qt.2), big sink, big stoves, curved corner (n/a cnc)</t>
  </si>
  <si>
    <t xml:space="preserve">Floor; ST01; Breccia Capraia, Honed @ 20mm; </t>
  </si>
  <si>
    <t>Border @ 200mm; ST01; Breccia Capraia, Honed @ 20mm;</t>
  </si>
  <si>
    <t>Architrave; Type A; ST01; Breccia Capraia, Honed @ 20mm; D.01;</t>
  </si>
  <si>
    <t>Floor; ST01; Breccia Capraia, Honed @ 20mm;</t>
  </si>
  <si>
    <t>Border @ 350mm; ST01; Breccia Capraia, Honed @ 20mm;</t>
  </si>
  <si>
    <t>TV Cabinet; ST01; Breccia Capraia, Honed @ 20mm;</t>
  </si>
  <si>
    <t>Architrave; Type A; ST01; Breccia Capraia, Honed @ 20mm; D.04, D.06;</t>
  </si>
  <si>
    <t>Architrave; Type A; ST01; Breccia Capraia, Honed @ 20mm; D.04, D.05;</t>
  </si>
  <si>
    <t>Architrave; Type A; ST01; Breccia Capraia, Honed @ 20mm; D.06, D.07, D.10;</t>
  </si>
  <si>
    <t>Architrave; Type A; ST01; Breccia Capraia, Honed @ 20mm; D.07, D.08, D.09;</t>
  </si>
  <si>
    <t>Architrave; Type A; ST01; Breccia Capraia, Honed @ 20mm; D.09;</t>
  </si>
  <si>
    <t>Architrave; Type A; ST01; Breccia Capraia, Honed @ 20mm; D.10, D.11;</t>
  </si>
  <si>
    <t>Architrave; Type A; ST01; Breccia Capraia, Honed @ 20mm; D.13(qt.2), D.14, D.17, D.18, D.19;</t>
  </si>
  <si>
    <t>Architrave; Type A; ST01; Breccia Capraia, Honed @ 20mm; D.14, D.15;</t>
  </si>
  <si>
    <t>Architrave; Type A; ST01; Breccia Capraia, Honed @ 20mm; D.16, D.17;</t>
  </si>
  <si>
    <t>Backsplash; ST01; Breccia Capraia, Honed @ 20mm;</t>
  </si>
  <si>
    <t>Worktop; ST01; Breccia Capraia, Honed @ 20mm;</t>
  </si>
  <si>
    <t>Architrave; Type A; ST01; Breccia Capraia, Honed @ 20mm; D.18;</t>
  </si>
  <si>
    <t>Architrave; Type A; ST01; Breccia Capraia, Honed @ 20mm; D.19, D.27;</t>
  </si>
  <si>
    <t xml:space="preserve">Floor; ST02; Travertine Classico, Honed @ 20mm; </t>
  </si>
  <si>
    <t xml:space="preserve">Walls; ST02; Travertine Classico, Honed @ 20mm; </t>
  </si>
  <si>
    <t>Architrave; Type A; ST02; Travertine Classico, Honed @ 20mm; D.27;</t>
  </si>
  <si>
    <t>E/O Shower Step; ST02; Travertine Classico, Honed @ 20mm;</t>
  </si>
  <si>
    <t>Floor; ST03; Breccia Viola, Honed @ 20mm;</t>
  </si>
  <si>
    <t>Walls; ST03; Breccia Viola, Honed @ 20mm;</t>
  </si>
  <si>
    <t>Vanity; ST03; Breccia Viola, Honed @ 20mm;</t>
  </si>
  <si>
    <t>Architrave; Type Shower; DS.01; ST03; Breccia Viola, Honed @ 20mm;</t>
  </si>
  <si>
    <t>Architrave; Type A; D.05; ST03; Breccia Viola, Honed @ 20mm;</t>
  </si>
  <si>
    <t>Shower Shelf; ST03; Breccia Viola, Honed @ 20mm;</t>
  </si>
  <si>
    <t>Floor; ST04; Fusion Wow, Honed @ 20mm;</t>
  </si>
  <si>
    <t xml:space="preserve">Walls; ST04; Fusion Wow, Honed @ 20mm; </t>
  </si>
  <si>
    <t>Vanity w/ custom basin; ST04; Fusion Wow, Honed @ 20mm;</t>
  </si>
  <si>
    <t>Architrave; Type Shower; ST04; Fusion Wow, Honed @ 20mm; DS.04;</t>
  </si>
  <si>
    <t xml:space="preserve">Architrave; Type A; ST04; Fusion Wow, Honed @ 20mm; D.11; </t>
  </si>
  <si>
    <t>Shower Shelf; ST04; Fusion Wow, Honed @ 20mm;</t>
  </si>
  <si>
    <t>Floor; ST05; Breccia Corcia Honed @ 20mm;</t>
  </si>
  <si>
    <t>Walls; ST05; Breccia Corcia Honed @ 20mm;</t>
  </si>
  <si>
    <t>Vanity; ST05; Breccia Corcia Honed @ 20mm;</t>
  </si>
  <si>
    <t>Architrave; Type Shower; ST05; Breccia Corcia Honed @ 20mm; DS.02, DS.03;</t>
  </si>
  <si>
    <t>Architrave; Type A; ST05; Breccia Corcia Honed @ 20mm; D.08;</t>
  </si>
  <si>
    <t>Bench; ST05; Breccia Corcia Honed @ 20mm;</t>
  </si>
  <si>
    <t>Vanity w/ custom basin; ST05; Breccia Corcia Honed @ 20mm;</t>
  </si>
  <si>
    <t>Architrave; Type A; ST05; Breccia Corcia Honed @ 20mm; D.16;</t>
  </si>
  <si>
    <t>Floor; ST06; Emerald Green Onyx, Honed @ 20mm;</t>
  </si>
  <si>
    <t>Vanity w/ custom basin &amp; niche; ST06; Emerald Green Onyx, Honed @ 20mm;</t>
  </si>
  <si>
    <t>Architrave; Type A; ST06; Emerald Green Onyx, Honed @ 20mm; D.12;</t>
  </si>
  <si>
    <t xml:space="preserve">Floor; ST07; Breccia Capri, Honed @ 20mm; </t>
  </si>
  <si>
    <t>Walls; ST07; Breccia Capri, Honed @ 20mm;</t>
  </si>
  <si>
    <t>Vanity; ST07; Breccia Capri, Honed @ 20mm;</t>
  </si>
  <si>
    <t>Architrave; Type A; ST07; Breccia Capri, Honed @ 20mm; D.15;</t>
  </si>
  <si>
    <t>Worktop; ST08; Callacatta Nuvo, Honed @ 20mm;</t>
  </si>
  <si>
    <t>Backsplash; ST08; Callacatta Nuvo, Honed @ 20mm;</t>
  </si>
  <si>
    <t>Architrave; Type Shower; ST05; Breccia Corcia Honed @ 20mm; DS.06;</t>
  </si>
  <si>
    <t>Floor; TL01 Anima Noble Beige; 600x600x8mm;</t>
  </si>
  <si>
    <t>Walls; TL01 Anima Noble Beige; 600x600x8mm;</t>
  </si>
  <si>
    <t>E/O Shower step; TL01 Anima Noble Beige; 600x600x8mm;</t>
  </si>
  <si>
    <t>TL01 Anima Noble Beige; Alternative Size 1200x2700x6mm;</t>
  </si>
  <si>
    <t>TL01 Anima Noble Beige; Alternative Size 600x1200x8mm;</t>
  </si>
  <si>
    <t>TL01 Anima Noble Beige; Alternative Size 1200x1200x6mm;</t>
  </si>
  <si>
    <t>TL01 Anima Noble Beige; Alternative Size 1000x1000x6mm;</t>
  </si>
  <si>
    <t>TL01 Anima Noble Beige; Alternative Size 300x600x6mm;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</si>
</sst>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2" x14ac:knownFonts="1">
    <font>
      <sz val="11"/>
      <color theme="1"/>
      <name val="Calibri"/>
      <family val="2"/>
      <scheme val="minor"/>
    </font>
    <font>
      <b/>
      <sz val="14"/>
      <color theme="1"/>
      <name val="Calibri"/>
      <family val="2"/>
      <scheme val="minor"/>
    </font>
    <font>
      <b/>
      <sz val="22"/>
      <color theme="1"/>
      <name val="Calibri"/>
      <family val="2"/>
      <scheme val="minor"/>
    </font>
    <font>
      <sz val="14"/>
      <color theme="1"/>
      <name val="Calibri"/>
      <family val="2"/>
      <scheme val="minor"/>
    </font>
    <font>
      <sz val="11"/>
      <color theme="1"/>
      <name val="Calibri"/>
      <family val="2"/>
      <scheme val="minor"/>
    </font>
    <font>
      <sz val="11"/>
      <name val="Calibri"/>
      <family val="2"/>
      <scheme val="minor"/>
    </font>
    <font>
      <sz val="9"/>
      <color indexed="81"/>
      <name val="Tahoma"/>
      <family val="2"/>
    </font>
    <font>
      <b/>
      <sz val="9"/>
      <color indexed="81"/>
      <name val="Tahoma"/>
      <family val="2"/>
    </font>
    <font>
      <u/>
      <sz val="11"/>
      <color theme="1"/>
      <name val="Calibri"/>
      <family val="2"/>
      <scheme val="minor"/>
    </font>
    <font>
      <sz val="8"/>
      <name val="Calibri"/>
      <family val="2"/>
      <scheme val="minor"/>
    </font>
    <font>
      <sz val="11"/>
      <color rgb="FFFF0000"/>
      <name val="Calibri"/>
      <family val="2"/>
      <scheme val="minor"/>
    </font>
    <font>
      <sz val="18"/>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3F97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s>
  <cellStyleXfs count="4">
    <xf numFmtId="0" fontId="0" fillId="0" borderId="0"/>
    <xf numFmtId="9" fontId="4" fillId="0" borderId="0" applyFont="0" applyFill="0" applyBorder="0" applyAlignment="0" applyProtection="0"/>
    <xf numFmtId="0" fontId="4" fillId="0" borderId="0"/>
    <xf numFmtId="44" fontId="4" fillId="0" borderId="0" applyFont="0" applyFill="0" applyBorder="0" applyAlignment="0" applyProtection="0"/>
  </cellStyleXfs>
  <cellXfs count="141">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0" fillId="0" borderId="0" xfId="0" applyAlignment="1">
      <alignment vertical="top" wrapText="1"/>
    </xf>
    <xf numFmtId="9" fontId="0" fillId="0" borderId="1" xfId="1" applyFont="1" applyBorder="1" applyAlignment="1">
      <alignment horizontal="center" vertical="center"/>
    </xf>
    <xf numFmtId="9" fontId="0" fillId="0" borderId="0" xfId="1" applyFont="1" applyAlignment="1">
      <alignment horizontal="center" vertical="center"/>
    </xf>
    <xf numFmtId="0" fontId="0" fillId="3" borderId="1" xfId="0" quotePrefix="1" applyFill="1" applyBorder="1" applyAlignment="1">
      <alignment horizontal="left" vertical="center" wrapText="1"/>
    </xf>
    <xf numFmtId="0" fontId="0" fillId="3" borderId="1" xfId="0" applyFill="1" applyBorder="1" applyAlignment="1">
      <alignment vertical="center" wrapText="1"/>
    </xf>
    <xf numFmtId="9" fontId="0" fillId="0" borderId="0" xfId="1" applyFont="1" applyBorder="1" applyAlignment="1">
      <alignment horizontal="center" vertical="center"/>
    </xf>
    <xf numFmtId="0" fontId="0" fillId="0" borderId="0" xfId="0" applyAlignment="1">
      <alignment vertical="center" wrapText="1"/>
    </xf>
    <xf numFmtId="0" fontId="4" fillId="0" borderId="0" xfId="2"/>
    <xf numFmtId="0" fontId="0" fillId="0" borderId="1" xfId="0" applyBorder="1" applyAlignment="1">
      <alignment vertical="center" wrapText="1"/>
    </xf>
    <xf numFmtId="44" fontId="0" fillId="0" borderId="1" xfId="3" applyFont="1" applyBorder="1" applyAlignment="1">
      <alignment horizontal="center" vertical="center"/>
    </xf>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44" fontId="0" fillId="3" borderId="1" xfId="3" applyFont="1" applyFill="1" applyBorder="1" applyAlignment="1">
      <alignment horizontal="center" vertical="center"/>
    </xf>
    <xf numFmtId="9" fontId="0" fillId="3" borderId="1" xfId="1" applyFont="1" applyFill="1" applyBorder="1" applyAlignment="1">
      <alignment horizontal="center" vertical="center"/>
    </xf>
    <xf numFmtId="16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0" fillId="0" borderId="1" xfId="0" quotePrefix="1" applyBorder="1" applyAlignment="1">
      <alignment horizontal="left" vertical="center" wrapText="1"/>
    </xf>
    <xf numFmtId="0" fontId="0" fillId="4" borderId="1" xfId="0" quotePrefix="1" applyFill="1" applyBorder="1" applyAlignment="1">
      <alignment horizontal="left" vertical="center" wrapText="1"/>
    </xf>
    <xf numFmtId="44" fontId="5" fillId="0" borderId="1" xfId="3" applyFont="1" applyFill="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center" wrapText="1"/>
    </xf>
    <xf numFmtId="0" fontId="0" fillId="0" borderId="0" xfId="0" applyAlignment="1">
      <alignment horizontal="center"/>
    </xf>
    <xf numFmtId="44" fontId="0" fillId="0" borderId="0" xfId="0" applyNumberFormat="1" applyAlignment="1">
      <alignment horizontal="center"/>
    </xf>
    <xf numFmtId="2" fontId="0" fillId="0" borderId="0" xfId="0" applyNumberFormat="1" applyAlignment="1">
      <alignment horizontal="center"/>
    </xf>
    <xf numFmtId="44" fontId="0" fillId="0" borderId="0" xfId="3" applyFont="1" applyAlignment="1">
      <alignment horizontal="center"/>
    </xf>
    <xf numFmtId="44" fontId="0" fillId="0" borderId="0" xfId="0" applyNumberFormat="1"/>
    <xf numFmtId="2" fontId="8" fillId="0" borderId="0" xfId="0" applyNumberFormat="1" applyFont="1" applyAlignment="1">
      <alignment horizontal="center"/>
    </xf>
    <xf numFmtId="0" fontId="0" fillId="0" borderId="0" xfId="0" applyAlignment="1">
      <alignment horizontal="center" wrapText="1"/>
    </xf>
    <xf numFmtId="0" fontId="0" fillId="5" borderId="0" xfId="0" applyFill="1" applyAlignment="1">
      <alignment horizontal="center"/>
    </xf>
    <xf numFmtId="0" fontId="0" fillId="5" borderId="0" xfId="0" applyFill="1" applyAlignment="1">
      <alignment horizontal="center" wrapText="1"/>
    </xf>
    <xf numFmtId="0" fontId="0" fillId="0" borderId="0" xfId="0" applyAlignment="1">
      <alignment wrapText="1"/>
    </xf>
    <xf numFmtId="44" fontId="0" fillId="0" borderId="0" xfId="3" applyFont="1"/>
    <xf numFmtId="44" fontId="5" fillId="0" borderId="1" xfId="3" applyFont="1" applyBorder="1" applyAlignment="1">
      <alignment vertical="center"/>
    </xf>
    <xf numFmtId="44" fontId="5" fillId="0" borderId="1" xfId="3" applyFont="1" applyFill="1" applyBorder="1" applyAlignment="1">
      <alignment vertical="center"/>
    </xf>
    <xf numFmtId="44" fontId="5" fillId="0" borderId="1" xfId="0" applyNumberFormat="1" applyFont="1" applyBorder="1" applyAlignment="1">
      <alignment vertical="center" wrapText="1"/>
    </xf>
    <xf numFmtId="4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44" fontId="5" fillId="0" borderId="1" xfId="3" applyFont="1" applyBorder="1" applyAlignment="1">
      <alignment horizontal="center" vertical="center"/>
    </xf>
    <xf numFmtId="0" fontId="5" fillId="0" borderId="1" xfId="3" applyNumberFormat="1" applyFont="1" applyFill="1" applyBorder="1" applyAlignment="1">
      <alignment horizontal="center" vertical="center"/>
    </xf>
    <xf numFmtId="0" fontId="5" fillId="0" borderId="1" xfId="0" quotePrefix="1" applyFont="1" applyBorder="1" applyAlignment="1">
      <alignment horizontal="center" vertical="center"/>
    </xf>
    <xf numFmtId="0" fontId="5" fillId="5" borderId="1" xfId="3" applyNumberFormat="1" applyFont="1" applyFill="1" applyBorder="1" applyAlignment="1">
      <alignment horizontal="center" vertical="center"/>
    </xf>
    <xf numFmtId="44" fontId="5" fillId="5" borderId="1" xfId="0" applyNumberFormat="1" applyFont="1" applyFill="1" applyBorder="1" applyAlignment="1">
      <alignment horizontal="center" vertical="center"/>
    </xf>
    <xf numFmtId="0" fontId="0" fillId="5" borderId="0" xfId="0" applyFill="1"/>
    <xf numFmtId="44" fontId="5" fillId="5" borderId="1" xfId="0" applyNumberFormat="1" applyFont="1" applyFill="1" applyBorder="1" applyAlignment="1">
      <alignment vertical="center" wrapText="1"/>
    </xf>
    <xf numFmtId="44" fontId="5" fillId="5" borderId="1" xfId="3" applyFont="1" applyFill="1" applyBorder="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1" xfId="0" quotePrefix="1" applyFont="1" applyFill="1" applyBorder="1" applyAlignment="1">
      <alignment horizontal="center" vertical="center"/>
    </xf>
    <xf numFmtId="0" fontId="5" fillId="0" borderId="0" xfId="0" applyFont="1"/>
    <xf numFmtId="0" fontId="5" fillId="0" borderId="1" xfId="0" applyFont="1" applyBorder="1" applyAlignment="1">
      <alignment vertical="center" wrapText="1"/>
    </xf>
    <xf numFmtId="0" fontId="0" fillId="0" borderId="1" xfId="0" applyBorder="1" applyAlignment="1">
      <alignment wrapText="1"/>
    </xf>
    <xf numFmtId="44" fontId="0" fillId="0" borderId="1" xfId="3" applyFont="1" applyBorder="1"/>
    <xf numFmtId="0" fontId="0" fillId="5" borderId="1" xfId="0" applyFill="1" applyBorder="1" applyAlignment="1">
      <alignment horizontal="center"/>
    </xf>
    <xf numFmtId="44" fontId="5" fillId="0" borderId="1" xfId="3" applyFont="1" applyBorder="1" applyAlignment="1">
      <alignment vertical="center" wrapText="1"/>
    </xf>
    <xf numFmtId="44" fontId="5" fillId="0" borderId="1" xfId="3" applyFont="1" applyBorder="1" applyAlignment="1">
      <alignment horizontal="center" vertical="center" wrapText="1"/>
    </xf>
    <xf numFmtId="2" fontId="0" fillId="0" borderId="0" xfId="0" applyNumberFormat="1"/>
    <xf numFmtId="164" fontId="0" fillId="6"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22" xfId="0" applyBorder="1" applyAlignment="1">
      <alignment vertical="center" wrapText="1"/>
    </xf>
    <xf numFmtId="0" fontId="0" fillId="0" borderId="22" xfId="0" applyBorder="1" applyAlignment="1">
      <alignment horizontal="left" vertical="center" wrapText="1"/>
    </xf>
    <xf numFmtId="164" fontId="10" fillId="0" borderId="1" xfId="0" applyNumberFormat="1" applyFont="1" applyBorder="1" applyAlignment="1">
      <alignment horizontal="center" vertical="center"/>
    </xf>
    <xf numFmtId="44" fontId="5" fillId="0" borderId="1" xfId="3" applyFont="1" applyFill="1" applyBorder="1" applyAlignment="1">
      <alignment horizontal="center" vertical="center" wrapText="1"/>
    </xf>
    <xf numFmtId="0" fontId="5" fillId="0" borderId="1" xfId="3" applyNumberFormat="1" applyFont="1" applyFill="1" applyBorder="1" applyAlignment="1">
      <alignment horizontal="center" vertical="center" wrapText="1"/>
    </xf>
    <xf numFmtId="44" fontId="0" fillId="0" borderId="1" xfId="0" applyNumberFormat="1" applyBorder="1" applyAlignment="1">
      <alignment horizontal="center" vertical="center" wrapText="1"/>
    </xf>
    <xf numFmtId="44" fontId="0" fillId="0" borderId="1" xfId="3" applyFont="1" applyFill="1" applyBorder="1" applyAlignment="1">
      <alignment vertical="center" wrapText="1"/>
    </xf>
    <xf numFmtId="44" fontId="0" fillId="0" borderId="1" xfId="3" applyFont="1" applyFill="1" applyBorder="1" applyAlignment="1">
      <alignment wrapText="1"/>
    </xf>
    <xf numFmtId="0" fontId="5" fillId="0" borderId="1" xfId="3" applyNumberFormat="1" applyFont="1" applyBorder="1" applyAlignment="1">
      <alignment horizontal="center" vertical="center" wrapText="1"/>
    </xf>
    <xf numFmtId="0" fontId="0" fillId="0" borderId="1" xfId="3" applyNumberFormat="1" applyFont="1" applyBorder="1" applyAlignment="1">
      <alignment horizontal="center" wrapText="1"/>
    </xf>
    <xf numFmtId="0" fontId="0" fillId="0" borderId="0" xfId="3" applyNumberFormat="1" applyFont="1" applyAlignment="1">
      <alignment horizontal="center" wrapText="1"/>
    </xf>
    <xf numFmtId="0" fontId="0" fillId="0" borderId="1" xfId="0" applyBorder="1" applyAlignment="1">
      <alignment horizontal="center" wrapText="1"/>
    </xf>
    <xf numFmtId="0" fontId="0" fillId="2" borderId="1" xfId="0" applyFill="1" applyBorder="1" applyAlignment="1">
      <alignment wrapText="1"/>
    </xf>
    <xf numFmtId="0" fontId="0" fillId="4" borderId="1" xfId="0" quotePrefix="1" applyFill="1" applyBorder="1" applyAlignment="1">
      <alignment horizontal="left" wrapText="1"/>
    </xf>
    <xf numFmtId="0" fontId="0" fillId="3" borderId="1" xfId="0" applyFill="1" applyBorder="1" applyAlignment="1">
      <alignment wrapText="1"/>
    </xf>
    <xf numFmtId="0" fontId="0" fillId="3" borderId="0" xfId="0" applyFill="1" applyAlignment="1">
      <alignment wrapText="1"/>
    </xf>
    <xf numFmtId="0" fontId="3" fillId="0" borderId="2"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0" fontId="3" fillId="0" borderId="5" xfId="2" applyFont="1" applyBorder="1" applyAlignment="1">
      <alignment horizontal="center" vertical="center"/>
    </xf>
    <xf numFmtId="0" fontId="3" fillId="0" borderId="6" xfId="2" applyFont="1" applyBorder="1" applyAlignment="1">
      <alignment horizontal="center" vertical="center"/>
    </xf>
    <xf numFmtId="0" fontId="3" fillId="0" borderId="1"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18" xfId="2" applyFont="1" applyBorder="1" applyAlignment="1">
      <alignment horizontal="center" vertical="center"/>
    </xf>
    <xf numFmtId="0" fontId="3" fillId="0" borderId="19" xfId="2" applyFont="1" applyBorder="1" applyAlignment="1">
      <alignment horizontal="center" vertical="center"/>
    </xf>
    <xf numFmtId="0" fontId="3" fillId="0" borderId="20" xfId="2" applyFont="1" applyBorder="1" applyAlignment="1">
      <alignment horizontal="center" vertical="center"/>
    </xf>
    <xf numFmtId="0" fontId="3" fillId="0" borderId="21" xfId="2" applyFont="1" applyBorder="1" applyAlignment="1">
      <alignment horizontal="center" vertical="center"/>
    </xf>
    <xf numFmtId="0" fontId="3" fillId="0" borderId="9" xfId="2" applyFont="1" applyBorder="1" applyAlignment="1">
      <alignment horizontal="center" vertical="center"/>
    </xf>
    <xf numFmtId="0" fontId="3" fillId="0" borderId="10" xfId="2" applyFont="1" applyBorder="1" applyAlignment="1">
      <alignment horizontal="center" vertical="center"/>
    </xf>
    <xf numFmtId="0" fontId="3" fillId="0" borderId="11" xfId="2" applyFont="1" applyBorder="1" applyAlignment="1">
      <alignment horizontal="center" vertical="center"/>
    </xf>
    <xf numFmtId="14" fontId="3" fillId="0" borderId="2" xfId="2" applyNumberFormat="1" applyFont="1" applyBorder="1" applyAlignment="1">
      <alignment horizontal="center" vertical="center"/>
    </xf>
    <xf numFmtId="14" fontId="3" fillId="0" borderId="3" xfId="2" applyNumberFormat="1" applyFont="1" applyBorder="1" applyAlignment="1">
      <alignment horizontal="center" vertical="center"/>
    </xf>
    <xf numFmtId="14" fontId="3" fillId="0" borderId="4" xfId="2" applyNumberFormat="1" applyFont="1" applyBorder="1" applyAlignment="1">
      <alignment horizontal="center" vertical="center"/>
    </xf>
    <xf numFmtId="14" fontId="3" fillId="0" borderId="5" xfId="2" applyNumberFormat="1" applyFont="1" applyBorder="1" applyAlignment="1">
      <alignment horizontal="center" vertical="center"/>
    </xf>
    <xf numFmtId="14" fontId="3" fillId="0" borderId="6" xfId="2" applyNumberFormat="1" applyFont="1" applyBorder="1" applyAlignment="1">
      <alignment horizontal="center" vertical="center"/>
    </xf>
    <xf numFmtId="14" fontId="3" fillId="0" borderId="1" xfId="2" applyNumberFormat="1" applyFont="1" applyBorder="1" applyAlignment="1">
      <alignment horizontal="center" vertical="center"/>
    </xf>
    <xf numFmtId="14" fontId="3" fillId="0" borderId="7" xfId="2" applyNumberFormat="1" applyFont="1" applyBorder="1" applyAlignment="1">
      <alignment horizontal="center" vertical="center"/>
    </xf>
    <xf numFmtId="14" fontId="3" fillId="0" borderId="8" xfId="2" applyNumberFormat="1" applyFont="1" applyBorder="1" applyAlignment="1">
      <alignment horizontal="center" vertical="center"/>
    </xf>
    <xf numFmtId="14" fontId="3" fillId="0" borderId="18" xfId="2" applyNumberFormat="1" applyFont="1" applyBorder="1" applyAlignment="1">
      <alignment horizontal="center" vertical="center"/>
    </xf>
    <xf numFmtId="14" fontId="3" fillId="0" borderId="19" xfId="2" applyNumberFormat="1" applyFont="1" applyBorder="1" applyAlignment="1">
      <alignment horizontal="center" vertical="center"/>
    </xf>
    <xf numFmtId="14" fontId="3" fillId="0" borderId="20" xfId="2" applyNumberFormat="1" applyFont="1" applyBorder="1" applyAlignment="1">
      <alignment horizontal="center" vertical="center"/>
    </xf>
    <xf numFmtId="14" fontId="3" fillId="0" borderId="21" xfId="2" applyNumberFormat="1" applyFont="1" applyBorder="1" applyAlignment="1">
      <alignment horizontal="center" vertical="center"/>
    </xf>
    <xf numFmtId="14" fontId="3" fillId="0" borderId="9" xfId="2" applyNumberFormat="1" applyFont="1" applyBorder="1" applyAlignment="1">
      <alignment horizontal="center" vertical="center"/>
    </xf>
    <xf numFmtId="14" fontId="3" fillId="0" borderId="10" xfId="2" applyNumberFormat="1" applyFont="1" applyBorder="1" applyAlignment="1">
      <alignment horizontal="center" vertical="center"/>
    </xf>
    <xf numFmtId="14" fontId="3" fillId="0" borderId="11" xfId="2" applyNumberFormat="1" applyFont="1" applyBorder="1" applyAlignment="1">
      <alignment horizontal="center" vertical="center"/>
    </xf>
    <xf numFmtId="14" fontId="3" fillId="0" borderId="12" xfId="2" applyNumberFormat="1" applyFont="1" applyBorder="1" applyAlignment="1">
      <alignment horizontal="center" vertical="center"/>
    </xf>
    <xf numFmtId="0" fontId="4" fillId="0" borderId="2" xfId="2" applyBorder="1" applyAlignment="1">
      <alignment horizontal="center"/>
    </xf>
    <xf numFmtId="0" fontId="4" fillId="0" borderId="3" xfId="2" applyBorder="1" applyAlignment="1">
      <alignment horizontal="center"/>
    </xf>
    <xf numFmtId="0" fontId="4" fillId="0" borderId="4" xfId="2" applyBorder="1" applyAlignment="1">
      <alignment horizontal="center"/>
    </xf>
    <xf numFmtId="0" fontId="4" fillId="0" borderId="5" xfId="2" applyBorder="1" applyAlignment="1">
      <alignment horizontal="center"/>
    </xf>
    <xf numFmtId="0" fontId="4" fillId="0" borderId="6" xfId="2" applyBorder="1" applyAlignment="1">
      <alignment horizontal="center"/>
    </xf>
    <xf numFmtId="0" fontId="4" fillId="0" borderId="1" xfId="2" applyBorder="1" applyAlignment="1">
      <alignment horizontal="center"/>
    </xf>
    <xf numFmtId="0" fontId="4" fillId="0" borderId="7" xfId="2" applyBorder="1" applyAlignment="1">
      <alignment horizontal="center"/>
    </xf>
    <xf numFmtId="0" fontId="4" fillId="0" borderId="8" xfId="2" applyBorder="1" applyAlignment="1">
      <alignment horizontal="center"/>
    </xf>
    <xf numFmtId="0" fontId="4" fillId="0" borderId="9" xfId="2" applyBorder="1" applyAlignment="1">
      <alignment horizontal="center"/>
    </xf>
    <xf numFmtId="0" fontId="4" fillId="0" borderId="10" xfId="2" applyBorder="1" applyAlignment="1">
      <alignment horizontal="center"/>
    </xf>
    <xf numFmtId="0" fontId="4" fillId="0" borderId="11" xfId="2" applyBorder="1" applyAlignment="1">
      <alignment horizontal="center"/>
    </xf>
    <xf numFmtId="0" fontId="4" fillId="0" borderId="12" xfId="2" applyBorder="1" applyAlignment="1">
      <alignment horizontal="center"/>
    </xf>
    <xf numFmtId="0" fontId="3" fillId="0" borderId="13" xfId="2" applyFont="1" applyBorder="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16" xfId="2" applyFont="1" applyBorder="1" applyAlignment="1">
      <alignment horizontal="center" vertical="center"/>
    </xf>
    <xf numFmtId="0" fontId="3" fillId="0" borderId="0" xfId="2" applyFont="1" applyAlignment="1">
      <alignment horizontal="center" vertical="center"/>
    </xf>
    <xf numFmtId="0" fontId="3" fillId="0" borderId="17" xfId="2" applyFont="1" applyBorder="1" applyAlignment="1">
      <alignment horizontal="center" vertical="center"/>
    </xf>
    <xf numFmtId="0" fontId="3" fillId="0" borderId="1" xfId="0" quotePrefix="1" applyFont="1" applyBorder="1" applyAlignment="1">
      <alignment horizontal="center" vertical="center"/>
    </xf>
    <xf numFmtId="0" fontId="1" fillId="0" borderId="1" xfId="0" applyFont="1" applyBorder="1" applyAlignment="1">
      <alignment horizontal="center" vertical="center"/>
    </xf>
    <xf numFmtId="0" fontId="11" fillId="0" borderId="1"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center"/>
    </xf>
    <xf numFmtId="0" fontId="0" fillId="0" borderId="0" xfId="0" applyAlignment="1">
      <alignment horizontal="left"/>
    </xf>
  </cellXfs>
  <cellStyles count="4">
    <cellStyle name="Currency" xfId="3" builtinId="4"/>
    <cellStyle name="Normal" xfId="0" builtinId="0"/>
    <cellStyle name="Normal 2" xfId="2" xr:uid="{60EEABC3-CA44-4816-AB17-9356165D7B8D}"/>
    <cellStyle name="Percent" xfId="1" builtinId="5"/>
  </cellStyles>
  <dxfs count="0"/>
  <tableStyles count="0" defaultTableStyle="TableStyleMedium9" defaultPivotStyle="PivotStyleLight16"/>
  <colors>
    <mruColors>
      <color rgb="FFF3F973"/>
      <color rgb="FFE6C8EE"/>
      <color rgb="FFEEFB8F"/>
      <color rgb="FFF371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4.xml"/><Relationship Id="rId21" Type="http://schemas.openxmlformats.org/officeDocument/2006/relationships/externalLink" Target="externalLinks/externalLink9.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63" Type="http://schemas.openxmlformats.org/officeDocument/2006/relationships/externalLink" Target="externalLinks/externalLink51.xml"/><Relationship Id="rId68" Type="http://schemas.openxmlformats.org/officeDocument/2006/relationships/externalLink" Target="externalLinks/externalLink56.xml"/><Relationship Id="rId84" Type="http://schemas.openxmlformats.org/officeDocument/2006/relationships/customXml" Target="../customXml/item3.xml"/><Relationship Id="rId16" Type="http://schemas.openxmlformats.org/officeDocument/2006/relationships/externalLink" Target="externalLinks/externalLink4.xml"/><Relationship Id="rId11" Type="http://schemas.openxmlformats.org/officeDocument/2006/relationships/worksheet" Target="worksheets/sheet11.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74" Type="http://schemas.openxmlformats.org/officeDocument/2006/relationships/externalLink" Target="externalLinks/externalLink62.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49.xml"/><Relationship Id="rId82" Type="http://schemas.openxmlformats.org/officeDocument/2006/relationships/customXml" Target="../customXml/item1.xml"/><Relationship Id="rId19" Type="http://schemas.openxmlformats.org/officeDocument/2006/relationships/externalLink" Target="externalLinks/externalLink7.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externalLink" Target="externalLinks/externalLink57.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39.xml"/><Relationship Id="rId72" Type="http://schemas.openxmlformats.org/officeDocument/2006/relationships/externalLink" Target="externalLinks/externalLink60.xml"/><Relationship Id="rId80"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externalLink" Target="externalLinks/externalLink55.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externalLink" Target="externalLinks/externalLink58.xml"/><Relationship Id="rId75" Type="http://schemas.openxmlformats.org/officeDocument/2006/relationships/externalLink" Target="externalLinks/externalLink63.xml"/><Relationship Id="rId83"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10" Type="http://schemas.openxmlformats.org/officeDocument/2006/relationships/worksheet" Target="worksheets/sheet10.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73" Type="http://schemas.openxmlformats.org/officeDocument/2006/relationships/externalLink" Target="externalLinks/externalLink61.xml"/><Relationship Id="rId78" Type="http://schemas.openxmlformats.org/officeDocument/2006/relationships/styles" Target="styles.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9" Type="http://schemas.openxmlformats.org/officeDocument/2006/relationships/externalLink" Target="externalLinks/externalLink27.xml"/><Relationship Id="rId34" Type="http://schemas.openxmlformats.org/officeDocument/2006/relationships/externalLink" Target="externalLinks/externalLink22.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76" Type="http://schemas.openxmlformats.org/officeDocument/2006/relationships/externalLink" Target="externalLinks/externalLink64.xml"/><Relationship Id="rId7" Type="http://schemas.openxmlformats.org/officeDocument/2006/relationships/worksheet" Target="worksheets/sheet7.xml"/><Relationship Id="rId71" Type="http://schemas.openxmlformats.org/officeDocument/2006/relationships/externalLink" Target="externalLinks/externalLink59.xml"/><Relationship Id="rId2" Type="http://schemas.openxmlformats.org/officeDocument/2006/relationships/worksheet" Target="worksheets/sheet2.xml"/><Relationship Id="rId29" Type="http://schemas.openxmlformats.org/officeDocument/2006/relationships/externalLink" Target="externalLinks/externalLink17.xml"/><Relationship Id="rId24" Type="http://schemas.openxmlformats.org/officeDocument/2006/relationships/externalLink" Target="externalLinks/externalLink12.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66" Type="http://schemas.openxmlformats.org/officeDocument/2006/relationships/externalLink" Target="externalLinks/externalLink5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0</xdr:row>
      <xdr:rowOff>63500</xdr:rowOff>
    </xdr:from>
    <xdr:ext cx="3540125" cy="1658292"/>
    <xdr:pic>
      <xdr:nvPicPr>
        <xdr:cNvPr id="2" name="Picture 1" descr="Bespoke Stonework: Flooring, Kitchens, Worktops | South Coast Stone">
          <a:extLst>
            <a:ext uri="{FF2B5EF4-FFF2-40B4-BE49-F238E27FC236}">
              <a16:creationId xmlns:a16="http://schemas.microsoft.com/office/drawing/2014/main" id="{0D74986C-F54D-4D10-80E5-13C11B86857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9675" y="63500"/>
          <a:ext cx="3540125" cy="1658292"/>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78441</xdr:colOff>
      <xdr:row>0</xdr:row>
      <xdr:rowOff>36669</xdr:rowOff>
    </xdr:from>
    <xdr:ext cx="1483659" cy="741956"/>
    <xdr:pic>
      <xdr:nvPicPr>
        <xdr:cNvPr id="2" name="Picture 1" descr="Bespoke Stonework: Flooring, Kitchens, Worktops | South Coast Stone">
          <a:extLst>
            <a:ext uri="{FF2B5EF4-FFF2-40B4-BE49-F238E27FC236}">
              <a16:creationId xmlns:a16="http://schemas.microsoft.com/office/drawing/2014/main" id="{8995328C-D65D-4EB3-81E3-F5CA2F642FA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8441" y="36669"/>
          <a:ext cx="1483659" cy="741956"/>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257174</xdr:colOff>
      <xdr:row>1</xdr:row>
      <xdr:rowOff>47625</xdr:rowOff>
    </xdr:from>
    <xdr:to>
      <xdr:col>4</xdr:col>
      <xdr:colOff>652036</xdr:colOff>
      <xdr:row>7</xdr:row>
      <xdr:rowOff>76200</xdr:rowOff>
    </xdr:to>
    <xdr:pic>
      <xdr:nvPicPr>
        <xdr:cNvPr id="2" name="Picture 1" descr="Bespoke Stonework: Flooring, Kitchens, Worktops | South Coast Stone">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57174" y="238125"/>
          <a:ext cx="2385587" cy="11715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M\castle\Costplans\FEB%2003\130203CP.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LLONNAS2\Shared_MGW\Team_MGW\Citigroup%20Data%20Centre%20Frankfurt%20-%204821201\Pre%20Contract\02%20-%20Cost%20Plan%20&amp;%20Cost%20Report\Cost%20Model\AM%20Martin%20Final%20CEP\Greenfield%20%20approved%20separate%20contingenc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edmslon.dluk.net/Documents%20and%20Settings/cb26120/Local%20Settings/Temporary%20Internet%20Files/OLK59/Temp/liverpool/Program%20Files/Microsoft%20Office/Office/jobs/EST-41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Liverpool\March%20completion%20-%20version%203112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GC%202004\H04%20110%20SRE%20GEML%20Updated%20Eng\Estimate%20-%20Platform%20E&amp;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DOCUME~1\PEDROSA\LOCALS~1\Temp\Estimation%20Metz%20Beaubourg-version%20C%20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outhcoaststoneuk.sharepoint.com/Documents%20and%20Settings/RachelO/Local%20Settings/Temporary%20Internet%20Files/OLK82/NEW%20BUILD%20Gisborne%20Court%20estimate%20Sept%20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ASD\Tec\BXS\First%20Phase\Real%20Time%20Cost%20Model\Interactive%20Costs%20BXS%20-%20Market%20Residential%20(MASTER).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Lee's%20Folder\Useful%20Info\Measures\Primary%20CHW%20Plant%20&amp;%20Distribution%20rev%20A%2025.10.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charris.local\Jhw\2004%20Jobs\04-0290%20Petchey%20Academy\Risk%20Register\Hackney%202%20(Petchey)%20Risk%20Register%20060626%20-%20post%20risk%20review%20ECH%20versio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richarde\AppData\Local\Microsoft\Windows\Temporary%20Internet%20Files\Content.Outlook\J53UZ116\140306%20(Issue)%20-%20Phase%202%20Change%20Control%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M\Tesco%20Streatham\Costplan\CP%20copy%202910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southcoaststoneuk.sharepoint.com/TEC/25496%20-%20W5%20&amp;%20W4,%20Regent%20Street,%20London/Cost%20Estimates/Option%207B%20Recalc%20-%202Mar2009/W5-Opt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bspace.bruceshaw.co.uk/Users/jon.scott/Documents/WorkingFiles/BSpace.bruceshaw.co.uk/Falcon%20House/Cost%20Plan/Falcon%20House%20-%20Cost%20Report%20#1 for PDA review.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20HANOVER%20+\D%20-%20Financial%202\D03%20-%20Forecasting\D3.9%20-%20Quarterly%20Updates\2008%20June\June%2008%20Model%20Revised\MDL%20Planning%20Model.064.003.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Jobs\Projects\Commercial%20Offices%20-%20Bureaux\Tour%20AIG%20-%20Projet%202005\Monthly%20Cost%20Reports%20-%20Proc&#233;dure%20financi&#232;re\Reporting%20Real%20Estate\2006%20-%20Juin\Final%20Account%20Statement%20-%20Real%20estate%20-%20June%20-%20Floors%2013to1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southcoaststoneuk.sharepoint.com/WINDOWS/Temporary%20Internet%20Files/OLKB242/Tech/Jobs/17000/17610%20-%20ICH%20Hyde%20Park%20Corner%20-%20QS/Cost%20Reports/PCMR%20InfraP1-%20No.1_%201%20Oct%202003(Draft).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IRRv1%20mb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edmslon.dluk.net/Kings%20Cross/Other%20KXC/Cost%20Report%20Template%20(based%20on%20EGY)%20-%20July%20200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Programme%20Office\VI%20Masters\Opportunity\Opportunities%20Chart%20(inc%20Opportunities%20Register)%20V2_origina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charris.local\Documents%20and%20Settings\BealG\Local%20Settings\Temporary%20Internet%20Files\OLK1209\Oxford%20Earth%20Sciences%20Risk%20Register.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lient\C$\Projects-Everyone\30%20Single%20Commercial%20Team\ESCA%20Team\06%20Knowledge%20&amp;%20News\07%20Projects\11%20Developing%20the%20Pier%20Product\Costs\Cost%20Plans\Pier%20Cost%20Plan%202409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harris.local\Documents%20and%20Settings\johnsonl\Local%20Settings\Temporary%20Internet%20Files\OLK193\LON\QS\QS11228\COST\OPCOS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clpdc\company\GC%202003\H03%20101%20CrossRail%201%20Western%20Routes%20(SWR)\Kingston%20Option%20B\Stage%203%20Estimate%20(FINAL%20-%20REV%20A)%20Jul%202003\Estimate%20-%20Platforms%20-%20All%20Option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edmslon.dluk.net/London/47382/Main/J%20-%20Estimates/07%20Cash%20Flows/40-54%20Grosvenor%20Hill%20-%20Cash%20Flow%20Forecast%20Aug.2008%20Stage%20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Simon%20ODonnell\Foyles\107-109%20Charing%20Cross%20Road\06%20Financial%20Models\2011\Phase%201\April%2013%202011%20-%20CX%20Road.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edmslon.dluk.net/London/46847/Main/L%20-%20DL%20Reports/02%20Cost%20Management/Cost%20Report%2006/KXC%20Shared%20Service%20Yard%20Cost%20Report%206%20-%2020071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DOM\castle\Costplans\FEB%2003\130203CP.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echarris.local\LON\QS\I46001\REPORT\COST\CASHFL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Ilford%20station%20-%20Platforms%20%20(Arch%20&amp;%20Civils)%20RS%20Jan%2006.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edmslon.dluk.net/London/45502/Main/L%20-%20DL%20Reports/02%20Cost%20Management/01%20Financial%20reports/Financial%20Reports/Financial%20Report%202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michaelmclaren\AppData\Local\Microsoft\Windows\Temporary%20Internet%20Files\Content.Outlook\9U8DED49\R3%20Elemental%20Breakdown%20Stage%20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edmslon.dluk.net/TEMP/Pater%20Prelims%2026-09-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outhcoaststoneuk.sharepoint.com/WINDOWS/Local%20Settings/Temporary%20Internet%20Files/Content.IE5/0LUVOT27/Stukeley%20Street%20Scheme%20E%20est(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I:\METZ%20APS\Estimation%20Metz%20Beaubourg-version%20C%2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garyrose\AppData\Local\Microsoft\Windows\Temporary%20Internet%20Files\Content.Outlook\8KQBDMJ1\140627_R5S_RevisedProposal_WIP.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bspace.bruceshaw.co.uk/WorkingFiles/BSpace.bruceshaw.co.uk/Wardian,%20London/8594%20-%20Wardian%20Trade%20Package%20Award%20Summary%20(01.06.16)/8652%20-%20Cost%20Report%205%20Cash%20Flow.xlsm"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southcoaststoneuk.sharepoint.com/NJR/TEC/Projects/28000/28036%20-%2020%20James's%20Street/Estimate/Stage%20C/20%20SJS%20-%20Stage%20C%20Estimate%20-%20Revision%20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echarris.local\LON\QS\QS11228\COST\OPCOS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Gclpdc\company\GC%202003\H03%20101%20CrossRail%201%20Western%20Routes%20(SWR)\Kingston%20Option%20B\Stage%203%20Estimate%20(FINAL%20-%20REV%20A)%20Jul%202003\Estimate%20-%20Sidings%20-%20All%20Option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southcoaststoneuk.sharepoint.com/TEC/21498%20-%20Carnival%20UK/Costplans/Costplan%20-%20Stage%20D%20Update/Carnival%20House%20Cost%20Plan%20-%20Stage%20D%20Update%20(17.09.0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RachelO\Local%20Settings\Temporary%20Internet%20Files\OLK82\NEW%20BUILD%20Gisborne%20Court%20estimate%20Sept%200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lient\C$\My%20Documents\M.S.C.P%20West\M&amp;E%20Cost%20Plan.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lient\C$\ENGINEER\FUTURE%20CONCEPTS%20(01AUG01)\S&amp;C\General\David%20Lawrence\DOIG%20&amp;%20SMITH\DAVID%20LAWRENCE\COST%20PLANS\Eastern%20Extension\~0023598%20-%20master%20dl%20cost%20pl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mslon.dluk.net\Pinnacle\064373\Main\J%20-%20Estimates\01%20Full%20Estimates%20and%20Cost%20Plans\Stage%20D\Cat%20B%20Fitout\Cost%20Plan\Stage%20D%20August%202011\B3%20Cat%20B%20Stage%20D%20Draft%20CP%20presented%20to%20CH%2014%2009%201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WINDOWS\Local%20Settings\Temporary%20Internet%20Files\Content.IE5\0LUVOT27\Stukeley%20Street%20Scheme%20E%20est(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edmslon.dluk.net/London/24559/Main/L%20-%20DL%20Reports/02%20Cost%20Management/KXC%20Financial%20Management%20Report/101102%20Financial%20Management%20Report%20-%20May%2010.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TLONSCFS02\Cost%20Management\WINDOWS\Temporary%20Internet%20Files\OLKB242\Tech\Jobs\17000\17610%20-%20ICH%20Hyde%20Park%20Corner%20-%20QS\Cost%20Reports\PCMR%20InfraP1-%20No.1_%201%20Oct%202003(Draf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Ilford%20Station%20-%20Summary%20of%20Estimates%20-%2029-10-04%20RS%20stee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edmslon.dluk.net/London/30910/Main/L%20-%20DL%20Reports/01%20DL%20Reports/02%20Cost%20Consultancy/00%20Post%20Contract%20Cost%20Reports/Cost%20Report%20Nr%206%20-%20Contract%201%20-%20New%20Template%20-%20DRAF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edmslon.dluk.net/London/54437/Main/J%20-%20Estimates/01%20Full%20Estimates%20and%20Cost%20Plans/Order%20of%20Cost%20Jan%2008/Estimates/Order%20of%20cost%20Estimate%20Nr%20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knowledge.argentllp.co.uk/sites/KXC-SITE/developments/KXC-R6-DEV-001/Documents/D3%20Appraisals/D3.1%20Appraisals/KX%20Live%20Projects%20%20-%20Status%20Summary.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edmslon.dluk.net/Team%20Management/Individuals/Tighe,%20Tom/Cost%20Report%20Template%20Excel%20#1 (3).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ASD\Tec\King's%20Cross\32188%20-%20KCC%20Camley%20St%20Bridge\J%20-%20Estimates\Stage%204\160203%20KXC%20BR3%20Camley%20St%20Bridge%20Formal%20Cost%20Pla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lient\C$\Options%20Stage%202\4.0%20Cost%20Plan\4.16%20OS2%20Handover%20Cost%20Plan\5%20-%20Terminal%20&amp;%20Forecourt\5%20-%20Terminal%20and%20Forecourt%20-%20DL%20amended%2021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outhcoaststoneuk.sharepoint.com/Documents%20and%20Settings/cb26120/Local%20Settings/Temporary%20Internet%20Files/OLK59/Temp/liverpool/Program%20Files/Microsoft%20Office/Office/jobs/EST-41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knowledge.argentllp.co.uk/sites/KXC-SITE/developments/KXC-R6-DEV-001/Documents/D3%20Appraisals/D3.1%20Appraisals/KX%20Banking%20Cashflows%20v39%20based%20on%20plot%20model%20%20-%20Cost%20Plan%2012%20for%20Rothschild%20Analysis%2024.09.08.xl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GC%202002\H02.202%20CrossRail%201%20Safeguarded%20Route%20Call%20Off%20(Motts)\Estimate%20Update%20-%20October%202004\Isle%20of%20Dogs%20Station\Isle%20of%20Dogs%20Station%20-%20October%202004.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lient\C$\Documents%20and%20Settings\RamageA\My%20Documents\HET\HET\Cost%20Plan\Copy%20of%205%20-%20Terminal%20and%20Forecourt%20Scheme%20Design%20V3.0.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lient\C$\23225%20-%20Main%20Works%20-%20Scheme%20Design\4.0%20Cost%20Plan\Ray%20McGowan\Cost%20Plans\Ray%20McGowan\Sprint33%2005020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kevipotter\AppData\Local\Microsoft\Windows\Temporary%20Internet%20Files\Content.Outlook\7SPQ04AV\R3%20Cost%20Model%20R3%20nr%201%20rev%20D%2016_01_20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charris.local\Documents%20and%20Settings\ShakesK\Desktop\dk\Stations\Crossrail%20-%20Stations%20-%20East%20-%20Validation\Ilford\EVCS_Ilford%20Re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lient\H$\Risk%20Templates%20CP\FINAL\Version%201%20Release\Risk%20Templates%20CP\Capital%20Opp%20templatev3%20-%20FIN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edmslon.dluk.net/Program%20Files/Microsoft%20Office/Office/jobs/EST-41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s"/>
      <sheetName val="SG"/>
      <sheetName val="Benchmark"/>
      <sheetName val="Summary budgets"/>
      <sheetName val="Trade Contractors budgets"/>
      <sheetName val="Sheet5"/>
      <sheetName val="SGL"/>
      <sheetName val="Sheet3"/>
      <sheetName val="rates"/>
      <sheetName val="Planning"/>
      <sheetName val="Sheet4"/>
      <sheetName val="SPLIT"/>
      <sheetName val="Forge"/>
      <sheetName val="VO's"/>
      <sheetName val="Sheet1"/>
      <sheetName val="underslab drainage"/>
      <sheetName val="Sheet2"/>
      <sheetName val="Battersea"/>
      <sheetName val="VARIANCE "/>
      <sheetName val="Sheet7"/>
      <sheetName val="Sewage tank"/>
      <sheetName val="Sheet8"/>
      <sheetName val="Sheet6"/>
      <sheetName val="BCIS comp"/>
      <sheetName val="Summary"/>
      <sheetName val="Form"/>
      <sheetName val="Plot 11"/>
      <sheetName val="2-Cash Flow"/>
      <sheetName val="Summary_budgets"/>
      <sheetName val="Trade_Contractors_budgets"/>
      <sheetName val="underslab_drainage"/>
      <sheetName val="VARIANCE_"/>
      <sheetName val="Sewage_tank"/>
      <sheetName val="BCIS_comp"/>
      <sheetName val="2-Cash_Flow"/>
      <sheetName val="Summary_budgets1"/>
      <sheetName val="Trade_Contractors_budgets1"/>
      <sheetName val="underslab_drainage1"/>
      <sheetName val="VARIANCE_1"/>
      <sheetName val="Sewage_tank1"/>
      <sheetName val="BCIS_comp1"/>
      <sheetName val="130203CP"/>
      <sheetName val="Summary_budgets3"/>
      <sheetName val="Trade_Contractors_budgets3"/>
      <sheetName val="underslab_drainage3"/>
      <sheetName val="VARIANCE_3"/>
      <sheetName val="Sewage_tank3"/>
      <sheetName val="BCIS_comp3"/>
      <sheetName val="2-Cash_Flow2"/>
      <sheetName val="Summary_budgets2"/>
      <sheetName val="Trade_Contractors_budgets2"/>
      <sheetName val="underslab_drainage2"/>
      <sheetName val="VARIANCE_2"/>
      <sheetName val="Sewage_tank2"/>
      <sheetName val="BCIS_comp2"/>
      <sheetName val="2-Cash_Flow1"/>
      <sheetName val="Summary_budgets5"/>
      <sheetName val="Trade_Contractors_budgets5"/>
      <sheetName val="underslab_drainage5"/>
      <sheetName val="VARIANCE_5"/>
      <sheetName val="Sewage_tank5"/>
      <sheetName val="BCIS_comp5"/>
      <sheetName val="2-Cash_Flow4"/>
      <sheetName val="Summary_budgets4"/>
      <sheetName val="Trade_Contractors_budgets4"/>
      <sheetName val="underslab_drainage4"/>
      <sheetName val="VARIANCE_4"/>
      <sheetName val="Sewage_tank4"/>
      <sheetName val="BCIS_comp4"/>
      <sheetName val="2-Cash_Flow3"/>
      <sheetName val="Summary_budgets6"/>
      <sheetName val="Trade_Contractors_budgets6"/>
      <sheetName val="underslab_drainage6"/>
      <sheetName val="VARIANCE_6"/>
      <sheetName val="Sewage_tank6"/>
      <sheetName val="BCIS_comp6"/>
      <sheetName val="2-Cash_Flow5"/>
      <sheetName val="Summary_budgets7"/>
      <sheetName val="Trade_Contractors_budgets7"/>
      <sheetName val="underslab_drainage7"/>
      <sheetName val="VARIANCE_7"/>
      <sheetName val="Sewage_tank7"/>
      <sheetName val="BCIS_comp7"/>
      <sheetName val="2-Cash_Flow6"/>
      <sheetName val="Summary_budgets11"/>
      <sheetName val="Trade_Contractors_budgets11"/>
      <sheetName val="underslab_drainage11"/>
      <sheetName val="VARIANCE_11"/>
      <sheetName val="Sewage_tank11"/>
      <sheetName val="BCIS_comp11"/>
      <sheetName val="Summary_budgets8"/>
      <sheetName val="Trade_Contractors_budgets8"/>
      <sheetName val="underslab_drainage8"/>
      <sheetName val="VARIANCE_8"/>
      <sheetName val="Sewage_tank8"/>
      <sheetName val="BCIS_comp8"/>
      <sheetName val="Summary_budgets9"/>
      <sheetName val="Trade_Contractors_budgets9"/>
      <sheetName val="underslab_drainage9"/>
      <sheetName val="VARIANCE_9"/>
      <sheetName val="Sewage_tank9"/>
      <sheetName val="BCIS_comp9"/>
      <sheetName val="Summary_budgets10"/>
      <sheetName val="Trade_Contractors_budgets10"/>
      <sheetName val="underslab_drainage10"/>
      <sheetName val="VARIANCE_10"/>
      <sheetName val="Sewage_tank10"/>
      <sheetName val="BCIS_comp10"/>
      <sheetName val="Summary_budgets12"/>
      <sheetName val="Trade_Contractors_budgets12"/>
      <sheetName val="underslab_drainage12"/>
      <sheetName val="VARIANCE_12"/>
      <sheetName val="Sewage_tank12"/>
      <sheetName val="BCIS_comp12"/>
      <sheetName val="Summary_budgets13"/>
      <sheetName val="Trade_Contractors_budgets13"/>
      <sheetName val="underslab_drainage13"/>
      <sheetName val="VARIANCE_13"/>
      <sheetName val="Sewage_tank13"/>
      <sheetName val="BCIS_comp13"/>
      <sheetName val="Summary_budgets14"/>
      <sheetName val="Trade_Contractors_budgets14"/>
      <sheetName val="underslab_drainage14"/>
      <sheetName val="VARIANCE_14"/>
      <sheetName val="Sewage_tank14"/>
      <sheetName val="BCIS_comp14"/>
      <sheetName val="Basis"/>
      <sheetName val="Chart data"/>
      <sheetName val="Summary_budgets15"/>
      <sheetName val="Trade_Contractors_budgets15"/>
      <sheetName val="underslab_drainage15"/>
      <sheetName val="VARIANCE_15"/>
      <sheetName val="Sewage_tank15"/>
      <sheetName val="BCIS_comp15"/>
      <sheetName val="Summary_budgets16"/>
      <sheetName val="Trade_Contractors_budgets16"/>
      <sheetName val="underslab_drainage16"/>
      <sheetName val="VARIANCE_16"/>
      <sheetName val="Sewage_tank16"/>
      <sheetName val="BCIS_comp16"/>
      <sheetName val="Summary_budgets17"/>
      <sheetName val="Trade_Contractors_budgets17"/>
      <sheetName val="underslab_drainage17"/>
      <sheetName val="VARIANCE_17"/>
      <sheetName val="Sewage_tank17"/>
      <sheetName val="BCIS_comp17"/>
      <sheetName val="Summary_budgets18"/>
      <sheetName val="Trade_Contractors_budgets18"/>
      <sheetName val="underslab_drainage18"/>
      <sheetName val="VARIANCE_18"/>
      <sheetName val="Sewage_tank18"/>
      <sheetName val="BCIS_comp18"/>
      <sheetName val="Summary_budgets19"/>
      <sheetName val="Trade_Contractors_budgets19"/>
      <sheetName val="underslab_drainage19"/>
      <sheetName val="VARIANCE_19"/>
      <sheetName val="Sewage_tank19"/>
      <sheetName val="BCIS_comp19"/>
      <sheetName val="Summary_budgets20"/>
      <sheetName val="Trade_Contractors_budgets20"/>
      <sheetName val="underslab_drainage20"/>
      <sheetName val="VARIANCE_20"/>
      <sheetName val="Sewage_tank20"/>
      <sheetName val="BCIS_comp20"/>
      <sheetName val="Summary_budgets21"/>
      <sheetName val="Trade_Contractors_budgets21"/>
      <sheetName val="underslab_drainage21"/>
      <sheetName val="VARIANCE_21"/>
      <sheetName val="Sewage_tank21"/>
      <sheetName val="BCIS_comp21"/>
      <sheetName val="Summary_budgets22"/>
      <sheetName val="Trade_Contractors_budgets22"/>
      <sheetName val="underslab_drainage22"/>
      <sheetName val="VARIANCE_22"/>
      <sheetName val="Sewage_tank22"/>
      <sheetName val="BCIS_comp22"/>
      <sheetName val="Summary_budgets23"/>
      <sheetName val="Trade_Contractors_budgets23"/>
      <sheetName val="underslab_drainage23"/>
      <sheetName val="VARIANCE_23"/>
      <sheetName val="Sewage_tank23"/>
      <sheetName val="BCIS_comp23"/>
      <sheetName val="Summary_budgets24"/>
      <sheetName val="Trade_Contractors_budgets24"/>
      <sheetName val="underslab_drainage24"/>
      <sheetName val="VARIANCE_24"/>
      <sheetName val="Sewage_tank24"/>
      <sheetName val="BCIS_comp24"/>
      <sheetName val="Summary_budgets25"/>
      <sheetName val="Trade_Contractors_budgets25"/>
      <sheetName val="underslab_drainage25"/>
      <sheetName val="VARIANCE_25"/>
      <sheetName val="Sewage_tank25"/>
      <sheetName val="BCIS_comp25"/>
      <sheetName val="Summary_budgets26"/>
      <sheetName val="Trade_Contractors_budgets26"/>
      <sheetName val="underslab_drainage26"/>
      <sheetName val="VARIANCE_26"/>
      <sheetName val="Sewage_tank26"/>
      <sheetName val="BCIS_comp26"/>
      <sheetName val="Summary_budgets28"/>
      <sheetName val="Trade_Contractors_budgets28"/>
      <sheetName val="underslab_drainage28"/>
      <sheetName val="VARIANCE_28"/>
      <sheetName val="Sewage_tank28"/>
      <sheetName val="BCIS_comp28"/>
      <sheetName val="2-Cash_Flow8"/>
      <sheetName val="Chart_data1"/>
      <sheetName val="Plot_111"/>
      <sheetName val="Summary_budgets27"/>
      <sheetName val="Trade_Contractors_budgets27"/>
      <sheetName val="underslab_drainage27"/>
      <sheetName val="VARIANCE_27"/>
      <sheetName val="Sewage_tank27"/>
      <sheetName val="BCIS_comp27"/>
      <sheetName val="2-Cash_Flow7"/>
      <sheetName val="Chart_data"/>
      <sheetName val="Plot_11"/>
      <sheetName val="Summary_budgets29"/>
      <sheetName val="Trade_Contractors_budgets29"/>
      <sheetName val="underslab_drainage29"/>
      <sheetName val="VARIANCE_29"/>
      <sheetName val="Sewage_tank29"/>
      <sheetName val="BCIS_comp29"/>
      <sheetName val="2-Cash_Flow9"/>
      <sheetName val="Chart_data2"/>
      <sheetName val="Plot_112"/>
      <sheetName val="Summary_budgets30"/>
      <sheetName val="Trade_Contractors_budgets30"/>
      <sheetName val="underslab_drainage30"/>
      <sheetName val="VARIANCE_30"/>
      <sheetName val="Sewage_tank30"/>
      <sheetName val="BCIS_comp30"/>
      <sheetName val="2-Cash_Flow10"/>
      <sheetName val="Chart_data3"/>
      <sheetName val="Plot_113"/>
      <sheetName val="Summary_budgets32"/>
      <sheetName val="Trade_Contractors_budgets32"/>
      <sheetName val="underslab_drainage32"/>
      <sheetName val="VARIANCE_32"/>
      <sheetName val="Sewage_tank32"/>
      <sheetName val="BCIS_comp32"/>
      <sheetName val="Summary_budgets31"/>
      <sheetName val="Trade_Contractors_budgets31"/>
      <sheetName val="underslab_drainage31"/>
      <sheetName val="VARIANCE_31"/>
      <sheetName val="Sewage_tank31"/>
      <sheetName val="BCIS_comp31"/>
      <sheetName val="Summary_budgets33"/>
      <sheetName val="Trade_Contractors_budgets33"/>
      <sheetName val="underslab_drainage33"/>
      <sheetName val="VARIANCE_33"/>
      <sheetName val="Sewage_tank33"/>
      <sheetName val="BCIS_comp33"/>
      <sheetName val="Plot_114"/>
      <sheetName val="2-Cash_Flow11"/>
      <sheetName val="Chart_data4"/>
      <sheetName val="Summary_budgets38"/>
      <sheetName val="Trade_Contractors_budgets38"/>
      <sheetName val="underslab_drainage38"/>
      <sheetName val="VARIANCE_38"/>
      <sheetName val="Sewage_tank38"/>
      <sheetName val="BCIS_comp38"/>
      <sheetName val="Plot_1111"/>
      <sheetName val="2-Cash_Flow18"/>
      <sheetName val="Chart_data11"/>
      <sheetName val="Plot_115"/>
      <sheetName val="2-Cash_Flow12"/>
      <sheetName val="Chart_data5"/>
      <sheetName val="Summary_budgets34"/>
      <sheetName val="Trade_Contractors_budgets34"/>
      <sheetName val="underslab_drainage34"/>
      <sheetName val="VARIANCE_34"/>
      <sheetName val="Sewage_tank34"/>
      <sheetName val="BCIS_comp34"/>
      <sheetName val="Plot_117"/>
      <sheetName val="2-Cash_Flow14"/>
      <sheetName val="Chart_data7"/>
      <sheetName val="Plot_116"/>
      <sheetName val="2-Cash_Flow13"/>
      <sheetName val="Chart_data6"/>
      <sheetName val="Summary_budgets35"/>
      <sheetName val="Trade_Contractors_budgets35"/>
      <sheetName val="underslab_drainage35"/>
      <sheetName val="VARIANCE_35"/>
      <sheetName val="Sewage_tank35"/>
      <sheetName val="BCIS_comp35"/>
      <sheetName val="Plot_118"/>
      <sheetName val="2-Cash_Flow15"/>
      <sheetName val="Chart_data8"/>
      <sheetName val="Summary_budgets36"/>
      <sheetName val="Trade_Contractors_budgets36"/>
      <sheetName val="underslab_drainage36"/>
      <sheetName val="VARIANCE_36"/>
      <sheetName val="Sewage_tank36"/>
      <sheetName val="BCIS_comp36"/>
      <sheetName val="Plot_119"/>
      <sheetName val="2-Cash_Flow16"/>
      <sheetName val="Chart_data9"/>
      <sheetName val="Summary_budgets37"/>
      <sheetName val="Trade_Contractors_budgets37"/>
      <sheetName val="underslab_drainage37"/>
      <sheetName val="VARIANCE_37"/>
      <sheetName val="Sewage_tank37"/>
      <sheetName val="BCIS_comp37"/>
      <sheetName val="Plot_1110"/>
      <sheetName val="2-Cash_Flow17"/>
      <sheetName val="Chart_data10"/>
      <sheetName val="Summary_budgets39"/>
      <sheetName val="Trade_Contractors_budgets39"/>
      <sheetName val="underslab_drainage39"/>
      <sheetName val="VARIANCE_39"/>
      <sheetName val="Sewage_tank39"/>
      <sheetName val="BCIS_comp39"/>
      <sheetName val="Plot_1112"/>
      <sheetName val="2-Cash_Flow19"/>
      <sheetName val="Chart_data12"/>
      <sheetName val="Summary_budgets41"/>
      <sheetName val="Trade_Contractors_budgets41"/>
      <sheetName val="underslab_drainage41"/>
      <sheetName val="VARIANCE_41"/>
      <sheetName val="Sewage_tank41"/>
      <sheetName val="BCIS_comp41"/>
      <sheetName val="Plot_1114"/>
      <sheetName val="2-Cash_Flow21"/>
      <sheetName val="Chart_data14"/>
      <sheetName val="Summary_budgets40"/>
      <sheetName val="Trade_Contractors_budgets40"/>
      <sheetName val="underslab_drainage40"/>
      <sheetName val="VARIANCE_40"/>
      <sheetName val="Sewage_tank40"/>
      <sheetName val="BCIS_comp40"/>
      <sheetName val="Plot_1113"/>
      <sheetName val="2-Cash_Flow20"/>
      <sheetName val="Chart_data13"/>
      <sheetName val="2 NSN Cashflow CORA alinea"/>
      <sheetName val="Material List "/>
      <sheetName val="Valuation"/>
      <sheetName val="Addendum"/>
      <sheetName val="Preliminaries"/>
      <sheetName val="Valuation  No.4"/>
      <sheetName val="CSA"/>
      <sheetName val="Variations"/>
      <sheetName val="V01 - GL"/>
      <sheetName val="VO02 _GL"/>
      <sheetName val="VO03"/>
      <sheetName val="V04-SI8  _GL"/>
      <sheetName val="V05-SI7 _GL"/>
      <sheetName val="V06-SI9 _GL"/>
      <sheetName val="VO07"/>
      <sheetName val="VO08"/>
      <sheetName val="VO9_(M)"/>
      <sheetName val="VO10"/>
      <sheetName val="SI01"/>
      <sheetName val="SI02"/>
      <sheetName val="SI03 GL"/>
      <sheetName val="SI04 GL"/>
      <sheetName val="SI05 GL"/>
      <sheetName val="SI06_GL"/>
      <sheetName val="SI07"/>
      <sheetName val="SI08"/>
      <sheetName val="PN"/>
      <sheetName val="SUM"/>
      <sheetName val="Detail"/>
      <sheetName val="Drylining Contract Wks"/>
      <sheetName val="VARS"/>
      <sheetName val="MOS"/>
      <sheetName val="2_NSN_Cashflow_CORA_alinea"/>
      <sheetName val="Valuation__No_42"/>
      <sheetName val="V01_-_GL2"/>
      <sheetName val="VO02__GL2"/>
      <sheetName val="V04-SI8___GL2"/>
      <sheetName val="V05-SI7__GL2"/>
      <sheetName val="V06-SI9__GL2"/>
      <sheetName val="SI03_GL2"/>
      <sheetName val="SI04_GL2"/>
      <sheetName val="SI05_GL2"/>
      <sheetName val="Valuation__No_4"/>
      <sheetName val="V01_-_GL"/>
      <sheetName val="VO02__GL"/>
      <sheetName val="V04-SI8___GL"/>
      <sheetName val="V05-SI7__GL"/>
      <sheetName val="V06-SI9__GL"/>
      <sheetName val="SI03_GL"/>
      <sheetName val="SI04_GL"/>
      <sheetName val="SI05_GL"/>
      <sheetName val="Valuation__No_41"/>
      <sheetName val="V01_-_GL1"/>
      <sheetName val="VO02__GL1"/>
      <sheetName val="V04-SI8___GL1"/>
      <sheetName val="V05-SI7__GL1"/>
      <sheetName val="V06-SI9__GL1"/>
      <sheetName val="SI03_GL1"/>
      <sheetName val="SI04_GL1"/>
      <sheetName val="SI05_GL1"/>
      <sheetName val="Valuation__No_43"/>
      <sheetName val="V01_-_GL3"/>
      <sheetName val="VO02__GL3"/>
      <sheetName val="V04-SI8___GL3"/>
      <sheetName val="V05-SI7__GL3"/>
      <sheetName val="V06-SI9__GL3"/>
      <sheetName val="SI03_GL3"/>
      <sheetName val="SI04_GL3"/>
      <sheetName val="SI05_GL3"/>
      <sheetName val="2_NSN_Cashflow_CORA_alinea1"/>
      <sheetName val="Material_List_"/>
      <sheetName val="Valuation__No_44"/>
      <sheetName val="V01_-_GL4"/>
      <sheetName val="VO02__GL4"/>
      <sheetName val="V04-SI8___GL4"/>
      <sheetName val="V05-SI7__GL4"/>
      <sheetName val="V06-SI9__GL4"/>
      <sheetName val="SI03_GL4"/>
      <sheetName val="SI04_GL4"/>
      <sheetName val="SI05_GL4"/>
      <sheetName val="2_NSN_Cashflow_CORA_alinea2"/>
      <sheetName val="Material_List_1"/>
      <sheetName val="Valuation__No_45"/>
      <sheetName val="V01_-_GL5"/>
      <sheetName val="VO02__GL5"/>
      <sheetName val="V04-SI8___GL5"/>
      <sheetName val="V05-SI7__GL5"/>
      <sheetName val="V06-SI9__GL5"/>
      <sheetName val="SI03_GL5"/>
      <sheetName val="SI04_GL5"/>
      <sheetName val="SI05_GL5"/>
      <sheetName val="2_NSN_Cashflow_CORA_alinea3"/>
      <sheetName val="Material_List_2"/>
      <sheetName val="Valuation__No_46"/>
      <sheetName val="V01_-_GL6"/>
      <sheetName val="VO02__GL6"/>
      <sheetName val="V04-SI8___GL6"/>
      <sheetName val="V05-SI7__GL6"/>
      <sheetName val="V06-SI9__GL6"/>
      <sheetName val="SI03_GL6"/>
      <sheetName val="SI04_GL6"/>
      <sheetName val="SI05_GL6"/>
      <sheetName val="Drylining_Contract_Wks1"/>
      <sheetName val="Drylining_Contract_Wks"/>
      <sheetName val="Summary_budgets42"/>
      <sheetName val="Trade_Contractors_budgets42"/>
      <sheetName val="underslab_drainage42"/>
      <sheetName val="VARIANCE_42"/>
      <sheetName val="Sewage_tank42"/>
      <sheetName val="BCIS_comp42"/>
      <sheetName val="2_NSN_Cashflow_CORA_alinea4"/>
      <sheetName val="Material_List_3"/>
      <sheetName val="Valuation__No_47"/>
      <sheetName val="V01_-_GL7"/>
      <sheetName val="VO02__GL7"/>
      <sheetName val="V04-SI8___GL7"/>
      <sheetName val="V05-SI7__GL7"/>
      <sheetName val="V06-SI9__GL7"/>
      <sheetName val="SI03_GL7"/>
      <sheetName val="SI04_GL7"/>
      <sheetName val="SI05_GL7"/>
      <sheetName val="Summary_budgets43"/>
      <sheetName val="Trade_Contractors_budgets43"/>
      <sheetName val="underslab_drainage43"/>
      <sheetName val="VARIANCE_43"/>
      <sheetName val="Sewage_tank43"/>
      <sheetName val="BCIS_comp43"/>
      <sheetName val="2_NSN_Cashflow_CORA_alinea5"/>
      <sheetName val="Material_List_4"/>
      <sheetName val="Valuation__No_48"/>
      <sheetName val="V01_-_GL8"/>
      <sheetName val="VO02__GL8"/>
      <sheetName val="V04-SI8___GL8"/>
      <sheetName val="V05-SI7__GL8"/>
      <sheetName val="V06-SI9__GL8"/>
      <sheetName val="SI03_GL8"/>
      <sheetName val="SI04_GL8"/>
      <sheetName val="SI05_GL8"/>
      <sheetName val="Drylining_Contract_Wks2"/>
      <sheetName val="2-Cash_Flow22"/>
      <sheetName val="Plot_1115"/>
      <sheetName val="Chart_data15"/>
      <sheetName val="2-Cash_Flow23"/>
      <sheetName val="Plot_1116"/>
      <sheetName val="Chart_data16"/>
      <sheetName val="Summary_budgets44"/>
      <sheetName val="Trade_Contractors_budgets44"/>
      <sheetName val="underslab_drainage44"/>
      <sheetName val="VARIANCE_44"/>
      <sheetName val="Sewage_tank44"/>
      <sheetName val="BCIS_comp44"/>
      <sheetName val="2-Cash_Flow24"/>
      <sheetName val="Plot_1117"/>
      <sheetName val="Chart_data17"/>
      <sheetName val="Summary_budgets45"/>
      <sheetName val="Trade_Contractors_budgets45"/>
      <sheetName val="underslab_drainage45"/>
      <sheetName val="VARIANCE_45"/>
      <sheetName val="Sewage_tank45"/>
      <sheetName val="BCIS_comp45"/>
      <sheetName val="2-Cash_Flow25"/>
      <sheetName val="Plot_1118"/>
      <sheetName val="Chart_data18"/>
      <sheetName val="Drylining_Contract_Wks3"/>
      <sheetName val="Summary_budgets46"/>
      <sheetName val="Trade_Contractors_budgets46"/>
      <sheetName val="underslab_drainage46"/>
      <sheetName val="VARIANCE_46"/>
      <sheetName val="Sewage_tank46"/>
      <sheetName val="BCIS_comp46"/>
      <sheetName val="2-Cash_Flow26"/>
      <sheetName val="Plot_1119"/>
      <sheetName val="Chart_data19"/>
      <sheetName val="Summary_budgets50"/>
      <sheetName val="Trade_Contractors_budgets50"/>
      <sheetName val="underslab_drainage50"/>
      <sheetName val="VARIANCE_50"/>
      <sheetName val="Sewage_tank50"/>
      <sheetName val="BCIS_comp50"/>
      <sheetName val="2-Cash_Flow30"/>
      <sheetName val="Plot_1123"/>
      <sheetName val="Summary_budgets47"/>
      <sheetName val="Trade_Contractors_budgets47"/>
      <sheetName val="underslab_drainage47"/>
      <sheetName val="VARIANCE_47"/>
      <sheetName val="Sewage_tank47"/>
      <sheetName val="BCIS_comp47"/>
      <sheetName val="2-Cash_Flow27"/>
      <sheetName val="Plot_1120"/>
      <sheetName val="Summary_budgets48"/>
      <sheetName val="Trade_Contractors_budgets48"/>
      <sheetName val="underslab_drainage48"/>
      <sheetName val="VARIANCE_48"/>
      <sheetName val="Sewage_tank48"/>
      <sheetName val="BCIS_comp48"/>
      <sheetName val="2-Cash_Flow28"/>
      <sheetName val="Plot_1121"/>
      <sheetName val="Summary_budgets49"/>
      <sheetName val="Trade_Contractors_budgets49"/>
      <sheetName val="underslab_drainage49"/>
      <sheetName val="VARIANCE_49"/>
      <sheetName val="Sewage_tank49"/>
      <sheetName val="BCIS_comp49"/>
      <sheetName val="2-Cash_Flow29"/>
      <sheetName val="Plot_1122"/>
      <sheetName val="Summary_budgets51"/>
      <sheetName val="Trade_Contractors_budgets51"/>
      <sheetName val="underslab_drainage51"/>
      <sheetName val="VARIANCE_51"/>
      <sheetName val="Sewage_tank51"/>
      <sheetName val="BCIS_comp51"/>
      <sheetName val="2-Cash_Flow31"/>
      <sheetName val="Plot_1124"/>
      <sheetName val="CASHFLOWS"/>
      <sheetName val="Summary (Rebar)"/>
      <sheetName val="Day work"/>
      <sheetName val="Part-A"/>
      <sheetName val="Population"/>
      <sheetName val="FitOutConfCentre"/>
      <sheetName val="Externals"/>
      <sheetName val="MU"/>
      <sheetName val="PriceSummary"/>
      <sheetName val="WITHOUT C&amp;I PROFIT (3)"/>
      <sheetName val="Z- GENERAL PRICE SUMMARY"/>
      <sheetName val="MATERIAL'S PRICE"/>
      <sheetName val="UTILITIES"/>
      <sheetName val="#3E1_GCR"/>
      <sheetName val="Proj Cost Sumry"/>
      <sheetName val="Sum cost"/>
      <sheetName val="Summary_budgets53"/>
      <sheetName val="Trade_Contractors_budgets53"/>
      <sheetName val="underslab_drainage53"/>
      <sheetName val="VARIANCE_53"/>
      <sheetName val="Sewage_tank53"/>
      <sheetName val="BCIS_comp53"/>
      <sheetName val="2-Cash_Flow33"/>
      <sheetName val="Plot_1126"/>
      <sheetName val="Chart_data20"/>
      <sheetName val="Valuation__No_49"/>
      <sheetName val="V01_-_GL9"/>
      <sheetName val="VO02__GL9"/>
      <sheetName val="V04-SI8___GL9"/>
      <sheetName val="V05-SI7__GL9"/>
      <sheetName val="V06-SI9__GL9"/>
      <sheetName val="SI03_GL9"/>
      <sheetName val="SI04_GL9"/>
      <sheetName val="SI05_GL9"/>
      <sheetName val="2_NSN_Cashflow_CORA_alinea6"/>
      <sheetName val="Material_List_5"/>
      <sheetName val="Drylining_Contract_Wks5"/>
      <sheetName val="Summary_budgets52"/>
      <sheetName val="Trade_Contractors_budgets52"/>
      <sheetName val="underslab_drainage52"/>
      <sheetName val="VARIANCE_52"/>
      <sheetName val="Sewage_tank52"/>
      <sheetName val="BCIS_comp52"/>
      <sheetName val="2-Cash_Flow32"/>
      <sheetName val="Plot_1125"/>
      <sheetName val="Drylining_Contract_Wks4"/>
      <sheetName val="Summary_budgets54"/>
      <sheetName val="Trade_Contractors_budgets54"/>
      <sheetName val="underslab_drainage54"/>
      <sheetName val="VARIANCE_54"/>
      <sheetName val="Sewage_tank54"/>
      <sheetName val="BCIS_comp54"/>
      <sheetName val="2-Cash_Flow34"/>
      <sheetName val="Plot_1127"/>
      <sheetName val="Chart_data21"/>
      <sheetName val="Valuation__No_410"/>
      <sheetName val="V01_-_GL10"/>
      <sheetName val="VO02__GL10"/>
      <sheetName val="V04-SI8___GL10"/>
      <sheetName val="V05-SI7__GL10"/>
      <sheetName val="V06-SI9__GL10"/>
      <sheetName val="SI03_GL10"/>
      <sheetName val="SI04_GL10"/>
      <sheetName val="SI05_GL10"/>
      <sheetName val="2_NSN_Cashflow_CORA_alinea7"/>
      <sheetName val="Material_List_6"/>
      <sheetName val="Drylining_Contract_Wks6"/>
      <sheetName val="Summary_budgets55"/>
      <sheetName val="Trade_Contractors_budgets55"/>
      <sheetName val="underslab_drainage55"/>
      <sheetName val="VARIANCE_55"/>
      <sheetName val="Sewage_tank55"/>
      <sheetName val="BCIS_comp55"/>
      <sheetName val="2-Cash_Flow35"/>
      <sheetName val="Plot_1128"/>
      <sheetName val="Chart_data22"/>
      <sheetName val="Valuation__No_411"/>
      <sheetName val="V01_-_GL11"/>
      <sheetName val="VO02__GL11"/>
      <sheetName val="V04-SI8___GL11"/>
      <sheetName val="V05-SI7__GL11"/>
      <sheetName val="V06-SI9__GL11"/>
      <sheetName val="SI03_GL11"/>
      <sheetName val="SI04_GL11"/>
      <sheetName val="SI05_GL11"/>
      <sheetName val="2_NSN_Cashflow_CORA_alinea8"/>
      <sheetName val="Material_List_7"/>
      <sheetName val="Drylining_Contract_Wks7"/>
      <sheetName val="Summary_budgets56"/>
      <sheetName val="Trade_Contractors_budgets56"/>
      <sheetName val="underslab_drainage56"/>
      <sheetName val="VARIANCE_56"/>
      <sheetName val="Sewage_tank56"/>
      <sheetName val="BCIS_comp56"/>
      <sheetName val="2-Cash_Flow36"/>
      <sheetName val="Plot_1129"/>
      <sheetName val="Chart_data23"/>
      <sheetName val="Valuation__No_412"/>
      <sheetName val="V01_-_GL12"/>
      <sheetName val="VO02__GL12"/>
      <sheetName val="V04-SI8___GL12"/>
      <sheetName val="V05-SI7__GL12"/>
      <sheetName val="V06-SI9__GL12"/>
      <sheetName val="SI03_GL12"/>
      <sheetName val="SI04_GL12"/>
      <sheetName val="SI05_GL12"/>
      <sheetName val="2_NSN_Cashflow_CORA_alinea9"/>
      <sheetName val="Material_List_8"/>
      <sheetName val="Drylining_Contract_Wks8"/>
      <sheetName val="Equip"/>
      <sheetName val="Coding Areas"/>
      <sheetName val="Option"/>
      <sheetName val="BOQ Costing"/>
      <sheetName val="SBA"/>
      <sheetName val="Materials Cost(PCC)"/>
      <sheetName val="NPV"/>
      <sheetName val="Rate Analysis"/>
      <sheetName val="Data"/>
      <sheetName val="2_NSN_Cashflow_CORA_alinea10"/>
      <sheetName val="Material_List_9"/>
      <sheetName val="Valuation__No_413"/>
      <sheetName val="V01_-_GL13"/>
      <sheetName val="VO02__GL13"/>
      <sheetName val="V04-SI8___GL13"/>
      <sheetName val="V05-SI7__GL13"/>
      <sheetName val="V06-SI9__GL13"/>
      <sheetName val="SI03_GL13"/>
      <sheetName val="SI04_GL13"/>
      <sheetName val="SI05_GL13"/>
      <sheetName val="Summary_budgets57"/>
      <sheetName val="Trade_Contractors_budgets57"/>
      <sheetName val="underslab_drainage57"/>
      <sheetName val="VARIANCE_57"/>
      <sheetName val="Sewage_tank57"/>
      <sheetName val="BCIS_comp57"/>
      <sheetName val="2-Cash_Flow37"/>
      <sheetName val="Plot_1130"/>
      <sheetName val="Chart_data24"/>
      <sheetName val="Drylining_Contract_Wks9"/>
      <sheetName val="Summary_(Rebar)"/>
      <sheetName val="Day_work"/>
      <sheetName val="WITHOUT_C&amp;I_PROFIT_(3)"/>
      <sheetName val="Z-_GENERAL_PRICE_SUMMARY"/>
      <sheetName val="MATERIAL'S_PRICE"/>
      <sheetName val="Proj_Cost_Sumry"/>
      <sheetName val="Sum_cost"/>
      <sheetName val="Chart_data25"/>
      <sheetName val="2_NSN_Cashflow_CORA_alinea11"/>
      <sheetName val="Material_List_10"/>
      <sheetName val="Valuation__No_414"/>
      <sheetName val="V01_-_GL14"/>
      <sheetName val="VO02__GL14"/>
      <sheetName val="V04-SI8___GL14"/>
      <sheetName val="V05-SI7__GL14"/>
      <sheetName val="V06-SI9__GL14"/>
      <sheetName val="SI03_GL14"/>
      <sheetName val="SI04_GL14"/>
      <sheetName val="SI05_GL14"/>
      <sheetName val="Drylining_Contract_Wks10"/>
      <sheetName val="Chart_data27"/>
      <sheetName val="2_NSN_Cashflow_CORA_alinea13"/>
      <sheetName val="Material_List_12"/>
      <sheetName val="Valuation__No_416"/>
      <sheetName val="V01_-_GL16"/>
      <sheetName val="VO02__GL16"/>
      <sheetName val="V04-SI8___GL16"/>
      <sheetName val="V05-SI7__GL16"/>
      <sheetName val="V06-SI9__GL16"/>
      <sheetName val="SI03_GL16"/>
      <sheetName val="SI04_GL16"/>
      <sheetName val="SI05_GL16"/>
      <sheetName val="Drylining_Contract_Wks12"/>
      <sheetName val="Chart_data26"/>
      <sheetName val="2_NSN_Cashflow_CORA_alinea12"/>
      <sheetName val="Material_List_11"/>
      <sheetName val="Valuation__No_415"/>
      <sheetName val="V01_-_GL15"/>
      <sheetName val="VO02__GL15"/>
      <sheetName val="V04-SI8___GL15"/>
      <sheetName val="V05-SI7__GL15"/>
      <sheetName val="V06-SI9__GL15"/>
      <sheetName val="SI03_GL15"/>
      <sheetName val="SI04_GL15"/>
      <sheetName val="SI05_GL15"/>
      <sheetName val="Drylining_Contract_Wks11"/>
      <sheetName val="Chart_data28"/>
      <sheetName val="2_NSN_Cashflow_CORA_alinea14"/>
      <sheetName val="Material_List_13"/>
      <sheetName val="Valuation__No_417"/>
      <sheetName val="V01_-_GL17"/>
      <sheetName val="VO02__GL17"/>
      <sheetName val="V04-SI8___GL17"/>
      <sheetName val="V05-SI7__GL17"/>
      <sheetName val="V06-SI9__GL17"/>
      <sheetName val="SI03_GL17"/>
      <sheetName val="SI04_GL17"/>
      <sheetName val="SI05_GL17"/>
      <sheetName val="Drylining_Contract_Wks13"/>
      <sheetName val="Coding_Areas"/>
      <sheetName val="BOQ_Costing"/>
      <sheetName val="Materials_Cost(PCC)"/>
      <sheetName val="Rate_Analysis"/>
      <sheetName val="2_NSN_Cashflow_CORA_alinea15"/>
      <sheetName val="Material_List_14"/>
      <sheetName val="Valuation__No_418"/>
      <sheetName val="V01_-_GL18"/>
      <sheetName val="VO02__GL18"/>
      <sheetName val="V04-SI8___GL18"/>
      <sheetName val="V05-SI7__GL18"/>
      <sheetName val="V06-SI9__GL18"/>
      <sheetName val="SI03_GL18"/>
      <sheetName val="SI04_GL18"/>
      <sheetName val="SI05_GL18"/>
      <sheetName val="Summary_budgets58"/>
      <sheetName val="Trade_Contractors_budgets58"/>
      <sheetName val="underslab_drainage58"/>
      <sheetName val="VARIANCE_58"/>
      <sheetName val="Sewage_tank58"/>
      <sheetName val="BCIS_comp58"/>
      <sheetName val="2-Cash_Flow38"/>
      <sheetName val="Plot_1131"/>
      <sheetName val="Summary_(Rebar)1"/>
      <sheetName val="Day_work1"/>
      <sheetName val="WITHOUT_C&amp;I_PROFIT_(3)1"/>
      <sheetName val="Z-_GENERAL_PRICE_SUMMARY1"/>
      <sheetName val="MATERIAL'S_PRICE1"/>
      <sheetName val="Proj_Cost_Sumry1"/>
      <sheetName val="Sum_cost1"/>
      <sheetName val="Summary_budgets59"/>
      <sheetName val="Trade_Contractors_budgets59"/>
      <sheetName val="underslab_drainage59"/>
      <sheetName val="VARIANCE_59"/>
      <sheetName val="Sewage_tank59"/>
      <sheetName val="BCIS_comp59"/>
      <sheetName val="2-Cash_Flow39"/>
      <sheetName val="Plot_1132"/>
      <sheetName val="Coding_Areas1"/>
      <sheetName val="BOQ_Costing1"/>
      <sheetName val="Materials_Cost(PCC)1"/>
      <sheetName val="Rate_Analysis1"/>
      <sheetName val="Valuation__No_419"/>
      <sheetName val="V01_-_GL19"/>
      <sheetName val="VO02__GL19"/>
      <sheetName val="V04-SI8___GL19"/>
      <sheetName val="V05-SI7__GL19"/>
      <sheetName val="V06-SI9__GL19"/>
      <sheetName val="SI03_GL19"/>
      <sheetName val="SI04_GL19"/>
      <sheetName val="SI05_GL19"/>
      <sheetName val="2_NSN_Cashflow_CORA_alinea16"/>
      <sheetName val="Material_List_15"/>
      <sheetName val="Summary_(Rebar)2"/>
      <sheetName val="Day_work2"/>
      <sheetName val="WITHOUT_C&amp;I_PROFIT_(3)2"/>
      <sheetName val="Z-_GENERAL_PRICE_SUMMARY2"/>
      <sheetName val="MATERIAL'S_PRICE2"/>
      <sheetName val="Proj_Cost_Sumry2"/>
      <sheetName val="Sum_cost2"/>
      <sheetName val="Summary_budgets60"/>
      <sheetName val="Trade_Contractors_budgets60"/>
      <sheetName val="underslab_drainage60"/>
      <sheetName val="VARIANCE_60"/>
      <sheetName val="Sewage_tank60"/>
      <sheetName val="BCIS_comp60"/>
      <sheetName val="2-Cash_Flow40"/>
      <sheetName val="Plot_1133"/>
      <sheetName val="Valuation__No_420"/>
      <sheetName val="V01_-_GL20"/>
      <sheetName val="VO02__GL20"/>
      <sheetName val="V04-SI8___GL20"/>
      <sheetName val="V05-SI7__GL20"/>
      <sheetName val="V06-SI9__GL20"/>
      <sheetName val="SI03_GL20"/>
      <sheetName val="SI04_GL20"/>
      <sheetName val="SI05_GL20"/>
      <sheetName val="2_NSN_Cashflow_CORA_alinea17"/>
      <sheetName val="Material_List_16"/>
      <sheetName val="Drylining_Contract_Wks14"/>
      <sheetName val="Summary_(Rebar)3"/>
      <sheetName val="Day_work3"/>
      <sheetName val="WITHOUT_C&amp;I_PROFIT_(3)3"/>
      <sheetName val="Z-_GENERAL_PRICE_SUMMARY3"/>
      <sheetName val="MATERIAL'S_PRICE3"/>
      <sheetName val="Proj_Cost_Sumry3"/>
      <sheetName val="Sum_cost3"/>
      <sheetName val="Coding_Areas2"/>
      <sheetName val="BOQ_Costing2"/>
      <sheetName val="Materials_Cost(PCC)2"/>
      <sheetName val="Rate_Analysis2"/>
      <sheetName val="Summary_budgets61"/>
      <sheetName val="Trade_Contractors_budgets61"/>
      <sheetName val="underslab_drainage61"/>
      <sheetName val="VARIANCE_61"/>
      <sheetName val="Sewage_tank61"/>
      <sheetName val="BCIS_comp61"/>
      <sheetName val="2-Cash_Flow41"/>
      <sheetName val="Plot_1134"/>
      <sheetName val="Valuation__No_421"/>
      <sheetName val="V01_-_GL21"/>
      <sheetName val="VO02__GL21"/>
      <sheetName val="V04-SI8___GL21"/>
      <sheetName val="V05-SI7__GL21"/>
      <sheetName val="V06-SI9__GL21"/>
      <sheetName val="SI03_GL21"/>
      <sheetName val="SI04_GL21"/>
      <sheetName val="SI05_GL21"/>
      <sheetName val="2_NSN_Cashflow_CORA_alinea18"/>
      <sheetName val="Material_List_17"/>
      <sheetName val="Drylining_Contract_Wks15"/>
      <sheetName val="Summary_(Rebar)4"/>
      <sheetName val="Day_work4"/>
      <sheetName val="WITHOUT_C&amp;I_PROFIT_(3)4"/>
      <sheetName val="Z-_GENERAL_PRICE_SUMMARY4"/>
      <sheetName val="MATERIAL'S_PRICE4"/>
      <sheetName val="Proj_Cost_Sumry4"/>
      <sheetName val="Sum_cost4"/>
      <sheetName val="Coding_Areas3"/>
      <sheetName val="BOQ_Costing3"/>
      <sheetName val="Materials_Cost(PCC)3"/>
      <sheetName val="Rate_Analysis3"/>
      <sheetName val="Coding_Areas4"/>
      <sheetName val="BOQ_Costing4"/>
      <sheetName val="Materials_Cost(PCC)4"/>
      <sheetName val="Rate_Analysis4"/>
      <sheetName val="Summary_budgets62"/>
      <sheetName val="Trade_Contractors_budgets62"/>
      <sheetName val="underslab_drainage62"/>
      <sheetName val="VARIANCE_62"/>
      <sheetName val="Sewage_tank62"/>
      <sheetName val="BCIS_comp62"/>
      <sheetName val="2-Cash_Flow42"/>
      <sheetName val="Plot_1135"/>
      <sheetName val="Chart_data29"/>
      <sheetName val="Summary_(Rebar)5"/>
      <sheetName val="Day_work5"/>
      <sheetName val="WITHOUT_C&amp;I_PROFIT_(3)5"/>
      <sheetName val="Z-_GENERAL_PRICE_SUMMARY5"/>
      <sheetName val="MATERIAL'S_PRICE5"/>
      <sheetName val="Proj_Cost_Sumry5"/>
      <sheetName val="Sum_cost5"/>
      <sheetName val="Coding_Areas5"/>
      <sheetName val="BOQ_Costing5"/>
      <sheetName val="Materials_Cost(PCC)5"/>
      <sheetName val="Rate_Analysis5"/>
      <sheetName val="Dim Sheet"/>
      <sheetName val="Material_List_18"/>
      <sheetName val="Drylining_Contract_Wks16"/>
      <sheetName val="Material_List_22"/>
      <sheetName val="Drylining_Contract_Wks20"/>
      <sheetName val="Material_List_19"/>
      <sheetName val="Drylining_Contract_Wks17"/>
      <sheetName val="Material_List_20"/>
      <sheetName val="Drylining_Contract_Wks18"/>
      <sheetName val="Material_List_21"/>
      <sheetName val="Drylining_Contract_Wks19"/>
      <sheetName val="Material_List_23"/>
      <sheetName val="Drylining_Contract_Wks21"/>
      <sheetName val="Material_List_24"/>
      <sheetName val="Drylining_Contract_Wks22"/>
      <sheetName val="Material_List_25"/>
      <sheetName val="Drylining_Contract_Wks23"/>
      <sheetName val="Drylining_Contract_Wks24"/>
      <sheetName val="Material_List_26"/>
      <sheetName val="Summary_budgets66"/>
      <sheetName val="Trade_Contractors_budgets66"/>
      <sheetName val="underslab_drainage66"/>
      <sheetName val="VARIANCE_66"/>
      <sheetName val="Sewage_tank66"/>
      <sheetName val="BCIS_comp66"/>
      <sheetName val="2-Cash_Flow46"/>
      <sheetName val="Chart_data33"/>
      <sheetName val="Plot_1139"/>
      <sheetName val="2_NSN_Cashflow_CORA_alinea19"/>
      <sheetName val="Summary_budgets65"/>
      <sheetName val="Trade_Contractors_budgets65"/>
      <sheetName val="underslab_drainage65"/>
      <sheetName val="VARIANCE_65"/>
      <sheetName val="Sewage_tank65"/>
      <sheetName val="BCIS_comp65"/>
      <sheetName val="2-Cash_Flow45"/>
      <sheetName val="Chart_data32"/>
      <sheetName val="Plot_1138"/>
      <sheetName val="Summary_budgets63"/>
      <sheetName val="Trade_Contractors_budgets63"/>
      <sheetName val="underslab_drainage63"/>
      <sheetName val="VARIANCE_63"/>
      <sheetName val="Sewage_tank63"/>
      <sheetName val="BCIS_comp63"/>
      <sheetName val="2-Cash_Flow43"/>
      <sheetName val="Chart_data30"/>
      <sheetName val="Plot_1136"/>
      <sheetName val="Summary_budgets64"/>
      <sheetName val="Trade_Contractors_budgets64"/>
      <sheetName val="underslab_drainage64"/>
      <sheetName val="VARIANCE_64"/>
      <sheetName val="Sewage_tank64"/>
      <sheetName val="BCIS_comp64"/>
      <sheetName val="2-Cash_Flow44"/>
      <sheetName val="Chart_data31"/>
      <sheetName val="Plot_1137"/>
      <sheetName val="Summary_budgets67"/>
      <sheetName val="Trade_Contractors_budgets67"/>
      <sheetName val="underslab_drainage67"/>
      <sheetName val="VARIANCE_67"/>
      <sheetName val="Sewage_tank67"/>
      <sheetName val="BCIS_comp67"/>
      <sheetName val="2-Cash_Flow47"/>
      <sheetName val="Chart_data34"/>
      <sheetName val="Plot_1140"/>
      <sheetName val="2_NSN_Cashflow_CORA_alinea20"/>
      <sheetName val="Summary_budgets68"/>
      <sheetName val="Trade_Contractors_budgets68"/>
      <sheetName val="underslab_drainage68"/>
      <sheetName val="VARIANCE_68"/>
      <sheetName val="Sewage_tank68"/>
      <sheetName val="BCIS_comp68"/>
      <sheetName val="2-Cash_Flow48"/>
      <sheetName val="Plot_1141"/>
      <sheetName val="Valuation__No_422"/>
      <sheetName val="V01_-_GL22"/>
      <sheetName val="VO02__GL22"/>
      <sheetName val="V04-SI8___GL22"/>
      <sheetName val="V05-SI7__GL22"/>
      <sheetName val="V06-SI9__GL22"/>
      <sheetName val="SI03_GL22"/>
      <sheetName val="SI04_GL22"/>
      <sheetName val="SI05_GL22"/>
      <sheetName val="Chart_data35"/>
      <sheetName val="2_NSN_Cashflow_CORA_alinea21"/>
      <sheetName val="Summary_budgets69"/>
      <sheetName val="Trade_Contractors_budgets69"/>
      <sheetName val="underslab_drainage69"/>
      <sheetName val="VARIANCE_69"/>
      <sheetName val="Sewage_tank69"/>
      <sheetName val="BCIS_comp69"/>
      <sheetName val="2-Cash_Flow49"/>
      <sheetName val="Plot_1142"/>
      <sheetName val="Valuation__No_423"/>
      <sheetName val="V01_-_GL23"/>
      <sheetName val="VO02__GL23"/>
      <sheetName val="V04-SI8___GL23"/>
      <sheetName val="V05-SI7__GL23"/>
      <sheetName val="V06-SI9__GL23"/>
      <sheetName val="SI03_GL23"/>
      <sheetName val="SI04_GL23"/>
      <sheetName val="SI05_GL23"/>
      <sheetName val="Chart_data36"/>
      <sheetName val="2_NSN_Cashflow_CORA_alinea22"/>
      <sheetName val="Summary_(Rebar)6"/>
      <sheetName val="Day_work6"/>
      <sheetName val="WITHOUT_C&amp;I_PROFIT_(3)6"/>
      <sheetName val="Z-_GENERAL_PRICE_SUMMARY6"/>
      <sheetName val="MATERIAL'S_PRICE6"/>
      <sheetName val="Proj_Cost_Sumry6"/>
      <sheetName val="Sum_cost6"/>
      <sheetName val="Coding_Areas6"/>
      <sheetName val="BOQ_Costing6"/>
      <sheetName val="Materials_Cost(PCC)6"/>
      <sheetName val="Rate_Analysis6"/>
      <sheetName val="Dim_Sheet"/>
      <sheetName val="Summary_budgets70"/>
      <sheetName val="Trade_Contractors_budgets70"/>
      <sheetName val="underslab_drainage70"/>
      <sheetName val="VARIANCE_70"/>
      <sheetName val="Sewage_tank70"/>
      <sheetName val="BCIS_comp70"/>
      <sheetName val="2-Cash_Flow50"/>
      <sheetName val="Plot_1143"/>
      <sheetName val="Valuation__No_424"/>
      <sheetName val="V01_-_GL24"/>
      <sheetName val="VO02__GL24"/>
      <sheetName val="V04-SI8___GL24"/>
      <sheetName val="V05-SI7__GL24"/>
      <sheetName val="V06-SI9__GL24"/>
      <sheetName val="SI03_GL24"/>
      <sheetName val="SI04_GL24"/>
      <sheetName val="SI05_GL24"/>
      <sheetName val="Chart_data37"/>
      <sheetName val="2_NSN_Cashflow_CORA_alinea23"/>
      <sheetName val="Summary_(Rebar)7"/>
      <sheetName val="Day_work7"/>
      <sheetName val="WITHOUT_C&amp;I_PROFIT_(3)7"/>
      <sheetName val="Z-_GENERAL_PRICE_SUMMARY7"/>
      <sheetName val="MATERIAL'S_PRICE7"/>
      <sheetName val="Proj_Cost_Sumry7"/>
      <sheetName val="Sum_cost7"/>
      <sheetName val="Coding_Areas7"/>
      <sheetName val="BOQ_Costing7"/>
      <sheetName val="Materials_Cost(PCC)7"/>
      <sheetName val="Rate_Analysis7"/>
      <sheetName val="Dim_Sheet1"/>
      <sheetName val="Summary_budgets71"/>
      <sheetName val="Trade_Contractors_budgets71"/>
      <sheetName val="underslab_drainage71"/>
      <sheetName val="VARIANCE_71"/>
      <sheetName val="Sewage_tank71"/>
      <sheetName val="BCIS_comp71"/>
      <sheetName val="2-Cash_Flow51"/>
      <sheetName val="Plot_1144"/>
      <sheetName val="Valuation__No_425"/>
      <sheetName val="V01_-_GL25"/>
      <sheetName val="VO02__GL25"/>
      <sheetName val="V04-SI8___GL25"/>
      <sheetName val="V05-SI7__GL25"/>
      <sheetName val="V06-SI9__GL25"/>
      <sheetName val="SI03_GL25"/>
      <sheetName val="SI04_GL25"/>
      <sheetName val="SI05_GL25"/>
      <sheetName val="Chart_data38"/>
      <sheetName val="2_NSN_Cashflow_CORA_alinea24"/>
      <sheetName val="Summary_(Rebar)8"/>
      <sheetName val="Day_work8"/>
      <sheetName val="WITHOUT_C&amp;I_PROFIT_(3)8"/>
      <sheetName val="Z-_GENERAL_PRICE_SUMMARY8"/>
      <sheetName val="MATERIAL'S_PRICE8"/>
      <sheetName val="Proj_Cost_Sumry8"/>
      <sheetName val="Sum_cost8"/>
      <sheetName val="Coding_Areas8"/>
      <sheetName val="BOQ_Costing8"/>
      <sheetName val="Materials_Cost(PCC)8"/>
      <sheetName val="Rate_Analysis8"/>
      <sheetName val="Dim_Sheet2"/>
      <sheetName val="Material_List_27"/>
      <sheetName val="Drylining_Contract_Wks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refreshError="1"/>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MS Upload"/>
      <sheetName val="Key Assumptions"/>
      <sheetName val="Checklist"/>
      <sheetName val="ECI Summary"/>
      <sheetName val="ECI Core &amp; Shell"/>
      <sheetName val="ECI Construction T.I."/>
      <sheetName val="ECI F &amp; E"/>
      <sheetName val="ECI Cabling &amp; IT"/>
      <sheetName val="ECI One time expenses"/>
      <sheetName val="Current Real Estate One"/>
      <sheetName val="Exit One"/>
      <sheetName val="Deposit One"/>
      <sheetName val="Current Real Estate Two"/>
      <sheetName val="Deposit Two"/>
      <sheetName val="Exit Two"/>
      <sheetName val="Existing Assets &amp; Liabilities"/>
      <sheetName val="New Real Estate"/>
      <sheetName val="Sublease"/>
      <sheetName val="Deposit &amp; Restoration"/>
      <sheetName val="Business"/>
      <sheetName val="NPV One"/>
      <sheetName val="NPV Two"/>
      <sheetName val="NPV new"/>
      <sheetName val="NPV sublease"/>
      <sheetName val="Reserve"/>
      <sheetName val="Current One"/>
      <sheetName val="Current Two"/>
      <sheetName val="Proposal One"/>
      <sheetName val="Proposal Two"/>
      <sheetName val="Sublease Rent Smoothing"/>
      <sheetName val="Proposal New"/>
      <sheetName val="Cover Page"/>
      <sheetName val="Rationale"/>
      <sheetName val="CEP Form"/>
      <sheetName val="Comparison"/>
      <sheetName val="Lease Test"/>
      <sheetName val="REMS_Upload"/>
      <sheetName val="Key_Assumptions"/>
      <sheetName val="ECI_Summary"/>
      <sheetName val="ECI_Core_&amp;_Shell"/>
      <sheetName val="ECI_Construction_T_I_"/>
      <sheetName val="ECI_F_&amp;_E"/>
      <sheetName val="ECI_Cabling_&amp;_IT"/>
      <sheetName val="ECI_One_time_expenses"/>
      <sheetName val="Current_Real_Estate_One"/>
      <sheetName val="Exit_One"/>
      <sheetName val="Deposit_One"/>
      <sheetName val="Current_Real_Estate_Two"/>
      <sheetName val="Deposit_Two"/>
      <sheetName val="Exit_Two"/>
      <sheetName val="Existing_Assets_&amp;_Liabilities"/>
      <sheetName val="New_Real_Estate"/>
      <sheetName val="Deposit_&amp;_Restoration"/>
      <sheetName val="NPV_One"/>
      <sheetName val="NPV_Two"/>
      <sheetName val="NPV_new"/>
      <sheetName val="NPV_sublease"/>
      <sheetName val="Current_One"/>
      <sheetName val="Current_Two"/>
      <sheetName val="Proposal_One"/>
      <sheetName val="Proposal_Two"/>
      <sheetName val="Sublease_Rent_Smoothing"/>
      <sheetName val="Proposal_New"/>
      <sheetName val="Cover_Page"/>
      <sheetName val="CEP_Form"/>
      <sheetName val="Lease_Test"/>
      <sheetName val="REMS_Upload2"/>
      <sheetName val="Key_Assumptions2"/>
      <sheetName val="ECI_Summary2"/>
      <sheetName val="ECI_Core_&amp;_Shell2"/>
      <sheetName val="ECI_Construction_T_I_2"/>
      <sheetName val="ECI_F_&amp;_E2"/>
      <sheetName val="ECI_Cabling_&amp;_IT2"/>
      <sheetName val="ECI_One_time_expenses2"/>
      <sheetName val="Current_Real_Estate_One2"/>
      <sheetName val="Exit_One2"/>
      <sheetName val="Deposit_One2"/>
      <sheetName val="Current_Real_Estate_Two2"/>
      <sheetName val="Deposit_Two2"/>
      <sheetName val="Exit_Two2"/>
      <sheetName val="Existing_Assets_&amp;_Liabilities2"/>
      <sheetName val="New_Real_Estate2"/>
      <sheetName val="Deposit_&amp;_Restoration2"/>
      <sheetName val="NPV_One2"/>
      <sheetName val="NPV_Two2"/>
      <sheetName val="NPV_new2"/>
      <sheetName val="NPV_sublease2"/>
      <sheetName val="Current_One2"/>
      <sheetName val="Current_Two2"/>
      <sheetName val="Proposal_One2"/>
      <sheetName val="Proposal_Two2"/>
      <sheetName val="Sublease_Rent_Smoothing2"/>
      <sheetName val="Proposal_New2"/>
      <sheetName val="Cover_Page2"/>
      <sheetName val="CEP_Form2"/>
      <sheetName val="Lease_Test2"/>
      <sheetName val="REMS_Upload1"/>
      <sheetName val="Key_Assumptions1"/>
      <sheetName val="ECI_Summary1"/>
      <sheetName val="ECI_Core_&amp;_Shell1"/>
      <sheetName val="ECI_Construction_T_I_1"/>
      <sheetName val="ECI_F_&amp;_E1"/>
      <sheetName val="ECI_Cabling_&amp;_IT1"/>
      <sheetName val="ECI_One_time_expenses1"/>
      <sheetName val="Current_Real_Estate_One1"/>
      <sheetName val="Exit_One1"/>
      <sheetName val="Deposit_One1"/>
      <sheetName val="Current_Real_Estate_Two1"/>
      <sheetName val="Deposit_Two1"/>
      <sheetName val="Exit_Two1"/>
      <sheetName val="Existing_Assets_&amp;_Liabilities1"/>
      <sheetName val="New_Real_Estate1"/>
      <sheetName val="Deposit_&amp;_Restoration1"/>
      <sheetName val="NPV_One1"/>
      <sheetName val="NPV_Two1"/>
      <sheetName val="NPV_new1"/>
      <sheetName val="NPV_sublease1"/>
      <sheetName val="Current_One1"/>
      <sheetName val="Current_Two1"/>
      <sheetName val="Proposal_One1"/>
      <sheetName val="Proposal_Two1"/>
      <sheetName val="Sublease_Rent_Smoothing1"/>
      <sheetName val="Proposal_New1"/>
      <sheetName val="Cover_Page1"/>
      <sheetName val="CEP_Form1"/>
      <sheetName val="Lease_Test1"/>
      <sheetName val="REMS_Upload4"/>
      <sheetName val="Key_Assumptions4"/>
      <sheetName val="ECI_Summary4"/>
      <sheetName val="ECI_Core_&amp;_Shell4"/>
      <sheetName val="ECI_Construction_T_I_4"/>
      <sheetName val="ECI_F_&amp;_E4"/>
      <sheetName val="ECI_Cabling_&amp;_IT4"/>
      <sheetName val="ECI_One_time_expenses4"/>
      <sheetName val="Current_Real_Estate_One4"/>
      <sheetName val="Exit_One4"/>
      <sheetName val="Deposit_One4"/>
      <sheetName val="Current_Real_Estate_Two4"/>
      <sheetName val="Deposit_Two4"/>
      <sheetName val="Exit_Two4"/>
      <sheetName val="Existing_Assets_&amp;_Liabilities4"/>
      <sheetName val="New_Real_Estate4"/>
      <sheetName val="Deposit_&amp;_Restoration4"/>
      <sheetName val="NPV_One4"/>
      <sheetName val="NPV_Two4"/>
      <sheetName val="NPV_new4"/>
      <sheetName val="NPV_sublease4"/>
      <sheetName val="Current_One4"/>
      <sheetName val="Current_Two4"/>
      <sheetName val="Proposal_One4"/>
      <sheetName val="Proposal_Two4"/>
      <sheetName val="Sublease_Rent_Smoothing4"/>
      <sheetName val="Proposal_New4"/>
      <sheetName val="Cover_Page4"/>
      <sheetName val="CEP_Form4"/>
      <sheetName val="Lease_Test4"/>
      <sheetName val="REMS_Upload3"/>
      <sheetName val="Key_Assumptions3"/>
      <sheetName val="ECI_Summary3"/>
      <sheetName val="ECI_Core_&amp;_Shell3"/>
      <sheetName val="ECI_Construction_T_I_3"/>
      <sheetName val="ECI_F_&amp;_E3"/>
      <sheetName val="ECI_Cabling_&amp;_IT3"/>
      <sheetName val="ECI_One_time_expenses3"/>
      <sheetName val="Current_Real_Estate_One3"/>
      <sheetName val="Exit_One3"/>
      <sheetName val="Deposit_One3"/>
      <sheetName val="Current_Real_Estate_Two3"/>
      <sheetName val="Deposit_Two3"/>
      <sheetName val="Exit_Two3"/>
      <sheetName val="Existing_Assets_&amp;_Liabilities3"/>
      <sheetName val="New_Real_Estate3"/>
      <sheetName val="Deposit_&amp;_Restoration3"/>
      <sheetName val="NPV_One3"/>
      <sheetName val="NPV_Two3"/>
      <sheetName val="NPV_new3"/>
      <sheetName val="NPV_sublease3"/>
      <sheetName val="Current_One3"/>
      <sheetName val="Current_Two3"/>
      <sheetName val="Proposal_One3"/>
      <sheetName val="Proposal_Two3"/>
      <sheetName val="Sublease_Rent_Smoothing3"/>
      <sheetName val="Proposal_New3"/>
      <sheetName val="Cover_Page3"/>
      <sheetName val="CEP_Form3"/>
      <sheetName val="Lease_Test3"/>
      <sheetName val="REMS_Upload5"/>
      <sheetName val="Key_Assumptions5"/>
      <sheetName val="ECI_Summary5"/>
      <sheetName val="ECI_Core_&amp;_Shell5"/>
      <sheetName val="ECI_Construction_T_I_5"/>
      <sheetName val="ECI_F_&amp;_E5"/>
      <sheetName val="ECI_Cabling_&amp;_IT5"/>
      <sheetName val="ECI_One_time_expenses5"/>
      <sheetName val="Current_Real_Estate_One5"/>
      <sheetName val="Exit_One5"/>
      <sheetName val="Deposit_One5"/>
      <sheetName val="Current_Real_Estate_Two5"/>
      <sheetName val="Deposit_Two5"/>
      <sheetName val="Exit_Two5"/>
      <sheetName val="Existing_Assets_&amp;_Liabilities5"/>
      <sheetName val="New_Real_Estate5"/>
      <sheetName val="Deposit_&amp;_Restoration5"/>
      <sheetName val="NPV_One5"/>
      <sheetName val="NPV_Two5"/>
      <sheetName val="NPV_new5"/>
      <sheetName val="NPV_sublease5"/>
      <sheetName val="Current_One5"/>
      <sheetName val="Current_Two5"/>
      <sheetName val="Proposal_One5"/>
      <sheetName val="Proposal_Two5"/>
      <sheetName val="Sublease_Rent_Smoothing5"/>
      <sheetName val="Proposal_New5"/>
      <sheetName val="Cover_Page5"/>
      <sheetName val="CEP_Form5"/>
      <sheetName val="Lease_Test5"/>
      <sheetName val="REMS_Upload6"/>
      <sheetName val="Key_Assumptions6"/>
      <sheetName val="ECI_Summary6"/>
      <sheetName val="ECI_Core_&amp;_Shell6"/>
      <sheetName val="ECI_Construction_T_I_6"/>
      <sheetName val="ECI_F_&amp;_E6"/>
      <sheetName val="ECI_Cabling_&amp;_IT6"/>
      <sheetName val="ECI_One_time_expenses6"/>
      <sheetName val="Current_Real_Estate_One6"/>
      <sheetName val="Exit_One6"/>
      <sheetName val="Deposit_One6"/>
      <sheetName val="Current_Real_Estate_Two6"/>
      <sheetName val="Deposit_Two6"/>
      <sheetName val="Exit_Two6"/>
      <sheetName val="Existing_Assets_&amp;_Liabilities6"/>
      <sheetName val="New_Real_Estate6"/>
      <sheetName val="Deposit_&amp;_Restoration6"/>
      <sheetName val="NPV_One6"/>
      <sheetName val="NPV_Two6"/>
      <sheetName val="NPV_new6"/>
      <sheetName val="NPV_sublease6"/>
      <sheetName val="Current_One6"/>
      <sheetName val="Current_Two6"/>
      <sheetName val="Proposal_One6"/>
      <sheetName val="Proposal_Two6"/>
      <sheetName val="Sublease_Rent_Smoothing6"/>
      <sheetName val="Proposal_New6"/>
      <sheetName val="Cover_Page6"/>
      <sheetName val="CEP_Form6"/>
      <sheetName val="Lease_Test6"/>
      <sheetName val="REMS_Upload7"/>
      <sheetName val="Key_Assumptions7"/>
      <sheetName val="ECI_Summary7"/>
      <sheetName val="ECI_Core_&amp;_Shell7"/>
      <sheetName val="ECI_Construction_T_I_7"/>
      <sheetName val="ECI_F_&amp;_E7"/>
      <sheetName val="ECI_Cabling_&amp;_IT7"/>
      <sheetName val="ECI_One_time_expenses7"/>
      <sheetName val="Current_Real_Estate_One7"/>
      <sheetName val="Exit_One7"/>
      <sheetName val="Deposit_One7"/>
      <sheetName val="Current_Real_Estate_Two7"/>
      <sheetName val="Deposit_Two7"/>
      <sheetName val="Exit_Two7"/>
      <sheetName val="Existing_Assets_&amp;_Liabilities7"/>
      <sheetName val="New_Real_Estate7"/>
      <sheetName val="Deposit_&amp;_Restoration7"/>
      <sheetName val="NPV_One7"/>
      <sheetName val="NPV_Two7"/>
      <sheetName val="NPV_new7"/>
      <sheetName val="NPV_sublease7"/>
      <sheetName val="Current_One7"/>
      <sheetName val="Current_Two7"/>
      <sheetName val="Proposal_One7"/>
      <sheetName val="Proposal_Two7"/>
      <sheetName val="Sublease_Rent_Smoothing7"/>
      <sheetName val="Proposal_New7"/>
      <sheetName val="Cover_Page7"/>
      <sheetName val="CEP_Form7"/>
      <sheetName val="Lease_Test7"/>
      <sheetName val="REMS_Upload8"/>
      <sheetName val="Key_Assumptions8"/>
      <sheetName val="ECI_Summary8"/>
      <sheetName val="ECI_Core_&amp;_Shell8"/>
      <sheetName val="ECI_Construction_T_I_8"/>
      <sheetName val="ECI_F_&amp;_E8"/>
      <sheetName val="ECI_Cabling_&amp;_IT8"/>
      <sheetName val="ECI_One_time_expenses8"/>
      <sheetName val="Current_Real_Estate_One8"/>
      <sheetName val="Exit_One8"/>
      <sheetName val="Deposit_One8"/>
      <sheetName val="Current_Real_Estate_Two8"/>
      <sheetName val="Deposit_Two8"/>
      <sheetName val="Exit_Two8"/>
      <sheetName val="Existing_Assets_&amp;_Liabilities8"/>
      <sheetName val="New_Real_Estate8"/>
      <sheetName val="Deposit_&amp;_Restoration8"/>
      <sheetName val="NPV_One8"/>
      <sheetName val="NPV_Two8"/>
      <sheetName val="NPV_new8"/>
      <sheetName val="NPV_sublease8"/>
      <sheetName val="Current_One8"/>
      <sheetName val="Current_Two8"/>
      <sheetName val="Proposal_One8"/>
      <sheetName val="Proposal_Two8"/>
      <sheetName val="Sublease_Rent_Smoothing8"/>
      <sheetName val="Proposal_New8"/>
      <sheetName val="Cover_Page8"/>
      <sheetName val="CEP_Form8"/>
      <sheetName val="Lease_Test8"/>
    </sheetNames>
    <sheetDataSet>
      <sheetData sheetId="0"/>
      <sheetData sheetId="1" refreshError="1">
        <row r="6">
          <cell r="J6" t="str">
            <v>Draft</v>
          </cell>
        </row>
        <row r="58">
          <cell r="F58" t="str">
            <v>EUR</v>
          </cell>
        </row>
        <row r="61">
          <cell r="F61">
            <v>0.78</v>
          </cell>
        </row>
        <row r="73">
          <cell r="E73">
            <v>0.19</v>
          </cell>
        </row>
        <row r="144">
          <cell r="G144" t="str">
            <v>SF</v>
          </cell>
        </row>
        <row r="145">
          <cell r="G145" t="str">
            <v>SM</v>
          </cell>
        </row>
        <row r="146">
          <cell r="G146" t="str">
            <v>SY</v>
          </cell>
        </row>
        <row r="147">
          <cell r="G147" t="str">
            <v>CF</v>
          </cell>
        </row>
        <row r="148">
          <cell r="G148" t="str">
            <v>CM</v>
          </cell>
        </row>
        <row r="149">
          <cell r="G149" t="str">
            <v>LY</v>
          </cell>
        </row>
        <row r="150">
          <cell r="G150" t="str">
            <v>LF</v>
          </cell>
        </row>
        <row r="151">
          <cell r="G151" t="str">
            <v>LM</v>
          </cell>
        </row>
        <row r="152">
          <cell r="G152" t="str">
            <v>Lot</v>
          </cell>
        </row>
        <row r="153">
          <cell r="G153" t="str">
            <v>Item</v>
          </cell>
        </row>
      </sheetData>
      <sheetData sheetId="2"/>
      <sheetData sheetId="3" refreshError="1">
        <row r="15">
          <cell r="M15">
            <v>219165.80399999997</v>
          </cell>
        </row>
        <row r="16">
          <cell r="M16" t="str">
            <v>SF</v>
          </cell>
        </row>
        <row r="17">
          <cell r="M17">
            <v>45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6">
          <cell r="J6" t="str">
            <v>Draft</v>
          </cell>
        </row>
      </sheetData>
      <sheetData sheetId="38">
        <row r="15">
          <cell r="M15">
            <v>219165.80399999997</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6">
          <cell r="J6" t="str">
            <v>Draft</v>
          </cell>
        </row>
      </sheetData>
      <sheetData sheetId="68">
        <row r="15">
          <cell r="M15">
            <v>219165.80399999997</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cover"/>
      <sheetName val="summary"/>
      <sheetName val="Exclusions"/>
      <sheetName val="areas"/>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_account_-_LCC_rate10"/>
      <sheetName val="Consolidated_summary10"/>
      <sheetName val="Sensitivities"/>
      <sheetName val="Value_&amp;__distribution_summary10"/>
      <sheetName val="Monthly_report10"/>
      <sheetName val="Monthly_invoice_10"/>
      <sheetName val="Partnership_summary10"/>
      <sheetName val="Fund__summary_ex_developer10"/>
      <sheetName val="Project_cashflow_totals10"/>
      <sheetName val="Hotel_resi_and_sites_21_22_co10"/>
      <sheetName val="Fund_cashflow10"/>
      <sheetName val="Fund_cashflow_cumulative10"/>
      <sheetName val="LCC_profit_share_calculation10"/>
      <sheetName val="Main_construction10"/>
      <sheetName val="Total_equity10"/>
      <sheetName val="Grosvenor_equity10"/>
      <sheetName val="Investor_equity10"/>
      <sheetName val="Equity_and_debt_split10"/>
      <sheetName val="Loan_account_and_shortfalls10"/>
      <sheetName val="Letting_covenants10"/>
      <sheetName val="Assumptions"/>
      <sheetName val="Chart1"/>
      <sheetName val="Residential"/>
      <sheetName val="Car_park_lease10"/>
      <sheetName val="Offices"/>
      <sheetName val="Unit_rents_and_incentives10"/>
      <sheetName val="Funding_check10"/>
      <sheetName val="Changes"/>
      <sheetName val="Net_rent_analysis10"/>
      <sheetName val="@risk_rents_and_incentives10"/>
      <sheetName val="Basi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_risk_rents_and_incentives7"/>
      <sheetName val="2-Cash_Flow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2-Cash_Flow"/>
      <sheetName val=""/>
      <sheetName val="ECI_Summary4"/>
      <sheetName val="NPV_new4"/>
      <sheetName val="Key_Assumptions4"/>
      <sheetName val="Control"/>
      <sheetName val="C3"/>
      <sheetName val="CIF_COST_ITEM4"/>
      <sheetName val="Sheet7"/>
      <sheetName val="Addition-ProtectionSummary"/>
      <sheetName val="Electrical_database"/>
      <sheetName val="Raw_Data4"/>
      <sheetName val="SubmitCal"/>
      <sheetName val="Cash_Flow4"/>
      <sheetName val="Summary"/>
      <sheetName val="Sch__Areas4"/>
      <sheetName val="Notes"/>
      <sheetName val="6_2_MR4"/>
      <sheetName val="6_3_SS1-MV14"/>
      <sheetName val="6_4_SS2_Genset-MV24"/>
      <sheetName val="6_5_HV_SG4"/>
      <sheetName val="6_6ChillerYard4"/>
      <sheetName val="6_7_Pump4"/>
      <sheetName val="6_8_Xplosive_room4"/>
      <sheetName val="Asia_Revised_10-1-074"/>
      <sheetName val="All_Capital_Plan_P+L_10-1-074"/>
      <sheetName val="CP08_(2)4"/>
      <sheetName val="Planning_File_10-1-074"/>
      <sheetName val="Pay_134"/>
      <sheetName val="Intro"/>
      <sheetName val="March_completion_-_version_3115"/>
      <sheetName val="Loan_account_-_LCC_rate3"/>
      <sheetName val="Consolidated_summary3"/>
      <sheetName val="Value_&amp;__distribution_summary3"/>
      <sheetName val="Monthly_report3"/>
      <sheetName val="Monthly_invoice_3"/>
      <sheetName val="Partnership_summary3"/>
      <sheetName val="Fund__summary_ex_developer3"/>
      <sheetName val="Project_cashflow_totals3"/>
      <sheetName val="Hotel_resi_and_sites_21_22_cos3"/>
      <sheetName val="Fund_cashflow3"/>
      <sheetName val="Fund_cashflow_cumulative3"/>
      <sheetName val="LCC_profit_share_calculation3"/>
      <sheetName val="Main_construction3"/>
      <sheetName val="Total_equity3"/>
      <sheetName val="Grosvenor_equity3"/>
      <sheetName val="Investor_equity3"/>
      <sheetName val="Equity_and_debt_split3"/>
      <sheetName val="Loan_account_and_shortfalls3"/>
      <sheetName val="Letting_covenants3"/>
      <sheetName val="Car_park_lease3"/>
      <sheetName val="Unit_rents_and_incentives3"/>
      <sheetName val="Funding_check3"/>
      <sheetName val="Net_rent_analysis3"/>
      <sheetName val="@risk_rents_and_incentives3"/>
      <sheetName val="2-Cash_Flow1"/>
      <sheetName val="Loan_account_-_LCC_rate4"/>
      <sheetName val="Consolidated_summary4"/>
      <sheetName val="Value_&amp;__distribution_summary4"/>
      <sheetName val="Monthly_report4"/>
      <sheetName val="Monthly_invoice_4"/>
      <sheetName val="Partnership_summary4"/>
      <sheetName val="Fund__summary_ex_developer4"/>
      <sheetName val="Project_cashflow_totals4"/>
      <sheetName val="Hotel_resi_and_sites_21_22_cos4"/>
      <sheetName val="Fund_cashflow4"/>
      <sheetName val="Fund_cashflow_cumulative4"/>
      <sheetName val="LCC_profit_share_calculation4"/>
      <sheetName val="Main_construction4"/>
      <sheetName val="Total_equity4"/>
      <sheetName val="Grosvenor_equity4"/>
      <sheetName val="Investor_equity4"/>
      <sheetName val="Equity_and_debt_split4"/>
      <sheetName val="Loan_account_and_shortfalls4"/>
      <sheetName val="Letting_covenants4"/>
      <sheetName val="Car_park_lease4"/>
      <sheetName val="Unit_rents_and_incentives4"/>
      <sheetName val="Funding_check4"/>
      <sheetName val="Net_rent_analysis4"/>
      <sheetName val="@risk_rents_and_incentives4"/>
      <sheetName val="2-Cash_Flow2"/>
      <sheetName val="Loan_account_-_LCC_rate5"/>
      <sheetName val="Consolidated_summary5"/>
      <sheetName val="Value_&amp;__distribution_summary5"/>
      <sheetName val="Monthly_report5"/>
      <sheetName val="Monthly_invoice_5"/>
      <sheetName val="Partnership_summary5"/>
      <sheetName val="Fund__summary_ex_developer5"/>
      <sheetName val="Project_cashflow_totals5"/>
      <sheetName val="Hotel_resi_and_sites_21_22_cos5"/>
      <sheetName val="Fund_cashflow5"/>
      <sheetName val="Fund_cashflow_cumulative5"/>
      <sheetName val="LCC_profit_share_calculation5"/>
      <sheetName val="Main_construction5"/>
      <sheetName val="Total_equity5"/>
      <sheetName val="Grosvenor_equity5"/>
      <sheetName val="Investor_equity5"/>
      <sheetName val="Equity_and_debt_split5"/>
      <sheetName val="Loan_account_and_shortfalls5"/>
      <sheetName val="Letting_covenants5"/>
      <sheetName val="Car_park_lease5"/>
      <sheetName val="Unit_rents_and_incentives5"/>
      <sheetName val="Funding_check5"/>
      <sheetName val="Net_rent_analysis5"/>
      <sheetName val="@risk_rents_and_incentives5"/>
      <sheetName val="2-Cash_Flow3"/>
      <sheetName val="Loan_account_-_LCC_rate6"/>
      <sheetName val="Consolidated_summary6"/>
      <sheetName val="Value_&amp;__distribution_summary6"/>
      <sheetName val="Monthly_report6"/>
      <sheetName val="Monthly_invoice_6"/>
      <sheetName val="Partnership_summary6"/>
      <sheetName val="Fund__summary_ex_developer6"/>
      <sheetName val="Project_cashflow_totals6"/>
      <sheetName val="Hotel_resi_and_sites_21_22_cos6"/>
      <sheetName val="Fund_cashflow6"/>
      <sheetName val="Fund_cashflow_cumulative6"/>
      <sheetName val="LCC_profit_share_calculation6"/>
      <sheetName val="Main_construction6"/>
      <sheetName val="Total_equity6"/>
      <sheetName val="Grosvenor_equity6"/>
      <sheetName val="Investor_equity6"/>
      <sheetName val="Equity_and_debt_split6"/>
      <sheetName val="Loan_account_and_shortfalls6"/>
      <sheetName val="Letting_covenants6"/>
      <sheetName val="Car_park_lease6"/>
      <sheetName val="Unit_rents_and_incentives6"/>
      <sheetName val="Funding_check6"/>
      <sheetName val="Net_rent_analysis6"/>
      <sheetName val="@risk_rents_and_incentives6"/>
      <sheetName val="_risk_rents_and_incentives"/>
      <sheetName val="Equip"/>
      <sheetName val="_risk_rents_and_incentives1"/>
      <sheetName val="_risk_rents_and_incentives2"/>
      <sheetName val="Sheet1"/>
      <sheetName val="DATABASE"/>
      <sheetName val="Loan_account_-_LCC_rate7"/>
      <sheetName val="Consolidated_summary7"/>
      <sheetName val="Value_&amp;__distribution_summary7"/>
      <sheetName val="Monthly_report7"/>
      <sheetName val="Monthly_invoice_7"/>
      <sheetName val="Partnership_summary7"/>
      <sheetName val="Fund__summary_ex_developer7"/>
      <sheetName val="Project_cashflow_totals7"/>
      <sheetName val="Hotel_resi_and_sites_21_22_cos7"/>
      <sheetName val="Fund_cashflow7"/>
      <sheetName val="Fund_cashflow_cumulative7"/>
      <sheetName val="LCC_profit_share_calculation7"/>
      <sheetName val="Main_construction7"/>
      <sheetName val="Total_equity7"/>
      <sheetName val="Grosvenor_equity7"/>
      <sheetName val="Investor_equity7"/>
      <sheetName val="Equity_and_debt_split7"/>
      <sheetName val="Loan_account_and_shortfalls7"/>
      <sheetName val="Letting_covenants7"/>
      <sheetName val="Car_park_lease7"/>
      <sheetName val="Unit_rents_and_incentives7"/>
      <sheetName val="Funding_check7"/>
      <sheetName val="Net_rent_analysis7"/>
      <sheetName val="@risk_rents_and_incentives7"/>
      <sheetName val="2-Cash_Flow4"/>
      <sheetName val="Pay_13"/>
      <sheetName val="Loan_account_-_LCC_rate8"/>
      <sheetName val="Consolidated_summary8"/>
      <sheetName val="Value_&amp;__distribution_summary8"/>
      <sheetName val="Monthly_report8"/>
      <sheetName val="Monthly_invoice_8"/>
      <sheetName val="Partnership_summary8"/>
      <sheetName val="Fund__summary_ex_developer8"/>
      <sheetName val="Project_cashflow_totals8"/>
      <sheetName val="Hotel_resi_and_sites_21_22_cos8"/>
      <sheetName val="Fund_cashflow8"/>
      <sheetName val="Fund_cashflow_cumulative8"/>
      <sheetName val="LCC_profit_share_calculation8"/>
      <sheetName val="Main_construction8"/>
      <sheetName val="Total_equity8"/>
      <sheetName val="Grosvenor_equity8"/>
      <sheetName val="Investor_equity8"/>
      <sheetName val="Equity_and_debt_split8"/>
      <sheetName val="Loan_account_and_shortfalls8"/>
      <sheetName val="Letting_covenants8"/>
      <sheetName val="Car_park_lease8"/>
      <sheetName val="Unit_rents_and_incentives8"/>
      <sheetName val="Funding_check8"/>
      <sheetName val="Net_rent_analysis8"/>
      <sheetName val="@risk_rents_and_incentives8"/>
      <sheetName val="2-Cash_Flow5"/>
      <sheetName val="Pay_131"/>
      <sheetName val="Loan_account_-_LCC_rate9"/>
      <sheetName val="Consolidated_summary9"/>
      <sheetName val="Value_&amp;__distribution_summary9"/>
      <sheetName val="Monthly_report9"/>
      <sheetName val="Monthly_invoice_9"/>
      <sheetName val="Partnership_summary9"/>
      <sheetName val="Fund__summary_ex_developer9"/>
      <sheetName val="Project_cashflow_totals9"/>
      <sheetName val="Hotel_resi_and_sites_21_22_cos9"/>
      <sheetName val="Fund_cashflow9"/>
      <sheetName val="Fund_cashflow_cumulative9"/>
      <sheetName val="LCC_profit_share_calculation9"/>
      <sheetName val="Main_construction9"/>
      <sheetName val="Total_equity9"/>
      <sheetName val="Grosvenor_equity9"/>
      <sheetName val="Investor_equity9"/>
      <sheetName val="Equity_and_debt_split9"/>
      <sheetName val="Loan_account_and_shortfalls9"/>
      <sheetName val="Letting_covenants9"/>
      <sheetName val="Car_park_lease9"/>
      <sheetName val="Unit_rents_and_incentives9"/>
      <sheetName val="Funding_check9"/>
      <sheetName val="Net_rent_analysis9"/>
      <sheetName val="@risk_rents_and_incentives9"/>
      <sheetName val="2-Cash_Flow6"/>
      <sheetName val="Pay_132"/>
      <sheetName val="_risk_rents_and_incentives3"/>
      <sheetName val="ECI_Summary"/>
      <sheetName val="NPV_new"/>
      <sheetName val="Key_Assumptions"/>
      <sheetName val="CIF_COST_ITEM"/>
      <sheetName val="Asia_Revised_10-1-07"/>
      <sheetName val="All_Capital_Plan_P+L_10-1-07"/>
      <sheetName val="CP08_(2)"/>
      <sheetName val="Planning_File_10-1-07"/>
      <sheetName val="Raw_Data"/>
      <sheetName val="March_completion_-_version_3112"/>
      <sheetName val="Cash_Flow"/>
      <sheetName val="Sch__Areas"/>
      <sheetName val="6_2_MR"/>
      <sheetName val="6_3_SS1-MV1"/>
      <sheetName val="6_4_SS2_Genset-MV2"/>
      <sheetName val="6_5_HV_SG"/>
      <sheetName val="6_6ChillerYard"/>
      <sheetName val="6_7_Pump"/>
      <sheetName val="6_8_Xplosive_room"/>
      <sheetName val="Option"/>
      <sheetName val="Civil_Boq"/>
      <sheetName val="F4_13"/>
      <sheetName val="PriceSummary"/>
      <sheetName val="Details"/>
      <sheetName val="Valves"/>
      <sheetName val="CERTIFICATE"/>
      <sheetName val="HQ-TO"/>
      <sheetName val="_risk_rents_and_incentives6"/>
      <sheetName val="ECI_Summary3"/>
      <sheetName val="NPV_new3"/>
      <sheetName val="Key_Assumptions3"/>
      <sheetName val="CIF_COST_ITEM3"/>
      <sheetName val="Asia_Revised_10-1-073"/>
      <sheetName val="All_Capital_Plan_P+L_10-1-073"/>
      <sheetName val="CP08_(2)3"/>
      <sheetName val="Planning_File_10-1-073"/>
      <sheetName val="Pay_133"/>
      <sheetName val="Raw_Data3"/>
      <sheetName val="March_completion_-_version_3114"/>
      <sheetName val="Cash_Flow3"/>
      <sheetName val="Sch__Areas3"/>
      <sheetName val="6_2_MR3"/>
      <sheetName val="6_3_SS1-MV13"/>
      <sheetName val="6_4_SS2_Genset-MV23"/>
      <sheetName val="6_5_HV_SG3"/>
      <sheetName val="6_6ChillerYard3"/>
      <sheetName val="6_7_Pump3"/>
      <sheetName val="6_8_Xplosive_room3"/>
      <sheetName val="_risk_rents_and_incentives4"/>
      <sheetName val="ECI_Summary1"/>
      <sheetName val="NPV_new1"/>
      <sheetName val="Key_Assumptions1"/>
      <sheetName val="CIF_COST_ITEM1"/>
      <sheetName val="Asia_Revised_10-1-071"/>
      <sheetName val="All_Capital_Plan_P+L_10-1-071"/>
      <sheetName val="CP08_(2)1"/>
      <sheetName val="Planning_File_10-1-071"/>
      <sheetName val="Raw_Data1"/>
      <sheetName val="March_completion_-_version_3111"/>
      <sheetName val="Cash_Flow1"/>
      <sheetName val="Sch__Areas1"/>
      <sheetName val="6_2_MR1"/>
      <sheetName val="6_3_SS1-MV11"/>
      <sheetName val="6_4_SS2_Genset-MV21"/>
      <sheetName val="6_5_HV_SG1"/>
      <sheetName val="6_6ChillerYard1"/>
      <sheetName val="6_7_Pump1"/>
      <sheetName val="6_8_Xplosive_room1"/>
      <sheetName val="_risk_rents_and_incentives5"/>
      <sheetName val="ECI_Summary2"/>
      <sheetName val="NPV_new2"/>
      <sheetName val="Key_Assumptions2"/>
      <sheetName val="CIF_COST_ITEM2"/>
      <sheetName val="Asia_Revised_10-1-072"/>
      <sheetName val="All_Capital_Plan_P+L_10-1-072"/>
      <sheetName val="CP08_(2)2"/>
      <sheetName val="Planning_File_10-1-072"/>
      <sheetName val="Raw_Data2"/>
      <sheetName val="March_completion_-_version_3113"/>
      <sheetName val="Cash_Flow2"/>
      <sheetName val="Sch__Areas2"/>
      <sheetName val="6_2_MR2"/>
      <sheetName val="6_3_SS1-MV12"/>
      <sheetName val="6_4_SS2_Genset-MV22"/>
      <sheetName val="6_5_HV_SG2"/>
      <sheetName val="6_6ChillerYard2"/>
      <sheetName val="6_7_Pump2"/>
      <sheetName val="6_8_Xplosive_room2"/>
      <sheetName val="Loan account - LCC rate"/>
      <sheetName val="Consolidated summary"/>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Car park lease"/>
      <sheetName val="Unit rents and incentives"/>
      <sheetName val="Funding check"/>
      <sheetName val="Net rent analysis"/>
      <sheetName val="@risk rents and incentives"/>
      <sheetName val="_risk rents and incentives"/>
      <sheetName val="2-Cash Flow"/>
      <sheetName val="ECI Summary"/>
      <sheetName val="NPV new"/>
      <sheetName val="Key Assumptions"/>
      <sheetName val="CIF COST ITEM"/>
      <sheetName val="Raw Data"/>
      <sheetName val="Cash Flow"/>
      <sheetName val="Sch. Areas"/>
      <sheetName val="6.2 MR"/>
      <sheetName val="6.3 SS1-MV1"/>
      <sheetName val="6.4 SS2_Genset-MV2"/>
      <sheetName val="6.5 HV_SG"/>
      <sheetName val="6.6ChillerYard"/>
      <sheetName val="6.7 Pump"/>
      <sheetName val="6.8 Xplosive room"/>
      <sheetName val="Asia Revised 10-1-07"/>
      <sheetName val="All Capital Plan P+L 10-1-07"/>
      <sheetName val="CP08 (2)"/>
      <sheetName val="Planning File 10-1-07"/>
      <sheetName val="Pay 13"/>
      <sheetName val="March completion - version 3112"/>
      <sheetName val="Civil Boq"/>
      <sheetName val="F4.13"/>
      <sheetName val="Loan_account_-_LCC_rate11"/>
      <sheetName val="Consolidated_summary11"/>
      <sheetName val="Value_&amp;__distribution_summary11"/>
      <sheetName val="Monthly_report11"/>
      <sheetName val="Monthly_invoice_11"/>
      <sheetName val="Partnership_summary11"/>
      <sheetName val="Fund__summary_ex_developer11"/>
      <sheetName val="Project_cashflow_totals11"/>
      <sheetName val="Hotel_resi_and_sites_21_22_co11"/>
      <sheetName val="Fund_cashflow11"/>
      <sheetName val="Fund_cashflow_cumulative11"/>
      <sheetName val="LCC_profit_share_calculation11"/>
      <sheetName val="Main_construction11"/>
      <sheetName val="Total_equity11"/>
      <sheetName val="Grosvenor_equity11"/>
      <sheetName val="Investor_equity11"/>
      <sheetName val="Equity_and_debt_split11"/>
      <sheetName val="Loan_account_and_shortfalls11"/>
      <sheetName val="Letting_covenants11"/>
      <sheetName val="Car_park_lease11"/>
      <sheetName val="Unit_rents_and_incentives11"/>
      <sheetName val="Funding_check11"/>
      <sheetName val="Net_rent_analysis11"/>
      <sheetName val="@risk_rents_and_incentives11"/>
      <sheetName val="_risk_rents_and_incentives8"/>
      <sheetName val="2-Cash_Flow8"/>
      <sheetName val="ECI_Summary5"/>
      <sheetName val="NPV_new5"/>
      <sheetName val="Key_Assumptions5"/>
      <sheetName val="CIF_COST_ITEM5"/>
      <sheetName val="Raw_Data5"/>
      <sheetName val="Cash_Flow5"/>
      <sheetName val="Sch__Areas5"/>
      <sheetName val="6_2_MR5"/>
      <sheetName val="6_3_SS1-MV15"/>
      <sheetName val="6_4_SS2_Genset-MV25"/>
      <sheetName val="6_5_HV_SG5"/>
      <sheetName val="6_6ChillerYard5"/>
      <sheetName val="6_7_Pump5"/>
      <sheetName val="6_8_Xplosive_room5"/>
      <sheetName val="Asia_Revised_10-1-075"/>
      <sheetName val="All_Capital_Plan_P+L_10-1-075"/>
      <sheetName val="CP08_(2)5"/>
      <sheetName val="Planning_File_10-1-075"/>
      <sheetName val="Pay_135"/>
      <sheetName val="March_completion_-_version_3116"/>
      <sheetName val="Civil_Boq1"/>
      <sheetName val="F4_131"/>
      <sheetName val="Loan_account_-_LCC_rate12"/>
      <sheetName val="Consolidated_summary12"/>
      <sheetName val="Value_&amp;__distribution_summary12"/>
      <sheetName val="Monthly_report12"/>
      <sheetName val="Monthly_invoice_12"/>
      <sheetName val="Partnership_summary12"/>
      <sheetName val="Fund__summary_ex_developer12"/>
      <sheetName val="Project_cashflow_totals12"/>
      <sheetName val="Hotel_resi_and_sites_21_22_co12"/>
      <sheetName val="Fund_cashflow12"/>
      <sheetName val="Fund_cashflow_cumulative12"/>
      <sheetName val="LCC_profit_share_calculation12"/>
      <sheetName val="Main_construction12"/>
      <sheetName val="Total_equity12"/>
      <sheetName val="Grosvenor_equity12"/>
      <sheetName val="Investor_equity12"/>
      <sheetName val="Equity_and_debt_split12"/>
      <sheetName val="Loan_account_and_shortfalls12"/>
      <sheetName val="Letting_covenants12"/>
      <sheetName val="Car_park_lease12"/>
      <sheetName val="Unit_rents_and_incentives12"/>
      <sheetName val="Funding_check12"/>
      <sheetName val="Net_rent_analysis12"/>
      <sheetName val="@risk_rents_and_incentives12"/>
      <sheetName val="_risk_rents_and_incentives9"/>
      <sheetName val="2-Cash_Flow9"/>
      <sheetName val="ECI_Summary6"/>
      <sheetName val="NPV_new6"/>
      <sheetName val="Key_Assumptions6"/>
      <sheetName val="CIF_COST_ITEM6"/>
      <sheetName val="Raw_Data6"/>
      <sheetName val="Cash_Flow6"/>
      <sheetName val="Sch__Areas6"/>
      <sheetName val="6_2_MR6"/>
      <sheetName val="6_3_SS1-MV16"/>
      <sheetName val="6_4_SS2_Genset-MV26"/>
      <sheetName val="6_5_HV_SG6"/>
      <sheetName val="6_6ChillerYard6"/>
      <sheetName val="6_7_Pump6"/>
      <sheetName val="6_8_Xplosive_room6"/>
      <sheetName val="Asia_Revised_10-1-076"/>
      <sheetName val="All_Capital_Plan_P+L_10-1-076"/>
      <sheetName val="CP08_(2)6"/>
      <sheetName val="Planning_File_10-1-076"/>
      <sheetName val="Pay_136"/>
      <sheetName val="March_completion_-_version_3117"/>
      <sheetName val="Civil_Boq2"/>
      <sheetName val="F4_132"/>
      <sheetName val="Loan_account_-_LCC_rate13"/>
      <sheetName val="Consolidated_summary13"/>
      <sheetName val="Value_&amp;__distribution_summary13"/>
      <sheetName val="Monthly_report13"/>
      <sheetName val="Monthly_invoice_13"/>
      <sheetName val="Partnership_summary13"/>
      <sheetName val="Fund__summary_ex_developer13"/>
      <sheetName val="Project_cashflow_totals13"/>
      <sheetName val="Hotel_resi_and_sites_21_22_co13"/>
      <sheetName val="Fund_cashflow13"/>
      <sheetName val="Fund_cashflow_cumulative13"/>
      <sheetName val="LCC_profit_share_calculation13"/>
      <sheetName val="Main_construction13"/>
      <sheetName val="Total_equity13"/>
      <sheetName val="Grosvenor_equity13"/>
      <sheetName val="Investor_equity13"/>
      <sheetName val="Equity_and_debt_split13"/>
      <sheetName val="Loan_account_and_shortfalls13"/>
      <sheetName val="Letting_covenants13"/>
      <sheetName val="Car_park_lease13"/>
      <sheetName val="Unit_rents_and_incentives13"/>
      <sheetName val="Funding_check13"/>
      <sheetName val="Net_rent_analysis13"/>
      <sheetName val="@risk_rents_and_incentives13"/>
      <sheetName val="_risk_rents_and_incentives10"/>
      <sheetName val="2-Cash_Flow10"/>
      <sheetName val="ECI_Summary7"/>
      <sheetName val="NPV_new7"/>
      <sheetName val="Key_Assumptions7"/>
      <sheetName val="CIF_COST_ITEM7"/>
      <sheetName val="Raw_Data7"/>
      <sheetName val="Cash_Flow7"/>
      <sheetName val="Sch__Areas7"/>
      <sheetName val="6_2_MR7"/>
      <sheetName val="6_3_SS1-MV17"/>
      <sheetName val="6_4_SS2_Genset-MV27"/>
      <sheetName val="6_5_HV_SG7"/>
      <sheetName val="6_6ChillerYard7"/>
      <sheetName val="6_7_Pump7"/>
      <sheetName val="6_8_Xplosive_room7"/>
      <sheetName val="Asia_Revised_10-1-077"/>
      <sheetName val="All_Capital_Plan_P+L_10-1-077"/>
      <sheetName val="CP08_(2)7"/>
      <sheetName val="Planning_File_10-1-077"/>
      <sheetName val="Pay_137"/>
      <sheetName val="March_completion_-_version_3118"/>
      <sheetName val="Civil_Boq3"/>
      <sheetName val="F4_133"/>
      <sheetName val="Loan_account_-_LCC_rate15"/>
      <sheetName val="Consolidated_summary15"/>
      <sheetName val="Value_&amp;__distribution_summary15"/>
      <sheetName val="Monthly_report15"/>
      <sheetName val="Monthly_invoice_15"/>
      <sheetName val="Partnership_summary15"/>
      <sheetName val="Fund__summary_ex_developer15"/>
      <sheetName val="Project_cashflow_totals15"/>
      <sheetName val="Hotel_resi_and_sites_21_22_co15"/>
      <sheetName val="Fund_cashflow15"/>
      <sheetName val="Fund_cashflow_cumulative15"/>
      <sheetName val="LCC_profit_share_calculation15"/>
      <sheetName val="Main_construction15"/>
      <sheetName val="Total_equity15"/>
      <sheetName val="Grosvenor_equity15"/>
      <sheetName val="Investor_equity15"/>
      <sheetName val="Equity_and_debt_split15"/>
      <sheetName val="Loan_account_and_shortfalls15"/>
      <sheetName val="Letting_covenants15"/>
      <sheetName val="Car_park_lease15"/>
      <sheetName val="Unit_rents_and_incentives15"/>
      <sheetName val="Funding_check15"/>
      <sheetName val="Net_rent_analysis15"/>
      <sheetName val="@risk_rents_and_incentives15"/>
      <sheetName val="2-Cash_Flow12"/>
      <sheetName val="Pay_138"/>
      <sheetName val="Loan_account_-_LCC_rate14"/>
      <sheetName val="Consolidated_summary14"/>
      <sheetName val="Value_&amp;__distribution_summary14"/>
      <sheetName val="Monthly_report14"/>
      <sheetName val="Monthly_invoice_14"/>
      <sheetName val="Partnership_summary14"/>
      <sheetName val="Fund__summary_ex_developer14"/>
      <sheetName val="Project_cashflow_totals14"/>
      <sheetName val="Hotel_resi_and_sites_21_22_co14"/>
      <sheetName val="Fund_cashflow14"/>
      <sheetName val="Fund_cashflow_cumulative14"/>
      <sheetName val="LCC_profit_share_calculation14"/>
      <sheetName val="Main_construction14"/>
      <sheetName val="Total_equity14"/>
      <sheetName val="Grosvenor_equity14"/>
      <sheetName val="Investor_equity14"/>
      <sheetName val="Equity_and_debt_split14"/>
      <sheetName val="Loan_account_and_shortfalls14"/>
      <sheetName val="Letting_covenants14"/>
      <sheetName val="Car_park_lease14"/>
      <sheetName val="Unit_rents_and_incentives14"/>
      <sheetName val="Funding_check14"/>
      <sheetName val="Net_rent_analysis14"/>
      <sheetName val="@risk_rents_and_incentives14"/>
      <sheetName val="2-Cash_Flow11"/>
      <sheetName val="_risk_rents_and_incentives11"/>
      <sheetName val="ECI_Summary8"/>
      <sheetName val="NPV_new8"/>
      <sheetName val="Key_Assumptions8"/>
      <sheetName val="CIF_COST_ITEM8"/>
      <sheetName val="Raw_Data8"/>
      <sheetName val="Cash_Flow8"/>
      <sheetName val="Sch__Areas8"/>
      <sheetName val="6_2_MR8"/>
      <sheetName val="6_3_SS1-MV18"/>
      <sheetName val="6_4_SS2_Genset-MV28"/>
      <sheetName val="6_5_HV_SG8"/>
      <sheetName val="6_6ChillerYard8"/>
      <sheetName val="6_7_Pump8"/>
      <sheetName val="6_8_Xplosive_room8"/>
      <sheetName val="Asia_Revised_10-1-078"/>
      <sheetName val="All_Capital_Plan_P+L_10-1-078"/>
      <sheetName val="CP08_(2)8"/>
      <sheetName val="Planning_File_10-1-078"/>
      <sheetName val="March_completion_-_version_3119"/>
      <sheetName val="Civil_Boq4"/>
      <sheetName val="F4_134"/>
      <sheetName val="Loan_account_-_LCC_rate16"/>
      <sheetName val="Consolidated_summary16"/>
      <sheetName val="Value_&amp;__distribution_summary16"/>
      <sheetName val="Monthly_report16"/>
      <sheetName val="Monthly_invoice_16"/>
      <sheetName val="Partnership_summary16"/>
      <sheetName val="Fund__summary_ex_developer16"/>
      <sheetName val="Project_cashflow_totals16"/>
      <sheetName val="Hotel_resi_and_sites_21_22_co16"/>
      <sheetName val="Fund_cashflow16"/>
      <sheetName val="Fund_cashflow_cumulative16"/>
      <sheetName val="LCC_profit_share_calculation16"/>
      <sheetName val="Main_construction16"/>
      <sheetName val="Total_equity16"/>
      <sheetName val="Grosvenor_equity16"/>
      <sheetName val="Investor_equity16"/>
      <sheetName val="Equity_and_debt_split16"/>
      <sheetName val="Loan_account_and_shortfalls16"/>
      <sheetName val="Letting_covenants16"/>
      <sheetName val="Car_park_lease16"/>
      <sheetName val="Unit_rents_and_incentives16"/>
      <sheetName val="Funding_check16"/>
      <sheetName val="Net_rent_analysis16"/>
      <sheetName val="@risk_rents_and_incentives16"/>
      <sheetName val="2-Cash_Flow13"/>
      <sheetName val="Pay_139"/>
      <sheetName val="Loan_account_-_LCC_rate22"/>
      <sheetName val="Consolidated_summary22"/>
      <sheetName val="Value_&amp;__distribution_summary22"/>
      <sheetName val="Monthly_report22"/>
      <sheetName val="Monthly_invoice_22"/>
      <sheetName val="Partnership_summary22"/>
      <sheetName val="Fund__summary_ex_developer22"/>
      <sheetName val="Project_cashflow_totals22"/>
      <sheetName val="Hotel_resi_and_sites_21_22_co22"/>
      <sheetName val="Fund_cashflow22"/>
      <sheetName val="Fund_cashflow_cumulative22"/>
      <sheetName val="LCC_profit_share_calculation22"/>
      <sheetName val="Main_construction22"/>
      <sheetName val="Total_equity22"/>
      <sheetName val="Grosvenor_equity22"/>
      <sheetName val="Investor_equity22"/>
      <sheetName val="Equity_and_debt_split22"/>
      <sheetName val="Loan_account_and_shortfalls22"/>
      <sheetName val="Letting_covenants22"/>
      <sheetName val="Car_park_lease22"/>
      <sheetName val="Unit_rents_and_incentives22"/>
      <sheetName val="Funding_check22"/>
      <sheetName val="Net_rent_analysis22"/>
      <sheetName val="@risk_rents_and_incentives22"/>
      <sheetName val="_risk_rents_and_incentives18"/>
      <sheetName val="2-Cash_Flow19"/>
      <sheetName val="ECI_Summary15"/>
      <sheetName val="NPV_new15"/>
      <sheetName val="Key_Assumptions15"/>
      <sheetName val="CIF_COST_ITEM15"/>
      <sheetName val="Raw_Data15"/>
      <sheetName val="Cash_Flow15"/>
      <sheetName val="Sch__Areas15"/>
      <sheetName val="6_2_MR15"/>
      <sheetName val="6_3_SS1-MV115"/>
      <sheetName val="6_4_SS2_Genset-MV215"/>
      <sheetName val="6_5_HV_SG15"/>
      <sheetName val="6_6ChillerYard15"/>
      <sheetName val="6_7_Pump15"/>
      <sheetName val="6_8_Xplosive_room15"/>
      <sheetName val="Asia_Revised_10-1-0715"/>
      <sheetName val="All_Capital_Plan_P+L_10-1-0715"/>
      <sheetName val="CP08_(2)15"/>
      <sheetName val="Planning_File_10-1-0715"/>
      <sheetName val="Pay_1315"/>
      <sheetName val="March_completion_-_version_3125"/>
      <sheetName val="Civil_Boq11"/>
      <sheetName val="F4_1311"/>
      <sheetName val="_risk_rents_and_incentives12"/>
      <sheetName val="ECI_Summary9"/>
      <sheetName val="NPV_new9"/>
      <sheetName val="Key_Assumptions9"/>
      <sheetName val="CIF_COST_ITEM9"/>
      <sheetName val="Raw_Data9"/>
      <sheetName val="Cash_Flow9"/>
      <sheetName val="Sch__Areas9"/>
      <sheetName val="6_2_MR9"/>
      <sheetName val="6_3_SS1-MV19"/>
      <sheetName val="6_4_SS2_Genset-MV29"/>
      <sheetName val="6_5_HV_SG9"/>
      <sheetName val="6_6ChillerYard9"/>
      <sheetName val="6_7_Pump9"/>
      <sheetName val="6_8_Xplosive_room9"/>
      <sheetName val="Asia_Revised_10-1-079"/>
      <sheetName val="All_Capital_Plan_P+L_10-1-079"/>
      <sheetName val="CP08_(2)9"/>
      <sheetName val="Planning_File_10-1-079"/>
      <sheetName val="March_completion_-_version_3110"/>
      <sheetName val="Civil_Boq5"/>
      <sheetName val="F4_135"/>
      <sheetName val="Loan_account_-_LCC_rate18"/>
      <sheetName val="Consolidated_summary18"/>
      <sheetName val="Value_&amp;__distribution_summary18"/>
      <sheetName val="Monthly_report18"/>
      <sheetName val="Monthly_invoice_18"/>
      <sheetName val="Partnership_summary18"/>
      <sheetName val="Fund__summary_ex_developer18"/>
      <sheetName val="Project_cashflow_totals18"/>
      <sheetName val="Hotel_resi_and_sites_21_22_co18"/>
      <sheetName val="Fund_cashflow18"/>
      <sheetName val="Fund_cashflow_cumulative18"/>
      <sheetName val="LCC_profit_share_calculation18"/>
      <sheetName val="Main_construction18"/>
      <sheetName val="Total_equity18"/>
      <sheetName val="Grosvenor_equity18"/>
      <sheetName val="Investor_equity18"/>
      <sheetName val="Equity_and_debt_split18"/>
      <sheetName val="Loan_account_and_shortfalls18"/>
      <sheetName val="Letting_covenants18"/>
      <sheetName val="Car_park_lease18"/>
      <sheetName val="Unit_rents_and_incentives18"/>
      <sheetName val="Funding_check18"/>
      <sheetName val="Net_rent_analysis18"/>
      <sheetName val="@risk_rents_and_incentives18"/>
      <sheetName val="_risk_rents_and_incentives14"/>
      <sheetName val="2-Cash_Flow15"/>
      <sheetName val="ECI_Summary11"/>
      <sheetName val="NPV_new11"/>
      <sheetName val="Key_Assumptions11"/>
      <sheetName val="CIF_COST_ITEM11"/>
      <sheetName val="Raw_Data11"/>
      <sheetName val="Cash_Flow11"/>
      <sheetName val="Sch__Areas11"/>
      <sheetName val="6_2_MR11"/>
      <sheetName val="6_3_SS1-MV111"/>
      <sheetName val="6_4_SS2_Genset-MV211"/>
      <sheetName val="6_5_HV_SG11"/>
      <sheetName val="6_6ChillerYard11"/>
      <sheetName val="6_7_Pump11"/>
      <sheetName val="6_8_Xplosive_room11"/>
      <sheetName val="Asia_Revised_10-1-0711"/>
      <sheetName val="All_Capital_Plan_P+L_10-1-0711"/>
      <sheetName val="CP08_(2)11"/>
      <sheetName val="Planning_File_10-1-0711"/>
      <sheetName val="Pay_1311"/>
      <sheetName val="March_completion_-_version_3121"/>
      <sheetName val="Civil_Boq7"/>
      <sheetName val="F4_137"/>
      <sheetName val="Loan_account_-_LCC_rate17"/>
      <sheetName val="Consolidated_summary17"/>
      <sheetName val="Value_&amp;__distribution_summary17"/>
      <sheetName val="Monthly_report17"/>
      <sheetName val="Monthly_invoice_17"/>
      <sheetName val="Partnership_summary17"/>
      <sheetName val="Fund__summary_ex_developer17"/>
      <sheetName val="Project_cashflow_totals17"/>
      <sheetName val="Hotel_resi_and_sites_21_22_co17"/>
      <sheetName val="Fund_cashflow17"/>
      <sheetName val="Fund_cashflow_cumulative17"/>
      <sheetName val="LCC_profit_share_calculation17"/>
      <sheetName val="Main_construction17"/>
      <sheetName val="Total_equity17"/>
      <sheetName val="Grosvenor_equity17"/>
      <sheetName val="Investor_equity17"/>
      <sheetName val="Equity_and_debt_split17"/>
      <sheetName val="Loan_account_and_shortfalls17"/>
      <sheetName val="Letting_covenants17"/>
      <sheetName val="Car_park_lease17"/>
      <sheetName val="Unit_rents_and_incentives17"/>
      <sheetName val="Funding_check17"/>
      <sheetName val="Net_rent_analysis17"/>
      <sheetName val="@risk_rents_and_incentives17"/>
      <sheetName val="_risk_rents_and_incentives13"/>
      <sheetName val="2-Cash_Flow14"/>
      <sheetName val="ECI_Summary10"/>
      <sheetName val="NPV_new10"/>
      <sheetName val="Key_Assumptions10"/>
      <sheetName val="CIF_COST_ITEM10"/>
      <sheetName val="Raw_Data10"/>
      <sheetName val="Cash_Flow10"/>
      <sheetName val="Sch__Areas10"/>
      <sheetName val="6_2_MR10"/>
      <sheetName val="6_3_SS1-MV110"/>
      <sheetName val="6_4_SS2_Genset-MV210"/>
      <sheetName val="6_5_HV_SG10"/>
      <sheetName val="6_6ChillerYard10"/>
      <sheetName val="6_7_Pump10"/>
      <sheetName val="6_8_Xplosive_room10"/>
      <sheetName val="Asia_Revised_10-1-0710"/>
      <sheetName val="All_Capital_Plan_P+L_10-1-0710"/>
      <sheetName val="CP08_(2)10"/>
      <sheetName val="Planning_File_10-1-0710"/>
      <sheetName val="Pay_1310"/>
      <sheetName val="March_completion_-_version_3120"/>
      <sheetName val="Civil_Boq6"/>
      <sheetName val="F4_136"/>
      <sheetName val="Loan_account_-_LCC_rate19"/>
      <sheetName val="Consolidated_summary19"/>
      <sheetName val="Value_&amp;__distribution_summary19"/>
      <sheetName val="Monthly_report19"/>
      <sheetName val="Monthly_invoice_19"/>
      <sheetName val="Partnership_summary19"/>
      <sheetName val="Fund__summary_ex_developer19"/>
      <sheetName val="Project_cashflow_totals19"/>
      <sheetName val="Hotel_resi_and_sites_21_22_co19"/>
      <sheetName val="Fund_cashflow19"/>
      <sheetName val="Fund_cashflow_cumulative19"/>
      <sheetName val="LCC_profit_share_calculation19"/>
      <sheetName val="Main_construction19"/>
      <sheetName val="Total_equity19"/>
      <sheetName val="Grosvenor_equity19"/>
      <sheetName val="Investor_equity19"/>
      <sheetName val="Equity_and_debt_split19"/>
      <sheetName val="Loan_account_and_shortfalls19"/>
      <sheetName val="Letting_covenants19"/>
      <sheetName val="Car_park_lease19"/>
      <sheetName val="Unit_rents_and_incentives19"/>
      <sheetName val="Funding_check19"/>
      <sheetName val="Net_rent_analysis19"/>
      <sheetName val="@risk_rents_and_incentives19"/>
      <sheetName val="_risk_rents_and_incentives15"/>
      <sheetName val="2-Cash_Flow16"/>
      <sheetName val="ECI_Summary12"/>
      <sheetName val="NPV_new12"/>
      <sheetName val="Key_Assumptions12"/>
      <sheetName val="CIF_COST_ITEM12"/>
      <sheetName val="Raw_Data12"/>
      <sheetName val="Cash_Flow12"/>
      <sheetName val="Sch__Areas12"/>
      <sheetName val="6_2_MR12"/>
      <sheetName val="6_3_SS1-MV112"/>
      <sheetName val="6_4_SS2_Genset-MV212"/>
      <sheetName val="6_5_HV_SG12"/>
      <sheetName val="6_6ChillerYard12"/>
      <sheetName val="6_7_Pump12"/>
      <sheetName val="6_8_Xplosive_room12"/>
      <sheetName val="Asia_Revised_10-1-0712"/>
      <sheetName val="All_Capital_Plan_P+L_10-1-0712"/>
      <sheetName val="CP08_(2)12"/>
      <sheetName val="Planning_File_10-1-0712"/>
      <sheetName val="Pay_1312"/>
      <sheetName val="March_completion_-_version_3122"/>
      <sheetName val="Civil_Boq8"/>
      <sheetName val="F4_138"/>
      <sheetName val="Loan_account_-_LCC_rate20"/>
      <sheetName val="Consolidated_summary20"/>
      <sheetName val="Value_&amp;__distribution_summary20"/>
      <sheetName val="Monthly_report20"/>
      <sheetName val="Monthly_invoice_20"/>
      <sheetName val="Partnership_summary20"/>
      <sheetName val="Fund__summary_ex_developer20"/>
      <sheetName val="Project_cashflow_totals20"/>
      <sheetName val="Hotel_resi_and_sites_21_22_co20"/>
      <sheetName val="Fund_cashflow20"/>
      <sheetName val="Fund_cashflow_cumulative20"/>
      <sheetName val="LCC_profit_share_calculation20"/>
      <sheetName val="Main_construction20"/>
      <sheetName val="Total_equity20"/>
      <sheetName val="Grosvenor_equity20"/>
      <sheetName val="Investor_equity20"/>
      <sheetName val="Equity_and_debt_split20"/>
      <sheetName val="Loan_account_and_shortfalls20"/>
      <sheetName val="Letting_covenants20"/>
      <sheetName val="Car_park_lease20"/>
      <sheetName val="Unit_rents_and_incentives20"/>
      <sheetName val="Funding_check20"/>
      <sheetName val="Net_rent_analysis20"/>
      <sheetName val="@risk_rents_and_incentives20"/>
      <sheetName val="_risk_rents_and_incentives16"/>
      <sheetName val="2-Cash_Flow17"/>
      <sheetName val="ECI_Summary13"/>
      <sheetName val="NPV_new13"/>
      <sheetName val="Key_Assumptions13"/>
      <sheetName val="CIF_COST_ITEM13"/>
      <sheetName val="Raw_Data13"/>
      <sheetName val="Cash_Flow13"/>
      <sheetName val="Sch__Areas13"/>
      <sheetName val="6_2_MR13"/>
      <sheetName val="6_3_SS1-MV113"/>
      <sheetName val="6_4_SS2_Genset-MV213"/>
      <sheetName val="6_5_HV_SG13"/>
      <sheetName val="6_6ChillerYard13"/>
      <sheetName val="6_7_Pump13"/>
      <sheetName val="6_8_Xplosive_room13"/>
      <sheetName val="Asia_Revised_10-1-0713"/>
      <sheetName val="All_Capital_Plan_P+L_10-1-0713"/>
      <sheetName val="CP08_(2)13"/>
      <sheetName val="Planning_File_10-1-0713"/>
      <sheetName val="Pay_1313"/>
      <sheetName val="March_completion_-_version_3123"/>
      <sheetName val="Civil_Boq9"/>
      <sheetName val="F4_139"/>
      <sheetName val="Loan_account_-_LCC_rate21"/>
      <sheetName val="Consolidated_summary21"/>
      <sheetName val="Value_&amp;__distribution_summary21"/>
      <sheetName val="Monthly_report21"/>
      <sheetName val="Monthly_invoice_21"/>
      <sheetName val="Partnership_summary21"/>
      <sheetName val="Fund__summary_ex_developer21"/>
      <sheetName val="Project_cashflow_totals21"/>
      <sheetName val="Hotel_resi_and_sites_21_22_co21"/>
      <sheetName val="Fund_cashflow21"/>
      <sheetName val="Fund_cashflow_cumulative21"/>
      <sheetName val="LCC_profit_share_calculation21"/>
      <sheetName val="Main_construction21"/>
      <sheetName val="Total_equity21"/>
      <sheetName val="Grosvenor_equity21"/>
      <sheetName val="Investor_equity21"/>
      <sheetName val="Equity_and_debt_split21"/>
      <sheetName val="Loan_account_and_shortfalls21"/>
      <sheetName val="Letting_covenants21"/>
      <sheetName val="Car_park_lease21"/>
      <sheetName val="Unit_rents_and_incentives21"/>
      <sheetName val="Funding_check21"/>
      <sheetName val="Net_rent_analysis21"/>
      <sheetName val="@risk_rents_and_incentives21"/>
      <sheetName val="_risk_rents_and_incentives17"/>
      <sheetName val="2-Cash_Flow18"/>
      <sheetName val="ECI_Summary14"/>
      <sheetName val="NPV_new14"/>
      <sheetName val="Key_Assumptions14"/>
      <sheetName val="CIF_COST_ITEM14"/>
      <sheetName val="Raw_Data14"/>
      <sheetName val="Cash_Flow14"/>
      <sheetName val="Sch__Areas14"/>
      <sheetName val="6_2_MR14"/>
      <sheetName val="6_3_SS1-MV114"/>
      <sheetName val="6_4_SS2_Genset-MV214"/>
      <sheetName val="6_5_HV_SG14"/>
      <sheetName val="6_6ChillerYard14"/>
      <sheetName val="6_7_Pump14"/>
      <sheetName val="6_8_Xplosive_room14"/>
      <sheetName val="Asia_Revised_10-1-0714"/>
      <sheetName val="All_Capital_Plan_P+L_10-1-0714"/>
      <sheetName val="CP08_(2)14"/>
      <sheetName val="Planning_File_10-1-0714"/>
      <sheetName val="Pay_1314"/>
      <sheetName val="March_completion_-_version_3124"/>
      <sheetName val="Civil_Boq10"/>
      <sheetName val="F4_1310"/>
      <sheetName val="Loan_account_-_LCC_rate23"/>
      <sheetName val="Consolidated_summary23"/>
      <sheetName val="Value_&amp;__distribution_summary23"/>
      <sheetName val="Monthly_report23"/>
      <sheetName val="Monthly_invoice_23"/>
      <sheetName val="Partnership_summary23"/>
      <sheetName val="Fund__summary_ex_developer23"/>
      <sheetName val="Project_cashflow_totals23"/>
      <sheetName val="Hotel_resi_and_sites_21_22_co23"/>
      <sheetName val="Fund_cashflow23"/>
      <sheetName val="Fund_cashflow_cumulative23"/>
      <sheetName val="LCC_profit_share_calculation23"/>
      <sheetName val="Main_construction23"/>
      <sheetName val="Total_equity23"/>
      <sheetName val="Grosvenor_equity23"/>
      <sheetName val="Investor_equity23"/>
      <sheetName val="Equity_and_debt_split23"/>
      <sheetName val="Loan_account_and_shortfalls23"/>
      <sheetName val="Letting_covenants23"/>
      <sheetName val="Car_park_lease23"/>
      <sheetName val="Unit_rents_and_incentives23"/>
      <sheetName val="Funding_check23"/>
      <sheetName val="Net_rent_analysis23"/>
      <sheetName val="@risk_rents_and_incentives23"/>
      <sheetName val="_risk_rents_and_incentives19"/>
      <sheetName val="2-Cash_Flow20"/>
      <sheetName val="ECI_Summary16"/>
      <sheetName val="NPV_new16"/>
      <sheetName val="Key_Assumptions16"/>
      <sheetName val="CIF_COST_ITEM16"/>
      <sheetName val="Raw_Data16"/>
      <sheetName val="Cash_Flow16"/>
      <sheetName val="Sch__Areas16"/>
      <sheetName val="6_2_MR16"/>
      <sheetName val="6_3_SS1-MV116"/>
      <sheetName val="6_4_SS2_Genset-MV216"/>
      <sheetName val="6_5_HV_SG16"/>
      <sheetName val="6_6ChillerYard16"/>
      <sheetName val="6_7_Pump16"/>
      <sheetName val="6_8_Xplosive_room16"/>
      <sheetName val="Asia_Revised_10-1-0716"/>
      <sheetName val="All_Capital_Plan_P+L_10-1-0716"/>
      <sheetName val="CP08_(2)16"/>
      <sheetName val="Planning_File_10-1-0716"/>
      <sheetName val="Pay_1316"/>
      <sheetName val="March_completion_-_version_3126"/>
      <sheetName val="Civil_Boq12"/>
      <sheetName val="F4_1312"/>
      <sheetName val="Loan_account_-_LCC_rate25"/>
      <sheetName val="Consolidated_summary25"/>
      <sheetName val="Value_&amp;__distribution_summary25"/>
      <sheetName val="Monthly_report25"/>
      <sheetName val="Monthly_invoice_25"/>
      <sheetName val="Partnership_summary25"/>
      <sheetName val="Fund__summary_ex_developer25"/>
      <sheetName val="Project_cashflow_totals25"/>
      <sheetName val="Hotel_resi_and_sites_21_22_co25"/>
      <sheetName val="Fund_cashflow25"/>
      <sheetName val="Fund_cashflow_cumulative25"/>
      <sheetName val="LCC_profit_share_calculation25"/>
      <sheetName val="Main_construction25"/>
      <sheetName val="Total_equity25"/>
      <sheetName val="Grosvenor_equity25"/>
      <sheetName val="Investor_equity25"/>
      <sheetName val="Equity_and_debt_split25"/>
      <sheetName val="Loan_account_and_shortfalls25"/>
      <sheetName val="Letting_covenants25"/>
      <sheetName val="Car_park_lease25"/>
      <sheetName val="Unit_rents_and_incentives25"/>
      <sheetName val="Funding_check25"/>
      <sheetName val="Net_rent_analysis25"/>
      <sheetName val="@risk_rents_and_incentives25"/>
      <sheetName val="2-Cash_Flow22"/>
      <sheetName val="_risk_rents_and_incentives21"/>
      <sheetName val="ECI_Summary18"/>
      <sheetName val="NPV_new18"/>
      <sheetName val="Key_Assumptions18"/>
      <sheetName val="CIF_COST_ITEM18"/>
      <sheetName val="Raw_Data18"/>
      <sheetName val="Cash_Flow18"/>
      <sheetName val="Sch__Areas18"/>
      <sheetName val="6_2_MR18"/>
      <sheetName val="6_3_SS1-MV118"/>
      <sheetName val="6_4_SS2_Genset-MV218"/>
      <sheetName val="6_5_HV_SG18"/>
      <sheetName val="6_6ChillerYard18"/>
      <sheetName val="6_7_Pump18"/>
      <sheetName val="6_8_Xplosive_room18"/>
      <sheetName val="Asia_Revised_10-1-0718"/>
      <sheetName val="All_Capital_Plan_P+L_10-1-0718"/>
      <sheetName val="CP08_(2)18"/>
      <sheetName val="Planning_File_10-1-0718"/>
      <sheetName val="Pay_1318"/>
      <sheetName val="March_completion_-_version_3128"/>
      <sheetName val="Civil_Boq14"/>
      <sheetName val="F4_1314"/>
      <sheetName val="Loan_account_-_LCC_rate24"/>
      <sheetName val="Consolidated_summary24"/>
      <sheetName val="Value_&amp;__distribution_summary24"/>
      <sheetName val="Monthly_report24"/>
      <sheetName val="Monthly_invoice_24"/>
      <sheetName val="Partnership_summary24"/>
      <sheetName val="Fund__summary_ex_developer24"/>
      <sheetName val="Project_cashflow_totals24"/>
      <sheetName val="Hotel_resi_and_sites_21_22_co24"/>
      <sheetName val="Fund_cashflow24"/>
      <sheetName val="Fund_cashflow_cumulative24"/>
      <sheetName val="LCC_profit_share_calculation24"/>
      <sheetName val="Main_construction24"/>
      <sheetName val="Total_equity24"/>
      <sheetName val="Grosvenor_equity24"/>
      <sheetName val="Investor_equity24"/>
      <sheetName val="Equity_and_debt_split24"/>
      <sheetName val="Loan_account_and_shortfalls24"/>
      <sheetName val="Letting_covenants24"/>
      <sheetName val="Car_park_lease24"/>
      <sheetName val="Unit_rents_and_incentives24"/>
      <sheetName val="Funding_check24"/>
      <sheetName val="Net_rent_analysis24"/>
      <sheetName val="@risk_rents_and_incentives24"/>
      <sheetName val="2-Cash_Flow21"/>
      <sheetName val="_risk_rents_and_incentives20"/>
      <sheetName val="ECI_Summary17"/>
      <sheetName val="NPV_new17"/>
      <sheetName val="Key_Assumptions17"/>
      <sheetName val="CIF_COST_ITEM17"/>
      <sheetName val="Raw_Data17"/>
      <sheetName val="Cash_Flow17"/>
      <sheetName val="Sch__Areas17"/>
      <sheetName val="6_2_MR17"/>
      <sheetName val="6_3_SS1-MV117"/>
      <sheetName val="6_4_SS2_Genset-MV217"/>
      <sheetName val="6_5_HV_SG17"/>
      <sheetName val="6_6ChillerYard17"/>
      <sheetName val="6_7_Pump17"/>
      <sheetName val="6_8_Xplosive_room17"/>
      <sheetName val="Asia_Revised_10-1-0717"/>
      <sheetName val="All_Capital_Plan_P+L_10-1-0717"/>
      <sheetName val="CP08_(2)17"/>
      <sheetName val="Planning_File_10-1-0717"/>
      <sheetName val="Pay_1317"/>
      <sheetName val="March_completion_-_version_3127"/>
      <sheetName val="Civil_Boq13"/>
      <sheetName val="F4_1313"/>
      <sheetName val="Loan_account_-_LCC_rate26"/>
      <sheetName val="Consolidated_summary26"/>
      <sheetName val="Value_&amp;__distribution_summary26"/>
      <sheetName val="Monthly_report26"/>
      <sheetName val="Monthly_invoice_26"/>
      <sheetName val="Partnership_summary26"/>
      <sheetName val="Fund__summary_ex_developer26"/>
      <sheetName val="Project_cashflow_totals26"/>
      <sheetName val="Hotel_resi_and_sites_21_22_co26"/>
      <sheetName val="Fund_cashflow26"/>
      <sheetName val="Fund_cashflow_cumulative26"/>
      <sheetName val="LCC_profit_share_calculation26"/>
      <sheetName val="Main_construction26"/>
      <sheetName val="Total_equity26"/>
      <sheetName val="Grosvenor_equity26"/>
      <sheetName val="Investor_equity26"/>
      <sheetName val="Equity_and_debt_split26"/>
      <sheetName val="Loan_account_and_shortfalls26"/>
      <sheetName val="Letting_covenants26"/>
      <sheetName val="Car_park_lease26"/>
      <sheetName val="Unit_rents_and_incentives26"/>
      <sheetName val="Funding_check26"/>
      <sheetName val="Net_rent_analysis26"/>
      <sheetName val="@risk_rents_and_incentives26"/>
      <sheetName val="_risk_rents_and_incentives22"/>
      <sheetName val="2-Cash_Flow23"/>
      <sheetName val="ECI_Summary19"/>
      <sheetName val="NPV_new19"/>
      <sheetName val="Key_Assumptions19"/>
      <sheetName val="CIF_COST_ITEM19"/>
      <sheetName val="Pay_1319"/>
      <sheetName val="Raw_Data19"/>
      <sheetName val="Cash_Flow19"/>
      <sheetName val="Sch__Areas19"/>
      <sheetName val="6_2_MR19"/>
      <sheetName val="6_3_SS1-MV119"/>
      <sheetName val="6_4_SS2_Genset-MV219"/>
      <sheetName val="6_5_HV_SG19"/>
      <sheetName val="6_6ChillerYard19"/>
      <sheetName val="6_7_Pump19"/>
      <sheetName val="6_8_Xplosive_room19"/>
      <sheetName val="Asia_Revised_10-1-0719"/>
      <sheetName val="All_Capital_Plan_P+L_10-1-0719"/>
      <sheetName val="CP08_(2)19"/>
      <sheetName val="Planning_File_10-1-0719"/>
      <sheetName val="March_completion_-_version_3129"/>
      <sheetName val="Civil_Boq15"/>
      <sheetName val="F4_1315"/>
      <sheetName val="BASEMENT"/>
      <sheetName val="P-2002"/>
      <sheetName val="7158303a-ab18-485d-b0d9-99d40aa"/>
      <sheetName val="RBS"/>
      <sheetName val="AN"/>
      <sheetName val="COST"/>
      <sheetName val="Data"/>
      <sheetName val="tender allowances"/>
      <sheetName val="GRSummary"/>
      <sheetName val="Tank"/>
      <sheetName val="Balance Sheet"/>
      <sheetName val="CPA7-31"/>
      <sheetName val="labour"/>
      <sheetName val="#REF"/>
      <sheetName val="Formulas"/>
      <sheetName val="Refs"/>
      <sheetName val="Provisional Sums"/>
      <sheetName val="Sheet2"/>
      <sheetName val="기계내역서"/>
      <sheetName val="Calendar"/>
      <sheetName val="EI 27-0010C BACKUP"/>
      <sheetName val="gap-makrana"/>
      <sheetName val="Bill 1 - Preliminaries"/>
      <sheetName val="rent &amp; value assumptions"/>
      <sheetName val="PSDA detailed cashflow for debt"/>
      <sheetName val="Financing Assumptions"/>
      <sheetName val="Equity shares analysis"/>
      <sheetName val="Loan B interest"/>
      <sheetName val="Loan covenant tests"/>
      <sheetName val="Rents committed"/>
      <sheetName val="Loan A interest guarantee"/>
      <sheetName val="FA CHECK VALVE"/>
      <sheetName val="Gate Vlv"/>
      <sheetName val="LV Conntor"/>
      <sheetName val="Mech-5"/>
      <sheetName val="PRV"/>
      <sheetName val="NCR LOG"/>
      <sheetName val="NCR_LOG"/>
      <sheetName val="NCR_LOG1"/>
      <sheetName val="BaseWeight"/>
      <sheetName val="3"/>
      <sheetName val="Sizing Estimator - PAL Cameras"/>
      <sheetName val="ITANA"/>
      <sheetName val="wallfinish"/>
      <sheetName val="INPUT DATA HERE"/>
      <sheetName val="Occ"/>
      <sheetName val="Demand"/>
      <sheetName val="Input"/>
      <sheetName val="Controls"/>
      <sheetName val="Tenants"/>
      <sheetName val="Calc"/>
      <sheetName val="CashFlow"/>
      <sheetName val="Rate Analysis"/>
      <sheetName val=" Logs"/>
      <sheetName val="STEEL RATIO"/>
      <sheetName val="Detail"/>
      <sheetName val="Names"/>
      <sheetName val="Info"/>
      <sheetName val="Material"/>
      <sheetName val="cal"/>
      <sheetName val="concrete"/>
      <sheetName val="BoatTMP"/>
      <sheetName val="analysis"/>
      <sheetName val="Data Entry Sheet"/>
      <sheetName val="LLEGADA"/>
      <sheetName val="Hotel Revenue&amp;Expenses"/>
      <sheetName val="Hangar C17 Takeoff"/>
      <sheetName val="Door Sked"/>
      <sheetName val="DVM Sizing Calculator- 10 ips "/>
      <sheetName val="UCRef3"/>
      <sheetName val="Col-Schedule"/>
      <sheetName val="QUOTE_E"/>
      <sheetName val="% prog figs -u5 and total"/>
      <sheetName val="w't table"/>
      <sheetName val="DVM_Sizing_Calculator-_10_ips_"/>
      <sheetName val="EI_27-0010C_BACKUP"/>
      <sheetName val="RA-markate"/>
      <sheetName val="Mp-team 1"/>
      <sheetName val="L &amp; M Rate"/>
      <sheetName val="T&amp;M"/>
      <sheetName val="Bldg"/>
      <sheetName val="Abstract"/>
      <sheetName val="VO"/>
      <sheetName val="tender_allowances"/>
      <sheetName val="Balance_Sheet"/>
      <sheetName val="Provisional_Sums"/>
      <sheetName val="LTR-2"/>
      <sheetName val="Equity volumes"/>
      <sheetName val="Risk"/>
      <sheetName val="Macro Registry"/>
      <sheetName val="Input Sheet"/>
      <sheetName val="Basement Extract"/>
      <sheetName val="SAD"/>
      <sheetName val="SA Plen."/>
      <sheetName val="Retu. Duct"/>
      <sheetName val="RA Plen."/>
      <sheetName val="T. Ex. Duct"/>
      <sheetName val="BOQ Distribution"/>
      <sheetName val="BASE CASE"/>
      <sheetName val="List"/>
      <sheetName val="finshes"/>
      <sheetName val="Architect"/>
      <sheetName val="Work"/>
      <sheetName val="Mechanical"/>
      <sheetName val="Structural"/>
      <sheetName val="HYDROTEST DIAGRAM"/>
      <sheetName val="간선계산"/>
      <sheetName val="rc01"/>
      <sheetName val="M.O."/>
      <sheetName val="labour_unit_rates"/>
      <sheetName val="Project Information"/>
      <sheetName val="Bill No 13"/>
      <sheetName val="ARCH"/>
      <sheetName val="PLUMBING"/>
      <sheetName val="Bill_1_-_Preliminaries2"/>
      <sheetName val="EI_27-0010C_BACKUP3"/>
      <sheetName val="rent_&amp;_value_assumptions2"/>
      <sheetName val="PSDA_detailed_cashflow_for_deb2"/>
      <sheetName val="Financing_Assumptions2"/>
      <sheetName val="Equity_shares_analysis2"/>
      <sheetName val="Loan_B_interest2"/>
      <sheetName val="Loan_covenant_tests2"/>
      <sheetName val="Rents_committed2"/>
      <sheetName val="Loan_A_interest_guarantee2"/>
      <sheetName val="FA_CHECK_VALVE2"/>
      <sheetName val="Gate_Vlv2"/>
      <sheetName val="LV_Conntor2"/>
      <sheetName val="Hangar_C17_Takeoff2"/>
      <sheetName val="Door_Sked2"/>
      <sheetName val="NCR_LOG4"/>
      <sheetName val="Sizing_Estimator_-_PAL_Cameras2"/>
      <sheetName val="INPUT_DATA_HERE2"/>
      <sheetName val="tender_allowances2"/>
      <sheetName val="STEEL_RATIO2"/>
      <sheetName val="DVM_Sizing_Calculator-_10_ips_3"/>
      <sheetName val="Basement_Extract2"/>
      <sheetName val="SA_Plen_2"/>
      <sheetName val="Retu__Duct2"/>
      <sheetName val="RA_Plen_2"/>
      <sheetName val="T__Ex__Duct2"/>
      <sheetName val="BOQ_Distribution2"/>
      <sheetName val="Provisional_Sums2"/>
      <sheetName val="L_&amp;_M_Rate2"/>
      <sheetName val="Hotel_Revenue&amp;Expenses2"/>
      <sheetName val="%_prog_figs_-u5_and_total2"/>
      <sheetName val="Balance_Sheet2"/>
      <sheetName val="Rate_Analysis2"/>
      <sheetName val="_Logs2"/>
      <sheetName val="BASE_CASE2"/>
      <sheetName val="HYDROTEST_DIAGRAM2"/>
      <sheetName val="Mp-team_12"/>
      <sheetName val="Data_Entry_Sheet2"/>
      <sheetName val="M_O_2"/>
      <sheetName val="w't_table1"/>
      <sheetName val="EI_27-0010C_BACKUP1"/>
      <sheetName val="Bill_1_-_Preliminaries"/>
      <sheetName val="NCR_LOG2"/>
      <sheetName val="rent_&amp;_value_assumptions"/>
      <sheetName val="PSDA_detailed_cashflow_for_debt"/>
      <sheetName val="Financing_Assumptions"/>
      <sheetName val="Equity_shares_analysis"/>
      <sheetName val="Loan_B_interest"/>
      <sheetName val="Loan_covenant_tests"/>
      <sheetName val="Rents_committed"/>
      <sheetName val="Loan_A_interest_guarantee"/>
      <sheetName val="FA_CHECK_VALVE"/>
      <sheetName val="Gate_Vlv"/>
      <sheetName val="LV_Conntor"/>
      <sheetName val="Sizing_Estimator_-_PAL_Cameras"/>
      <sheetName val="INPUT_DATA_HERE"/>
      <sheetName val="Hangar_C17_Takeoff"/>
      <sheetName val="Door_Sked"/>
      <sheetName val="STEEL_RATIO"/>
      <sheetName val="DVM_Sizing_Calculator-_10_ips_1"/>
      <sheetName val="Basement_Extract"/>
      <sheetName val="SA_Plen_"/>
      <sheetName val="Retu__Duct"/>
      <sheetName val="RA_Plen_"/>
      <sheetName val="T__Ex__Duct"/>
      <sheetName val="BOQ_Distribution"/>
      <sheetName val="L_&amp;_M_Rate"/>
      <sheetName val="Hotel_Revenue&amp;Expenses"/>
      <sheetName val="%_prog_figs_-u5_and_total"/>
      <sheetName val="Rate_Analysis"/>
      <sheetName val="_Logs"/>
      <sheetName val="BASE_CASE"/>
      <sheetName val="HYDROTEST_DIAGRAM"/>
      <sheetName val="Mp-team_1"/>
      <sheetName val="Data_Entry_Sheet"/>
      <sheetName val="M_O_"/>
      <sheetName val="EI_27-0010C_BACKUP2"/>
      <sheetName val="Bill_1_-_Preliminaries1"/>
      <sheetName val="NCR_LOG3"/>
      <sheetName val="rent_&amp;_value_assumptions1"/>
      <sheetName val="PSDA_detailed_cashflow_for_deb1"/>
      <sheetName val="Financing_Assumptions1"/>
      <sheetName val="Equity_shares_analysis1"/>
      <sheetName val="Loan_B_interest1"/>
      <sheetName val="Loan_covenant_tests1"/>
      <sheetName val="Rents_committed1"/>
      <sheetName val="Loan_A_interest_guarantee1"/>
      <sheetName val="FA_CHECK_VALVE1"/>
      <sheetName val="Gate_Vlv1"/>
      <sheetName val="LV_Conntor1"/>
      <sheetName val="Sizing_Estimator_-_PAL_Cameras1"/>
      <sheetName val="INPUT_DATA_HERE1"/>
      <sheetName val="tender_allowances1"/>
      <sheetName val="Hangar_C17_Takeoff1"/>
      <sheetName val="Door_Sked1"/>
      <sheetName val="STEEL_RATIO1"/>
      <sheetName val="DVM_Sizing_Calculator-_10_ips_2"/>
      <sheetName val="Basement_Extract1"/>
      <sheetName val="SA_Plen_1"/>
      <sheetName val="Retu__Duct1"/>
      <sheetName val="RA_Plen_1"/>
      <sheetName val="T__Ex__Duct1"/>
      <sheetName val="BOQ_Distribution1"/>
      <sheetName val="Provisional_Sums1"/>
      <sheetName val="L_&amp;_M_Rate1"/>
      <sheetName val="Hotel_Revenue&amp;Expenses1"/>
      <sheetName val="%_prog_figs_-u5_and_total1"/>
      <sheetName val="Balance_Sheet1"/>
      <sheetName val="Rate_Analysis1"/>
      <sheetName val="_Logs1"/>
      <sheetName val="BASE_CASE1"/>
      <sheetName val="HYDROTEST_DIAGRAM1"/>
      <sheetName val="Mp-team_11"/>
      <sheetName val="Data_Entry_Sheet1"/>
      <sheetName val="M_O_1"/>
      <sheetName val="w't_table"/>
      <sheetName val="Project_Information"/>
      <sheetName val="Loan_account_-_LCC_rate27"/>
      <sheetName val="Consolidated_summary27"/>
      <sheetName val="Value_&amp;__distribution_summary27"/>
      <sheetName val="Monthly_report27"/>
      <sheetName val="Monthly_invoice_27"/>
      <sheetName val="Partnership_summary27"/>
      <sheetName val="Fund__summary_ex_developer27"/>
      <sheetName val="Project_cashflow_totals27"/>
      <sheetName val="Hotel_resi_and_sites_21_22_co27"/>
      <sheetName val="Fund_cashflow27"/>
      <sheetName val="Fund_cashflow_cumulative27"/>
      <sheetName val="LCC_profit_share_calculation27"/>
      <sheetName val="Main_construction27"/>
      <sheetName val="Total_equity27"/>
      <sheetName val="Grosvenor_equity27"/>
      <sheetName val="Investor_equity27"/>
      <sheetName val="Equity_and_debt_split27"/>
      <sheetName val="Loan_account_and_shortfalls27"/>
      <sheetName val="Letting_covenants27"/>
      <sheetName val="Car_park_lease27"/>
      <sheetName val="Unit_rents_and_incentives27"/>
      <sheetName val="Funding_check27"/>
      <sheetName val="Net_rent_analysis27"/>
      <sheetName val="@risk_rents_and_incentives27"/>
      <sheetName val="_risk_rents_and_incentives23"/>
      <sheetName val="2-Cash_Flow24"/>
      <sheetName val="ECI_Summary20"/>
      <sheetName val="NPV_new20"/>
      <sheetName val="Key_Assumptions20"/>
      <sheetName val="CIF_COST_ITEM20"/>
      <sheetName val="Pay_1320"/>
      <sheetName val="Raw_Data20"/>
      <sheetName val="Cash_Flow20"/>
      <sheetName val="Sch__Areas20"/>
      <sheetName val="6_2_MR20"/>
      <sheetName val="6_3_SS1-MV120"/>
      <sheetName val="6_4_SS2_Genset-MV220"/>
      <sheetName val="6_5_HV_SG20"/>
      <sheetName val="6_6ChillerYard20"/>
      <sheetName val="6_7_Pump20"/>
      <sheetName val="6_8_Xplosive_room20"/>
      <sheetName val="Asia_Revised_10-1-0720"/>
      <sheetName val="All_Capital_Plan_P+L_10-1-0720"/>
      <sheetName val="CP08_(2)20"/>
      <sheetName val="Planning_File_10-1-0720"/>
      <sheetName val="March_completion_-_version_3130"/>
      <sheetName val="Civil_Boq16"/>
      <sheetName val="F4_1316"/>
      <sheetName val="Loan_account_-_LCC_rate28"/>
      <sheetName val="Consolidated_summary28"/>
      <sheetName val="Value_&amp;__distribution_summary28"/>
      <sheetName val="Monthly_report28"/>
      <sheetName val="Monthly_invoice_28"/>
      <sheetName val="Partnership_summary28"/>
      <sheetName val="Fund__summary_ex_developer28"/>
      <sheetName val="Project_cashflow_totals28"/>
      <sheetName val="Hotel_resi_and_sites_21_22_co28"/>
      <sheetName val="Fund_cashflow28"/>
      <sheetName val="Fund_cashflow_cumulative28"/>
      <sheetName val="LCC_profit_share_calculation28"/>
      <sheetName val="Main_construction28"/>
      <sheetName val="Total_equity28"/>
      <sheetName val="Grosvenor_equity28"/>
      <sheetName val="Investor_equity28"/>
      <sheetName val="Equity_and_debt_split28"/>
      <sheetName val="Loan_account_and_shortfalls28"/>
      <sheetName val="Letting_covenants28"/>
      <sheetName val="Car_park_lease28"/>
      <sheetName val="Unit_rents_and_incentives28"/>
      <sheetName val="Funding_check28"/>
      <sheetName val="Net_rent_analysis28"/>
      <sheetName val="@risk_rents_and_incentives28"/>
      <sheetName val="_risk_rents_and_incentives24"/>
      <sheetName val="2-Cash_Flow25"/>
      <sheetName val="ECI_Summary21"/>
      <sheetName val="NPV_new21"/>
      <sheetName val="Key_Assumptions21"/>
      <sheetName val="CIF_COST_ITEM21"/>
      <sheetName val="Pay_1321"/>
      <sheetName val="Raw_Data21"/>
      <sheetName val="Cash_Flow21"/>
      <sheetName val="Sch__Areas21"/>
      <sheetName val="6_2_MR21"/>
      <sheetName val="6_3_SS1-MV121"/>
      <sheetName val="6_4_SS2_Genset-MV221"/>
      <sheetName val="6_5_HV_SG21"/>
      <sheetName val="6_6ChillerYard21"/>
      <sheetName val="6_7_Pump21"/>
      <sheetName val="6_8_Xplosive_room21"/>
      <sheetName val="Asia_Revised_10-1-0721"/>
      <sheetName val="All_Capital_Plan_P+L_10-1-0721"/>
      <sheetName val="CP08_(2)21"/>
      <sheetName val="Planning_File_10-1-0721"/>
      <sheetName val="March_completion_-_version_3131"/>
      <sheetName val="Civil_Boq17"/>
      <sheetName val="F4_1317"/>
      <sheetName val="Loan_account_-_LCC_rate29"/>
      <sheetName val="Consolidated_summary29"/>
      <sheetName val="Value_&amp;__distribution_summary29"/>
      <sheetName val="Monthly_report29"/>
      <sheetName val="Monthly_invoice_29"/>
      <sheetName val="Partnership_summary29"/>
      <sheetName val="Fund__summary_ex_developer29"/>
      <sheetName val="Project_cashflow_totals29"/>
      <sheetName val="Hotel_resi_and_sites_21_22_co29"/>
      <sheetName val="Fund_cashflow29"/>
      <sheetName val="Fund_cashflow_cumulative29"/>
      <sheetName val="LCC_profit_share_calculation29"/>
      <sheetName val="Main_construction29"/>
      <sheetName val="Total_equity29"/>
      <sheetName val="Grosvenor_equity29"/>
      <sheetName val="Investor_equity29"/>
      <sheetName val="Equity_and_debt_split29"/>
      <sheetName val="Loan_account_and_shortfalls29"/>
      <sheetName val="Letting_covenants29"/>
      <sheetName val="Car_park_lease29"/>
      <sheetName val="Unit_rents_and_incentives29"/>
      <sheetName val="Funding_check29"/>
      <sheetName val="Net_rent_analysis29"/>
      <sheetName val="@risk_rents_and_incentives29"/>
      <sheetName val="_risk_rents_and_incentives25"/>
      <sheetName val="2-Cash_Flow26"/>
      <sheetName val="ECI_Summary22"/>
      <sheetName val="NPV_new22"/>
      <sheetName val="Key_Assumptions22"/>
      <sheetName val="CIF_COST_ITEM22"/>
      <sheetName val="Pay_1322"/>
      <sheetName val="Raw_Data22"/>
      <sheetName val="Cash_Flow22"/>
      <sheetName val="Sch__Areas22"/>
      <sheetName val="6_2_MR22"/>
      <sheetName val="6_3_SS1-MV122"/>
      <sheetName val="6_4_SS2_Genset-MV222"/>
      <sheetName val="6_5_HV_SG22"/>
      <sheetName val="6_6ChillerYard22"/>
      <sheetName val="6_7_Pump22"/>
      <sheetName val="6_8_Xplosive_room22"/>
      <sheetName val="Asia_Revised_10-1-0722"/>
      <sheetName val="All_Capital_Plan_P+L_10-1-0722"/>
      <sheetName val="CP08_(2)22"/>
      <sheetName val="Planning_File_10-1-0722"/>
      <sheetName val="March_completion_-_version_3132"/>
      <sheetName val="Civil_Boq18"/>
      <sheetName val="F4_1318"/>
      <sheetName val="CIM"/>
      <sheetName val="Fecho de Orçamento"/>
      <sheetName val="PRI-LS"/>
      <sheetName val="KG-LS"/>
      <sheetName val="allowances"/>
      <sheetName val="Joseph Record"/>
      <sheetName val="pipes"/>
      <sheetName val="Cover"/>
      <sheetName val="G702"/>
      <sheetName val="Summ"/>
      <sheetName val="Design Devmt"/>
      <sheetName val="Account Summary"/>
      <sheetName val="tabulation (comparison)"/>
      <sheetName val="TABEL LABOR"/>
      <sheetName val="RATES"/>
      <sheetName val="BOQ"/>
      <sheetName val=" Summary BKG 034"/>
      <sheetName val="Dropdowns"/>
      <sheetName val="2A"/>
      <sheetName val="App Q"/>
      <sheetName val="MASTER"/>
      <sheetName val="HL8"/>
      <sheetName val="Assumptions 02_Population"/>
      <sheetName val="US RCP Sep"/>
      <sheetName val="Common"/>
      <sheetName val="Lookups"/>
      <sheetName val="Items_DVM"/>
      <sheetName val="Add2-om-mep"/>
      <sheetName val="Payroll Assump."/>
      <sheetName val="rent_&amp;_value_assumptions3"/>
      <sheetName val="PSDA_detailed_cashflow_for_deb3"/>
      <sheetName val="Financing_Assumptions3"/>
      <sheetName val="Equity_shares_analysis3"/>
      <sheetName val="Loan_B_interest3"/>
      <sheetName val="Loan_covenant_tests3"/>
      <sheetName val="Rents_committed3"/>
      <sheetName val="Loan_A_interest_guarantee3"/>
      <sheetName val="EI_27-0010C_BACKUP4"/>
      <sheetName val="Bill_1_-_Preliminaries3"/>
      <sheetName val="DVM_Sizing_Calculator-_10_ips_4"/>
      <sheetName val="Hangar_C17_Takeoff3"/>
      <sheetName val="Door_Sked3"/>
      <sheetName val="FA_CHECK_VALVE3"/>
      <sheetName val="Gate_Vlv3"/>
      <sheetName val="LV_Conntor3"/>
      <sheetName val="rent_&amp;_value_assumptions4"/>
      <sheetName val="PSDA_detailed_cashflow_for_deb4"/>
      <sheetName val="Financing_Assumptions4"/>
      <sheetName val="Equity_shares_analysis4"/>
      <sheetName val="Loan_B_interest4"/>
      <sheetName val="Loan_covenant_tests4"/>
      <sheetName val="Rents_committed4"/>
      <sheetName val="Loan_A_interest_guarantee4"/>
      <sheetName val="EI_27-0010C_BACKUP5"/>
      <sheetName val="Bill_1_-_Preliminaries4"/>
      <sheetName val="DVM_Sizing_Calculator-_10_ips_5"/>
      <sheetName val="Hangar_C17_Takeoff4"/>
      <sheetName val="Door_Sked4"/>
      <sheetName val="FA_CHECK_VALVE4"/>
      <sheetName val="Gate_Vlv4"/>
      <sheetName val="LV_Conntor4"/>
      <sheetName val="rent_&amp;_value_assumptions5"/>
      <sheetName val="PSDA_detailed_cashflow_for_deb5"/>
      <sheetName val="Financing_Assumptions5"/>
      <sheetName val="Equity_shares_analysis5"/>
      <sheetName val="Loan_B_interest5"/>
      <sheetName val="Loan_covenant_tests5"/>
      <sheetName val="Rents_committed5"/>
      <sheetName val="Loan_A_interest_guarantee5"/>
      <sheetName val="EI_27-0010C_BACKUP6"/>
      <sheetName val="Bill_1_-_Preliminaries5"/>
      <sheetName val="DVM_Sizing_Calculator-_10_ips_6"/>
      <sheetName val="Hangar_C17_Takeoff5"/>
      <sheetName val="Door_Sked5"/>
      <sheetName val="FA_CHECK_VALVE5"/>
      <sheetName val="Gate_Vlv5"/>
      <sheetName val="LV_Conntor5"/>
      <sheetName val="STAIR-A"/>
      <sheetName val="Fecho_de_Orçamento"/>
      <sheetName val="Joseph_Record"/>
      <sheetName val="Design_Devmt"/>
      <sheetName val="Account_Summary"/>
      <sheetName val="tabulation_(comparison)"/>
      <sheetName val="Bill_No_13"/>
      <sheetName val="Do not delete - Lists"/>
      <sheetName val="TABEL_LABOR"/>
      <sheetName val="Unit Costs"/>
      <sheetName val="Cost code List"/>
      <sheetName val="Data Sheet"/>
      <sheetName val="Admin"/>
      <sheetName val="Opening Cash Position"/>
      <sheetName val="Alum"/>
      <sheetName val="appl"/>
      <sheetName val="Iron"/>
      <sheetName val="kitc"/>
      <sheetName val="Cert"/>
      <sheetName val="Sewr"/>
      <sheetName val="VARNS"/>
      <sheetName val="PL"/>
      <sheetName val="cover page"/>
      <sheetName val="Categories"/>
      <sheetName val="Register"/>
      <sheetName val="Areas"/>
      <sheetName val="Ops"/>
      <sheetName val="Material Price"/>
      <sheetName val="Bill No 8 - A"/>
      <sheetName val="final abstract"/>
      <sheetName val="AreaPerM"/>
      <sheetName val="FIELD"/>
      <sheetName val="SHOP"/>
      <sheetName val="TESTING"/>
      <sheetName val="WEIGHT"/>
      <sheetName val="ra  stair"/>
      <sheetName val="Loan_account_-_LCC_rate30"/>
      <sheetName val="Consolidated_summary30"/>
      <sheetName val="Value_&amp;__distribution_summary30"/>
      <sheetName val="Monthly_report30"/>
      <sheetName val="Monthly_invoice_30"/>
      <sheetName val="Partnership_summary30"/>
      <sheetName val="Fund__summary_ex_developer30"/>
      <sheetName val="Project_cashflow_totals30"/>
      <sheetName val="Hotel_resi_and_sites_21_22_co30"/>
      <sheetName val="Fund_cashflow30"/>
      <sheetName val="Fund_cashflow_cumulative30"/>
      <sheetName val="LCC_profit_share_calculation30"/>
      <sheetName val="Main_construction30"/>
      <sheetName val="Total_equity30"/>
      <sheetName val="Grosvenor_equity30"/>
      <sheetName val="Investor_equity30"/>
      <sheetName val="Equity_and_debt_split30"/>
      <sheetName val="Loan_account_and_shortfalls30"/>
      <sheetName val="Letting_covenants30"/>
      <sheetName val="Car_park_lease30"/>
      <sheetName val="Unit_rents_and_incentives30"/>
      <sheetName val="Funding_check30"/>
      <sheetName val="Net_rent_analysis30"/>
      <sheetName val="@risk_rents_and_incentives30"/>
      <sheetName val="_risk_rents_and_incentives26"/>
      <sheetName val="2-Cash_Flow27"/>
      <sheetName val="ECI_Summary23"/>
      <sheetName val="NPV_new23"/>
      <sheetName val="Key_Assumptions23"/>
      <sheetName val="CIF_COST_ITEM23"/>
      <sheetName val="Pay_1323"/>
      <sheetName val="Raw_Data23"/>
      <sheetName val="Cash_Flow23"/>
      <sheetName val="Sch__Areas23"/>
      <sheetName val="6_2_MR23"/>
      <sheetName val="6_3_SS1-MV123"/>
      <sheetName val="6_4_SS2_Genset-MV223"/>
      <sheetName val="6_5_HV_SG23"/>
      <sheetName val="6_6ChillerYard23"/>
      <sheetName val="6_7_Pump23"/>
      <sheetName val="6_8_Xplosive_room23"/>
      <sheetName val="Asia_Revised_10-1-0723"/>
      <sheetName val="All_Capital_Plan_P+L_10-1-0723"/>
      <sheetName val="CP08_(2)23"/>
      <sheetName val="Planning_File_10-1-0723"/>
      <sheetName val="March_completion_-_version_3133"/>
      <sheetName val="Civil_Boq19"/>
      <sheetName val="F4_1319"/>
      <sheetName val="Loan_account_-_LCC_rate33"/>
      <sheetName val="Consolidated_summary33"/>
      <sheetName val="Value_&amp;__distribution_summary33"/>
      <sheetName val="Monthly_report33"/>
      <sheetName val="Monthly_invoice_33"/>
      <sheetName val="Partnership_summary33"/>
      <sheetName val="Fund__summary_ex_developer33"/>
      <sheetName val="Project_cashflow_totals33"/>
      <sheetName val="Hotel_resi_and_sites_21_22_co33"/>
      <sheetName val="Fund_cashflow33"/>
      <sheetName val="Fund_cashflow_cumulative33"/>
      <sheetName val="LCC_profit_share_calculation33"/>
      <sheetName val="Main_construction33"/>
      <sheetName val="Total_equity33"/>
      <sheetName val="Grosvenor_equity33"/>
      <sheetName val="Investor_equity33"/>
      <sheetName val="Equity_and_debt_split33"/>
      <sheetName val="Loan_account_and_shortfalls33"/>
      <sheetName val="Letting_covenants33"/>
      <sheetName val="Car_park_lease33"/>
      <sheetName val="Unit_rents_and_incentives33"/>
      <sheetName val="Funding_check33"/>
      <sheetName val="Net_rent_analysis33"/>
      <sheetName val="@risk_rents_and_incentives33"/>
      <sheetName val="_risk_rents_and_incentives29"/>
      <sheetName val="2-Cash_Flow30"/>
      <sheetName val="ECI_Summary26"/>
      <sheetName val="NPV_new26"/>
      <sheetName val="Key_Assumptions26"/>
      <sheetName val="CIF_COST_ITEM26"/>
      <sheetName val="Raw_Data26"/>
      <sheetName val="Cash_Flow26"/>
      <sheetName val="Sch__Areas26"/>
      <sheetName val="6_2_MR26"/>
      <sheetName val="6_3_SS1-MV126"/>
      <sheetName val="6_4_SS2_Genset-MV226"/>
      <sheetName val="6_5_HV_SG26"/>
      <sheetName val="6_6ChillerYard26"/>
      <sheetName val="6_7_Pump26"/>
      <sheetName val="6_8_Xplosive_room26"/>
      <sheetName val="Asia_Revised_10-1-0726"/>
      <sheetName val="All_Capital_Plan_P+L_10-1-0726"/>
      <sheetName val="CP08_(2)26"/>
      <sheetName val="Planning_File_10-1-0726"/>
      <sheetName val="Pay_1326"/>
      <sheetName val="March_completion_-_version_3136"/>
      <sheetName val="Civil_Boq22"/>
      <sheetName val="F4_1322"/>
      <sheetName val="Loan_account_-_LCC_rate31"/>
      <sheetName val="Consolidated_summary31"/>
      <sheetName val="Value_&amp;__distribution_summary31"/>
      <sheetName val="Monthly_report31"/>
      <sheetName val="Monthly_invoice_31"/>
      <sheetName val="Partnership_summary31"/>
      <sheetName val="Fund__summary_ex_developer31"/>
      <sheetName val="Project_cashflow_totals31"/>
      <sheetName val="Hotel_resi_and_sites_21_22_co31"/>
      <sheetName val="Fund_cashflow31"/>
      <sheetName val="Fund_cashflow_cumulative31"/>
      <sheetName val="LCC_profit_share_calculation31"/>
      <sheetName val="Main_construction31"/>
      <sheetName val="Total_equity31"/>
      <sheetName val="Grosvenor_equity31"/>
      <sheetName val="Investor_equity31"/>
      <sheetName val="Equity_and_debt_split31"/>
      <sheetName val="Loan_account_and_shortfalls31"/>
      <sheetName val="Letting_covenants31"/>
      <sheetName val="Car_park_lease31"/>
      <sheetName val="Unit_rents_and_incentives31"/>
      <sheetName val="Funding_check31"/>
      <sheetName val="Net_rent_analysis31"/>
      <sheetName val="@risk_rents_and_incentives31"/>
      <sheetName val="_risk_rents_and_incentives27"/>
      <sheetName val="2-Cash_Flow28"/>
      <sheetName val="ECI_Summary24"/>
      <sheetName val="NPV_new24"/>
      <sheetName val="Key_Assumptions24"/>
      <sheetName val="CIF_COST_ITEM24"/>
      <sheetName val="Raw_Data24"/>
      <sheetName val="Cash_Flow24"/>
      <sheetName val="Sch__Areas24"/>
      <sheetName val="6_2_MR24"/>
      <sheetName val="6_3_SS1-MV124"/>
      <sheetName val="6_4_SS2_Genset-MV224"/>
      <sheetName val="6_5_HV_SG24"/>
      <sheetName val="6_6ChillerYard24"/>
      <sheetName val="6_7_Pump24"/>
      <sheetName val="6_8_Xplosive_room24"/>
      <sheetName val="Asia_Revised_10-1-0724"/>
      <sheetName val="All_Capital_Plan_P+L_10-1-0724"/>
      <sheetName val="CP08_(2)24"/>
      <sheetName val="Planning_File_10-1-0724"/>
      <sheetName val="Pay_1324"/>
      <sheetName val="March_completion_-_version_3134"/>
      <sheetName val="Civil_Boq20"/>
      <sheetName val="F4_1320"/>
      <sheetName val="Loan_account_-_LCC_rate32"/>
      <sheetName val="Consolidated_summary32"/>
      <sheetName val="Value_&amp;__distribution_summary32"/>
      <sheetName val="Monthly_report32"/>
      <sheetName val="Monthly_invoice_32"/>
      <sheetName val="Partnership_summary32"/>
      <sheetName val="Fund__summary_ex_developer32"/>
      <sheetName val="Project_cashflow_totals32"/>
      <sheetName val="Hotel_resi_and_sites_21_22_co32"/>
      <sheetName val="Fund_cashflow32"/>
      <sheetName val="Fund_cashflow_cumulative32"/>
      <sheetName val="LCC_profit_share_calculation32"/>
      <sheetName val="Main_construction32"/>
      <sheetName val="Total_equity32"/>
      <sheetName val="Grosvenor_equity32"/>
      <sheetName val="Investor_equity32"/>
      <sheetName val="Equity_and_debt_split32"/>
      <sheetName val="Loan_account_and_shortfalls32"/>
      <sheetName val="Letting_covenants32"/>
      <sheetName val="Car_park_lease32"/>
      <sheetName val="Unit_rents_and_incentives32"/>
      <sheetName val="Funding_check32"/>
      <sheetName val="Net_rent_analysis32"/>
      <sheetName val="@risk_rents_and_incentives32"/>
      <sheetName val="_risk_rents_and_incentives28"/>
      <sheetName val="2-Cash_Flow29"/>
      <sheetName val="ECI_Summary25"/>
      <sheetName val="NPV_new25"/>
      <sheetName val="Key_Assumptions25"/>
      <sheetName val="CIF_COST_ITEM25"/>
      <sheetName val="Raw_Data25"/>
      <sheetName val="Cash_Flow25"/>
      <sheetName val="Sch__Areas25"/>
      <sheetName val="6_2_MR25"/>
      <sheetName val="6_3_SS1-MV125"/>
      <sheetName val="6_4_SS2_Genset-MV225"/>
      <sheetName val="6_5_HV_SG25"/>
      <sheetName val="6_6ChillerYard25"/>
      <sheetName val="6_7_Pump25"/>
      <sheetName val="6_8_Xplosive_room25"/>
      <sheetName val="Asia_Revised_10-1-0725"/>
      <sheetName val="All_Capital_Plan_P+L_10-1-0725"/>
      <sheetName val="CP08_(2)25"/>
      <sheetName val="Planning_File_10-1-0725"/>
      <sheetName val="Pay_1325"/>
      <sheetName val="March_completion_-_version_3135"/>
      <sheetName val="Civil_Boq21"/>
      <sheetName val="F4_1321"/>
      <sheetName val="Loan_account_-_LCC_rate34"/>
      <sheetName val="Consolidated_summary34"/>
      <sheetName val="Value_&amp;__distribution_summary34"/>
      <sheetName val="Monthly_report34"/>
      <sheetName val="Monthly_invoice_34"/>
      <sheetName val="Partnership_summary34"/>
      <sheetName val="Fund__summary_ex_developer34"/>
      <sheetName val="Project_cashflow_totals34"/>
      <sheetName val="Hotel_resi_and_sites_21_22_co34"/>
      <sheetName val="Fund_cashflow34"/>
      <sheetName val="Fund_cashflow_cumulative34"/>
      <sheetName val="LCC_profit_share_calculation34"/>
      <sheetName val="Main_construction34"/>
      <sheetName val="Total_equity34"/>
      <sheetName val="Grosvenor_equity34"/>
      <sheetName val="Investor_equity34"/>
      <sheetName val="Equity_and_debt_split34"/>
      <sheetName val="Loan_account_and_shortfalls34"/>
      <sheetName val="Letting_covenants34"/>
      <sheetName val="Car_park_lease34"/>
      <sheetName val="Unit_rents_and_incentives34"/>
      <sheetName val="Funding_check34"/>
      <sheetName val="Net_rent_analysis34"/>
      <sheetName val="@risk_rents_and_incentives34"/>
      <sheetName val="2-Cash_Flow31"/>
      <sheetName val="_risk_rents_and_incentives30"/>
      <sheetName val="ECI_Summary27"/>
      <sheetName val="NPV_new27"/>
      <sheetName val="Key_Assumptions27"/>
      <sheetName val="CIF_COST_ITEM27"/>
      <sheetName val="Pay_1327"/>
      <sheetName val="Raw_Data27"/>
      <sheetName val="Cash_Flow27"/>
      <sheetName val="Sch__Areas27"/>
      <sheetName val="6_2_MR27"/>
      <sheetName val="6_3_SS1-MV127"/>
      <sheetName val="6_4_SS2_Genset-MV227"/>
      <sheetName val="6_5_HV_SG27"/>
      <sheetName val="6_6ChillerYard27"/>
      <sheetName val="6_7_Pump27"/>
      <sheetName val="6_8_Xplosive_room27"/>
      <sheetName val="Asia_Revised_10-1-0727"/>
      <sheetName val="All_Capital_Plan_P+L_10-1-0727"/>
      <sheetName val="CP08_(2)27"/>
      <sheetName val="Planning_File_10-1-0727"/>
      <sheetName val="March_completion_-_version_3137"/>
      <sheetName val="Civil_Boq23"/>
      <sheetName val="F4_1323"/>
      <sheetName val="MixBed"/>
      <sheetName val="CondPol"/>
      <sheetName val="Do_not_delete_-_Lists"/>
      <sheetName val="tender_allowances3"/>
      <sheetName val="Balance_Sheet3"/>
      <sheetName val="Provisional_Sums3"/>
      <sheetName val="NCR_LOG5"/>
      <sheetName val="Sizing_Estimator_-_PAL_Cameras3"/>
      <sheetName val="INPUT_DATA_HERE3"/>
      <sheetName val="Rate_Analysis3"/>
      <sheetName val="_Logs3"/>
      <sheetName val="STEEL_RATIO3"/>
      <sheetName val="Data_Entry_Sheet3"/>
      <sheetName val="Hotel_Revenue&amp;Expenses3"/>
      <sheetName val="%_prog_figs_-u5_and_total3"/>
      <sheetName val="w't_table2"/>
      <sheetName val="Mp-team_13"/>
      <sheetName val="L_&amp;_M_Rate3"/>
      <sheetName val="Equity_volumes"/>
      <sheetName val="Macro_Registry"/>
      <sheetName val="Input_Sheet"/>
      <sheetName val="Basement_Extract3"/>
      <sheetName val="SA_Plen_3"/>
      <sheetName val="Retu__Duct3"/>
      <sheetName val="RA_Plen_3"/>
      <sheetName val="T__Ex__Duct3"/>
      <sheetName val="BOQ_Distribution3"/>
      <sheetName val="BASE_CASE3"/>
      <sheetName val="HYDROTEST_DIAGRAM3"/>
      <sheetName val="M_O_3"/>
      <sheetName val="Project_Information1"/>
      <sheetName val="tender_allowances4"/>
      <sheetName val="Balance_Sheet4"/>
      <sheetName val="Provisional_Sums4"/>
      <sheetName val="NCR_LOG6"/>
      <sheetName val="Sizing_Estimator_-_PAL_Cameras4"/>
      <sheetName val="INPUT_DATA_HERE4"/>
      <sheetName val="Rate_Analysis4"/>
      <sheetName val="_Logs4"/>
      <sheetName val="STEEL_RATIO4"/>
      <sheetName val="Data_Entry_Sheet4"/>
      <sheetName val="Hotel_Revenue&amp;Expenses4"/>
      <sheetName val="%_prog_figs_-u5_and_total4"/>
      <sheetName val="w't_table3"/>
      <sheetName val="Mp-team_14"/>
      <sheetName val="L_&amp;_M_Rate4"/>
      <sheetName val="Equity_volumes1"/>
      <sheetName val="Macro_Registry1"/>
      <sheetName val="Input_Sheet1"/>
      <sheetName val="Basement_Extract4"/>
      <sheetName val="SA_Plen_4"/>
      <sheetName val="Retu__Duct4"/>
      <sheetName val="RA_Plen_4"/>
      <sheetName val="T__Ex__Duct4"/>
      <sheetName val="BOQ_Distribution4"/>
      <sheetName val="BASE_CASE4"/>
      <sheetName val="HYDROTEST_DIAGRAM4"/>
      <sheetName val="M_O_4"/>
      <sheetName val="Project_Information2"/>
      <sheetName val="Bill_No_131"/>
      <sheetName val="tender_allowances5"/>
      <sheetName val="Balance_Sheet5"/>
      <sheetName val="Provisional_Sums5"/>
      <sheetName val="NCR_LOG7"/>
      <sheetName val="Sizing_Estimator_-_PAL_Cameras5"/>
      <sheetName val="INPUT_DATA_HERE5"/>
      <sheetName val="Rate_Analysis5"/>
      <sheetName val="_Logs5"/>
      <sheetName val="STEEL_RATIO5"/>
      <sheetName val="Data_Entry_Sheet5"/>
      <sheetName val="Hotel_Revenue&amp;Expenses5"/>
      <sheetName val="%_prog_figs_-u5_and_total5"/>
      <sheetName val="w't_table4"/>
      <sheetName val="Mp-team_15"/>
      <sheetName val="L_&amp;_M_Rate5"/>
      <sheetName val="Equity_volumes2"/>
      <sheetName val="Macro_Registry2"/>
      <sheetName val="Input_Sheet2"/>
      <sheetName val="Basement_Extract5"/>
      <sheetName val="SA_Plen_5"/>
      <sheetName val="Retu__Duct5"/>
      <sheetName val="RA_Plen_5"/>
      <sheetName val="T__Ex__Duct5"/>
      <sheetName val="BOQ_Distribution5"/>
      <sheetName val="BASE_CASE5"/>
      <sheetName val="HYDROTEST_DIAGRAM5"/>
      <sheetName val="M_O_5"/>
      <sheetName val="Project_Information3"/>
      <sheetName val="Bill_No_132"/>
      <sheetName val="Do_not_delete_-_Lists1"/>
      <sheetName val="EI_27-0010C_BACKUP7"/>
      <sheetName val="Bill_1_-_Preliminaries6"/>
      <sheetName val="rent_&amp;_value_assumptions6"/>
      <sheetName val="PSDA_detailed_cashflow_for_deb6"/>
      <sheetName val="Financing_Assumptions6"/>
      <sheetName val="Equity_shares_analysis6"/>
      <sheetName val="Loan_B_interest6"/>
      <sheetName val="Loan_covenant_tests6"/>
      <sheetName val="Rents_committed6"/>
      <sheetName val="Loan_A_interest_guarantee6"/>
      <sheetName val="FA_CHECK_VALVE6"/>
      <sheetName val="Gate_Vlv6"/>
      <sheetName val="LV_Conntor6"/>
      <sheetName val="Hangar_C17_Takeoff6"/>
      <sheetName val="Door_Sked6"/>
      <sheetName val="DVM_Sizing_Calculator-_10_ips_7"/>
      <sheetName val="_Summary_BKG_034"/>
      <sheetName val="App_Q"/>
      <sheetName val="Assumptions_02_Population"/>
      <sheetName val="US_RCP_Sep"/>
      <sheetName val="Payroll_Assump_"/>
      <sheetName val="EI_27-0010C_BACKUP8"/>
      <sheetName val="Bill_1_-_Preliminaries7"/>
      <sheetName val="rent_&amp;_value_assumptions7"/>
      <sheetName val="PSDA_detailed_cashflow_for_deb7"/>
      <sheetName val="Financing_Assumptions7"/>
      <sheetName val="Equity_shares_analysis7"/>
      <sheetName val="Loan_B_interest7"/>
      <sheetName val="Loan_covenant_tests7"/>
      <sheetName val="Rents_committed7"/>
      <sheetName val="Loan_A_interest_guarantee7"/>
      <sheetName val="FA_CHECK_VALVE7"/>
      <sheetName val="Gate_Vlv7"/>
      <sheetName val="LV_Conntor7"/>
      <sheetName val="Hangar_C17_Takeoff7"/>
      <sheetName val="Door_Sked7"/>
      <sheetName val="DVM_Sizing_Calculator-_10_ips_8"/>
      <sheetName val="Fecho_de_Orçamento1"/>
      <sheetName val="Joseph_Record1"/>
      <sheetName val="Design_Devmt1"/>
      <sheetName val="Account_Summary1"/>
      <sheetName val="tabulation_(comparison)1"/>
      <sheetName val="TABEL_LABOR1"/>
      <sheetName val="_Summary_BKG_0341"/>
      <sheetName val="App_Q1"/>
      <sheetName val="Assumptions_02_Population1"/>
      <sheetName val="US_RCP_Sep1"/>
      <sheetName val="Payroll_Assump_1"/>
      <sheetName val="Unit_Costs"/>
      <sheetName val="Cost_code_List"/>
      <sheetName val="Data_Sheet"/>
      <sheetName val="Opening_Cash_Position"/>
      <sheetName val="cover_page"/>
      <sheetName val="Material_Price"/>
      <sheetName val="Bill_No_8_-_A"/>
      <sheetName val="final_abstract"/>
      <sheetName val="ra__stair"/>
      <sheetName val="Loan_account_-_LCC_rate36"/>
      <sheetName val="Consolidated_summary36"/>
      <sheetName val="Value_&amp;__distribution_summary36"/>
      <sheetName val="Monthly_report36"/>
      <sheetName val="Monthly_invoice_36"/>
      <sheetName val="Partnership_summary36"/>
      <sheetName val="Fund__summary_ex_developer36"/>
      <sheetName val="Project_cashflow_totals36"/>
      <sheetName val="Hotel_resi_and_sites_21_22_co36"/>
      <sheetName val="Fund_cashflow36"/>
      <sheetName val="Fund_cashflow_cumulative36"/>
      <sheetName val="LCC_profit_share_calculation36"/>
      <sheetName val="Main_construction36"/>
      <sheetName val="Total_equity36"/>
      <sheetName val="Grosvenor_equity36"/>
      <sheetName val="Investor_equity36"/>
      <sheetName val="Equity_and_debt_split36"/>
      <sheetName val="Loan_account_and_shortfalls36"/>
      <sheetName val="Letting_covenants36"/>
      <sheetName val="Car_park_lease36"/>
      <sheetName val="Unit_rents_and_incentives36"/>
      <sheetName val="Funding_check36"/>
      <sheetName val="Net_rent_analysis36"/>
      <sheetName val="@risk_rents_and_incentives36"/>
      <sheetName val="_risk_rents_and_incentives32"/>
      <sheetName val="2-Cash_Flow33"/>
      <sheetName val="ECI_Summary29"/>
      <sheetName val="NPV_new29"/>
      <sheetName val="Key_Assumptions29"/>
      <sheetName val="CIF_COST_ITEM29"/>
      <sheetName val="Raw_Data29"/>
      <sheetName val="Cash_Flow29"/>
      <sheetName val="Sch__Areas29"/>
      <sheetName val="6_2_MR29"/>
      <sheetName val="6_3_SS1-MV129"/>
      <sheetName val="6_4_SS2_Genset-MV229"/>
      <sheetName val="6_5_HV_SG29"/>
      <sheetName val="6_6ChillerYard29"/>
      <sheetName val="6_7_Pump29"/>
      <sheetName val="6_8_Xplosive_room29"/>
      <sheetName val="Asia_Revised_10-1-0729"/>
      <sheetName val="All_Capital_Plan_P+L_10-1-0729"/>
      <sheetName val="CP08_(2)29"/>
      <sheetName val="Planning_File_10-1-0729"/>
      <sheetName val="Pay_1329"/>
      <sheetName val="March_completion_-_version_3139"/>
      <sheetName val="Civil_Boq25"/>
      <sheetName val="F4_1325"/>
      <sheetName val="tender_allowances7"/>
      <sheetName val="Balance_Sheet7"/>
      <sheetName val="Provisional_Sums7"/>
      <sheetName val="NCR_LOG9"/>
      <sheetName val="Sizing_Estimator_-_PAL_Cameras7"/>
      <sheetName val="INPUT_DATA_HERE7"/>
      <sheetName val="Rate_Analysis7"/>
      <sheetName val="_Logs7"/>
      <sheetName val="STEEL_RATIO7"/>
      <sheetName val="Data_Entry_Sheet7"/>
      <sheetName val="Hotel_Revenue&amp;Expenses7"/>
      <sheetName val="%_prog_figs_-u5_and_total7"/>
      <sheetName val="w't_table6"/>
      <sheetName val="Mp-team_17"/>
      <sheetName val="L_&amp;_M_Rate7"/>
      <sheetName val="Equity_volumes4"/>
      <sheetName val="Macro_Registry4"/>
      <sheetName val="Input_Sheet4"/>
      <sheetName val="Basement_Extract7"/>
      <sheetName val="SA_Plen_7"/>
      <sheetName val="Retu__Duct7"/>
      <sheetName val="RA_Plen_7"/>
      <sheetName val="T__Ex__Duct7"/>
      <sheetName val="BOQ_Distribution7"/>
      <sheetName val="BASE_CASE7"/>
      <sheetName val="HYDROTEST_DIAGRAM7"/>
      <sheetName val="M_O_7"/>
      <sheetName val="Project_Information5"/>
      <sheetName val="Bill_No_134"/>
      <sheetName val="Fecho_de_Orçamento2"/>
      <sheetName val="Joseph_Record2"/>
      <sheetName val="Design_Devmt2"/>
      <sheetName val="Account_Summary2"/>
      <sheetName val="tabulation_(comparison)2"/>
      <sheetName val="TABEL_LABOR2"/>
      <sheetName val="Do_not_delete_-_Lists2"/>
      <sheetName val="Unit_Costs1"/>
      <sheetName val="Cost_code_List1"/>
      <sheetName val="Data_Sheet1"/>
      <sheetName val="Opening_Cash_Position1"/>
      <sheetName val="cover_page1"/>
      <sheetName val="Material_Price1"/>
      <sheetName val="Bill_No_8_-_A1"/>
      <sheetName val="final_abstract1"/>
      <sheetName val="ra__stair1"/>
      <sheetName val="Loan_account_-_LCC_rate35"/>
      <sheetName val="Consolidated_summary35"/>
      <sheetName val="Value_&amp;__distribution_summary35"/>
      <sheetName val="Monthly_report35"/>
      <sheetName val="Monthly_invoice_35"/>
      <sheetName val="Partnership_summary35"/>
      <sheetName val="Fund__summary_ex_developer35"/>
      <sheetName val="Project_cashflow_totals35"/>
      <sheetName val="Hotel_resi_and_sites_21_22_co35"/>
      <sheetName val="Fund_cashflow35"/>
      <sheetName val="Fund_cashflow_cumulative35"/>
      <sheetName val="LCC_profit_share_calculation35"/>
      <sheetName val="Main_construction35"/>
      <sheetName val="Total_equity35"/>
      <sheetName val="Grosvenor_equity35"/>
      <sheetName val="Investor_equity35"/>
      <sheetName val="Equity_and_debt_split35"/>
      <sheetName val="Loan_account_and_shortfalls35"/>
      <sheetName val="Letting_covenants35"/>
      <sheetName val="Car_park_lease35"/>
      <sheetName val="Unit_rents_and_incentives35"/>
      <sheetName val="Funding_check35"/>
      <sheetName val="Net_rent_analysis35"/>
      <sheetName val="@risk_rents_and_incentives35"/>
      <sheetName val="_risk_rents_and_incentives31"/>
      <sheetName val="2-Cash_Flow32"/>
      <sheetName val="ECI_Summary28"/>
      <sheetName val="NPV_new28"/>
      <sheetName val="Key_Assumptions28"/>
      <sheetName val="CIF_COST_ITEM28"/>
      <sheetName val="Raw_Data28"/>
      <sheetName val="Cash_Flow28"/>
      <sheetName val="Sch__Areas28"/>
      <sheetName val="6_2_MR28"/>
      <sheetName val="6_3_SS1-MV128"/>
      <sheetName val="6_4_SS2_Genset-MV228"/>
      <sheetName val="6_5_HV_SG28"/>
      <sheetName val="6_6ChillerYard28"/>
      <sheetName val="6_7_Pump28"/>
      <sheetName val="6_8_Xplosive_room28"/>
      <sheetName val="Asia_Revised_10-1-0728"/>
      <sheetName val="All_Capital_Plan_P+L_10-1-0728"/>
      <sheetName val="CP08_(2)28"/>
      <sheetName val="Planning_File_10-1-0728"/>
      <sheetName val="Pay_1328"/>
      <sheetName val="March_completion_-_version_3138"/>
      <sheetName val="Civil_Boq24"/>
      <sheetName val="F4_1324"/>
      <sheetName val="tender_allowances6"/>
      <sheetName val="Balance_Sheet6"/>
      <sheetName val="Provisional_Sums6"/>
      <sheetName val="NCR_LOG8"/>
      <sheetName val="Sizing_Estimator_-_PAL_Cameras6"/>
      <sheetName val="INPUT_DATA_HERE6"/>
      <sheetName val="Rate_Analysis6"/>
      <sheetName val="_Logs6"/>
      <sheetName val="STEEL_RATIO6"/>
      <sheetName val="Data_Entry_Sheet6"/>
      <sheetName val="Hotel_Revenue&amp;Expenses6"/>
      <sheetName val="%_prog_figs_-u5_and_total6"/>
      <sheetName val="w't_table5"/>
      <sheetName val="Mp-team_16"/>
      <sheetName val="L_&amp;_M_Rate6"/>
      <sheetName val="Equity_volumes3"/>
      <sheetName val="Macro_Registry3"/>
      <sheetName val="Input_Sheet3"/>
      <sheetName val="Basement_Extract6"/>
      <sheetName val="SA_Plen_6"/>
      <sheetName val="Retu__Duct6"/>
      <sheetName val="RA_Plen_6"/>
      <sheetName val="T__Ex__Duct6"/>
      <sheetName val="BOQ_Distribution6"/>
      <sheetName val="BASE_CASE6"/>
      <sheetName val="HYDROTEST_DIAGRAM6"/>
      <sheetName val="M_O_6"/>
      <sheetName val="Project_Information4"/>
      <sheetName val="Bill_No_133"/>
      <sheetName val="LOCAL RATES"/>
      <sheetName val="Loan_account_-_LCC_rate38"/>
      <sheetName val="Consolidated_summary38"/>
      <sheetName val="Value_&amp;__distribution_summary38"/>
      <sheetName val="Monthly_report38"/>
      <sheetName val="Monthly_invoice_38"/>
      <sheetName val="Partnership_summary38"/>
      <sheetName val="Fund__summary_ex_developer38"/>
      <sheetName val="Project_cashflow_totals38"/>
      <sheetName val="Hotel_resi_and_sites_21_22_co38"/>
      <sheetName val="Fund_cashflow38"/>
      <sheetName val="Fund_cashflow_cumulative38"/>
      <sheetName val="LCC_profit_share_calculation38"/>
      <sheetName val="Main_construction38"/>
      <sheetName val="Total_equity38"/>
      <sheetName val="Grosvenor_equity38"/>
      <sheetName val="Investor_equity38"/>
      <sheetName val="Equity_and_debt_split38"/>
      <sheetName val="Loan_account_and_shortfalls38"/>
      <sheetName val="Letting_covenants38"/>
      <sheetName val="Car_park_lease38"/>
      <sheetName val="Unit_rents_and_incentives38"/>
      <sheetName val="Funding_check38"/>
      <sheetName val="Net_rent_analysis38"/>
      <sheetName val="@risk_rents_and_incentives38"/>
      <sheetName val="2-Cash_Flow35"/>
      <sheetName val="_risk_rents_and_incentives34"/>
      <sheetName val="ECI_Summary31"/>
      <sheetName val="NPV_new31"/>
      <sheetName val="Key_Assumptions31"/>
      <sheetName val="CIF_COST_ITEM31"/>
      <sheetName val="Pay_1331"/>
      <sheetName val="Raw_Data31"/>
      <sheetName val="Cash_Flow31"/>
      <sheetName val="Sch__Areas31"/>
      <sheetName val="6_2_MR31"/>
      <sheetName val="6_3_SS1-MV131"/>
      <sheetName val="6_4_SS2_Genset-MV231"/>
      <sheetName val="6_5_HV_SG31"/>
      <sheetName val="6_6ChillerYard31"/>
      <sheetName val="6_7_Pump31"/>
      <sheetName val="6_8_Xplosive_room31"/>
      <sheetName val="Asia_Revised_10-1-0731"/>
      <sheetName val="All_Capital_Plan_P+L_10-1-0731"/>
      <sheetName val="CP08_(2)31"/>
      <sheetName val="Planning_File_10-1-0731"/>
      <sheetName val="March_completion_-_version_3141"/>
      <sheetName val="Civil_Boq27"/>
      <sheetName val="F4_1327"/>
      <sheetName val="Loan_account_-_LCC_rate37"/>
      <sheetName val="Consolidated_summary37"/>
      <sheetName val="Value_&amp;__distribution_summary37"/>
      <sheetName val="Monthly_report37"/>
      <sheetName val="Monthly_invoice_37"/>
      <sheetName val="Partnership_summary37"/>
      <sheetName val="Fund__summary_ex_developer37"/>
      <sheetName val="Project_cashflow_totals37"/>
      <sheetName val="Hotel_resi_and_sites_21_22_co37"/>
      <sheetName val="Fund_cashflow37"/>
      <sheetName val="Fund_cashflow_cumulative37"/>
      <sheetName val="LCC_profit_share_calculation37"/>
      <sheetName val="Main_construction37"/>
      <sheetName val="Total_equity37"/>
      <sheetName val="Grosvenor_equity37"/>
      <sheetName val="Investor_equity37"/>
      <sheetName val="Equity_and_debt_split37"/>
      <sheetName val="Loan_account_and_shortfalls37"/>
      <sheetName val="Letting_covenants37"/>
      <sheetName val="Car_park_lease37"/>
      <sheetName val="Unit_rents_and_incentives37"/>
      <sheetName val="Funding_check37"/>
      <sheetName val="Net_rent_analysis37"/>
      <sheetName val="@risk_rents_and_incentives37"/>
      <sheetName val="2-Cash_Flow34"/>
      <sheetName val="_risk_rents_and_incentives33"/>
      <sheetName val="ECI_Summary30"/>
      <sheetName val="NPV_new30"/>
      <sheetName val="Key_Assumptions30"/>
      <sheetName val="CIF_COST_ITEM30"/>
      <sheetName val="Pay_1330"/>
      <sheetName val="Raw_Data30"/>
      <sheetName val="Cash_Flow30"/>
      <sheetName val="Sch__Areas30"/>
      <sheetName val="6_2_MR30"/>
      <sheetName val="6_3_SS1-MV130"/>
      <sheetName val="6_4_SS2_Genset-MV230"/>
      <sheetName val="6_5_HV_SG30"/>
      <sheetName val="6_6ChillerYard30"/>
      <sheetName val="6_7_Pump30"/>
      <sheetName val="6_8_Xplosive_room30"/>
      <sheetName val="Asia_Revised_10-1-0730"/>
      <sheetName val="All_Capital_Plan_P+L_10-1-0730"/>
      <sheetName val="CP08_(2)30"/>
      <sheetName val="Planning_File_10-1-0730"/>
      <sheetName val="March_completion_-_version_3140"/>
      <sheetName val="Civil_Boq26"/>
      <sheetName val="F4_1326"/>
      <sheetName val="Loan_account_-_LCC_rate39"/>
      <sheetName val="Consolidated_summary39"/>
      <sheetName val="Value_&amp;__distribution_summary39"/>
      <sheetName val="Monthly_report39"/>
      <sheetName val="Monthly_invoice_39"/>
      <sheetName val="Partnership_summary39"/>
      <sheetName val="Fund__summary_ex_developer39"/>
      <sheetName val="Project_cashflow_totals39"/>
      <sheetName val="Hotel_resi_and_sites_21_22_co39"/>
      <sheetName val="Fund_cashflow39"/>
      <sheetName val="Fund_cashflow_cumulative39"/>
      <sheetName val="LCC_profit_share_calculation39"/>
      <sheetName val="Main_construction39"/>
      <sheetName val="Total_equity39"/>
      <sheetName val="Grosvenor_equity39"/>
      <sheetName val="Investor_equity39"/>
      <sheetName val="Equity_and_debt_split39"/>
      <sheetName val="Loan_account_and_shortfalls39"/>
      <sheetName val="Letting_covenants39"/>
      <sheetName val="Car_park_lease39"/>
      <sheetName val="Unit_rents_and_incentives39"/>
      <sheetName val="Funding_check39"/>
      <sheetName val="Net_rent_analysis39"/>
      <sheetName val="@risk_rents_and_incentives39"/>
      <sheetName val="_risk_rents_and_incentives35"/>
      <sheetName val="2-Cash_Flow36"/>
      <sheetName val="ECI_Summary32"/>
      <sheetName val="NPV_new32"/>
      <sheetName val="Key_Assumptions32"/>
      <sheetName val="CIF_COST_ITEM32"/>
      <sheetName val="Raw_Data32"/>
      <sheetName val="Cash_Flow32"/>
      <sheetName val="Sch__Areas32"/>
      <sheetName val="6_2_MR32"/>
      <sheetName val="6_3_SS1-MV132"/>
      <sheetName val="6_4_SS2_Genset-MV232"/>
      <sheetName val="6_5_HV_SG32"/>
      <sheetName val="6_6ChillerYard32"/>
      <sheetName val="6_7_Pump32"/>
      <sheetName val="6_8_Xplosive_room32"/>
      <sheetName val="Asia_Revised_10-1-0732"/>
      <sheetName val="All_Capital_Plan_P+L_10-1-0732"/>
      <sheetName val="CP08_(2)32"/>
      <sheetName val="Planning_File_10-1-0732"/>
      <sheetName val="Pay_1332"/>
      <sheetName val="March_completion_-_version_3142"/>
      <sheetName val="Civil_Boq28"/>
      <sheetName val="F4_1328"/>
      <sheetName val="LOCAL_RATES"/>
      <sheetName val="Do_not_delete_-_Lists3"/>
      <sheetName val="SPT vs PHI"/>
      <sheetName val="Existing Assets Depn"/>
      <sheetName val="2011 Employees"/>
      <sheetName val="EI_27-0010C_BACKUP9"/>
      <sheetName val="Bill_1_-_Preliminaries8"/>
      <sheetName val="rent_&amp;_value_assumptions8"/>
      <sheetName val="PSDA_detailed_cashflow_for_deb8"/>
      <sheetName val="Financing_Assumptions8"/>
      <sheetName val="Equity_shares_analysis8"/>
      <sheetName val="Loan_B_interest8"/>
      <sheetName val="Loan_covenant_tests8"/>
      <sheetName val="Rents_committed8"/>
      <sheetName val="Loan_A_interest_guarantee8"/>
      <sheetName val="FA_CHECK_VALVE8"/>
      <sheetName val="Gate_Vlv8"/>
      <sheetName val="LV_Conntor8"/>
      <sheetName val="Hangar_C17_Takeoff8"/>
      <sheetName val="Door_Sked8"/>
      <sheetName val="DVM_Sizing_Calculator-_10_ips_9"/>
      <sheetName val="Fecho_de_Orçamento3"/>
      <sheetName val="Joseph_Record3"/>
      <sheetName val="Design_Devmt3"/>
      <sheetName val="Account_Summary3"/>
      <sheetName val="tabulation_(comparison)3"/>
      <sheetName val="TABEL_LABOR3"/>
      <sheetName val="_Summary_BKG_0342"/>
      <sheetName val="App_Q2"/>
      <sheetName val="Assumptions_02_Population2"/>
      <sheetName val="US_RCP_Sep2"/>
      <sheetName val="Payroll_Assump_2"/>
      <sheetName val="Unit_Costs2"/>
      <sheetName val="Cost_code_List2"/>
      <sheetName val="Data_Sheet2"/>
      <sheetName val="Opening_Cash_Position2"/>
      <sheetName val="cover_page2"/>
      <sheetName val="Material_Price2"/>
      <sheetName val="Bill_No_8_-_A2"/>
      <sheetName val="final_abstract2"/>
      <sheetName val="ra__stair2"/>
      <sheetName val="800 Land"/>
      <sheetName val="Discount Sheet"/>
      <sheetName val="Data Validation"/>
      <sheetName val="ref"/>
      <sheetName val="Others"/>
      <sheetName val="sum mdc"/>
      <sheetName val="Site Construction"/>
      <sheetName val="spreadsheet"/>
      <sheetName val="PRECAST lightconc-II"/>
      <sheetName val="AROMIN"/>
      <sheetName val="factors"/>
      <sheetName val="bill3-basement"/>
      <sheetName val="Parameters"/>
      <sheetName val="anti-termite"/>
      <sheetName val="BFTP-Butce"/>
      <sheetName val="fitoutconfcentre"/>
      <sheetName val="Z"/>
      <sheetName val="Cash2"/>
      <sheetName val="Loan_account_-_LCC_rate40"/>
      <sheetName val="Consolidated_summary40"/>
      <sheetName val="Value_&amp;__distribution_summary40"/>
      <sheetName val="Monthly_report40"/>
      <sheetName val="Monthly_invoice_40"/>
      <sheetName val="Partnership_summary40"/>
      <sheetName val="Fund__summary_ex_developer40"/>
      <sheetName val="Project_cashflow_totals40"/>
      <sheetName val="Hotel_resi_and_sites_21_22_co40"/>
      <sheetName val="Fund_cashflow40"/>
      <sheetName val="Fund_cashflow_cumulative40"/>
      <sheetName val="LCC_profit_share_calculation40"/>
      <sheetName val="Main_construction40"/>
      <sheetName val="Total_equity40"/>
      <sheetName val="Grosvenor_equity40"/>
      <sheetName val="Investor_equity40"/>
      <sheetName val="Equity_and_debt_split40"/>
      <sheetName val="Loan_account_and_shortfalls40"/>
      <sheetName val="Letting_covenants40"/>
      <sheetName val="Car_park_lease40"/>
      <sheetName val="Unit_rents_and_incentives40"/>
      <sheetName val="Funding_check40"/>
      <sheetName val="Net_rent_analysis40"/>
      <sheetName val="@risk_rents_and_incentives40"/>
      <sheetName val="_risk_rents_and_incentives36"/>
      <sheetName val="2-Cash_Flow37"/>
      <sheetName val="ECI_Summary33"/>
      <sheetName val="NPV_new33"/>
      <sheetName val="Key_Assumptions33"/>
      <sheetName val="CIF_COST_ITEM33"/>
      <sheetName val="Asia_Revised_10-1-0733"/>
      <sheetName val="All_Capital_Plan_P+L_10-1-0733"/>
      <sheetName val="CP08_(2)33"/>
      <sheetName val="Planning_File_10-1-0733"/>
      <sheetName val="Pay_1333"/>
      <sheetName val="Raw_Data33"/>
      <sheetName val="March_completion_-_version_3143"/>
      <sheetName val="Cash_Flow33"/>
      <sheetName val="Sch__Areas33"/>
      <sheetName val="6_2_MR33"/>
      <sheetName val="6_3_SS1-MV133"/>
      <sheetName val="6_4_SS2_Genset-MV233"/>
      <sheetName val="6_5_HV_SG33"/>
      <sheetName val="6_6ChillerYard33"/>
      <sheetName val="6_7_Pump33"/>
      <sheetName val="6_8_Xplosive_room33"/>
      <sheetName val="Civil_Boq29"/>
      <sheetName val="F4_1329"/>
      <sheetName val="tender_allowances8"/>
      <sheetName val="Balance_Sheet8"/>
      <sheetName val="Provisional_Sums8"/>
      <sheetName val="EI_27-0010C_BACKUP10"/>
      <sheetName val="Bill_1_-_Preliminaries9"/>
      <sheetName val="rent_&amp;_value_assumptions9"/>
      <sheetName val="PSDA_detailed_cashflow_for_deb9"/>
      <sheetName val="Financing_Assumptions9"/>
      <sheetName val="Equity_shares_analysis9"/>
      <sheetName val="Loan_B_interest9"/>
      <sheetName val="Loan_covenant_tests9"/>
      <sheetName val="Rents_committed9"/>
      <sheetName val="Loan_A_interest_guarantee9"/>
      <sheetName val="FA_CHECK_VALVE9"/>
      <sheetName val="Gate_Vlv9"/>
      <sheetName val="LV_Conntor9"/>
      <sheetName val="NCR_LOG10"/>
      <sheetName val="Sizing_Estimator_-_PAL_Cameras8"/>
      <sheetName val="INPUT_DATA_HERE8"/>
      <sheetName val="Rate_Analysis8"/>
      <sheetName val="_Logs8"/>
      <sheetName val="STEEL_RATIO8"/>
      <sheetName val="Data_Entry_Sheet8"/>
      <sheetName val="Hotel_Revenue&amp;Expenses8"/>
      <sheetName val="Hangar_C17_Takeoff9"/>
      <sheetName val="Door_Sked9"/>
      <sheetName val="DVM_Sizing_Calculator-_10_ips10"/>
      <sheetName val="%_prog_figs_-u5_and_total8"/>
      <sheetName val="w't_table7"/>
      <sheetName val="Mp-team_18"/>
      <sheetName val="L_&amp;_M_Rate8"/>
      <sheetName val="Equity_volumes5"/>
      <sheetName val="Macro_Registry5"/>
      <sheetName val="Input_Sheet5"/>
      <sheetName val="Basement_Extract8"/>
      <sheetName val="SA_Plen_8"/>
      <sheetName val="Retu__Duct8"/>
      <sheetName val="RA_Plen_8"/>
      <sheetName val="T__Ex__Duct8"/>
      <sheetName val="BOQ_Distribution8"/>
      <sheetName val="BASE_CASE8"/>
      <sheetName val="HYDROTEST_DIAGRAM8"/>
      <sheetName val="M_O_8"/>
      <sheetName val="Project_Information6"/>
      <sheetName val="Bill_No_135"/>
      <sheetName val="Do_not_delete_-_Lists4"/>
      <sheetName val="Fecho_de_Orçamento4"/>
      <sheetName val="Joseph_Record4"/>
      <sheetName val="Design_Devmt4"/>
      <sheetName val="Account_Summary4"/>
      <sheetName val="tabulation_(comparison)4"/>
      <sheetName val="TABEL_LABOR4"/>
      <sheetName val="_Summary_BKG_0343"/>
      <sheetName val="App_Q3"/>
      <sheetName val="Assumptions_02_Population3"/>
      <sheetName val="US_RCP_Sep3"/>
      <sheetName val="Payroll_Assump_3"/>
      <sheetName val="Unit_Costs3"/>
      <sheetName val="Cost_code_List3"/>
      <sheetName val="Data_Sheet3"/>
      <sheetName val="Opening_Cash_Position3"/>
      <sheetName val="cover_page3"/>
      <sheetName val="Material_Price3"/>
      <sheetName val="Bill_No_8_-_A3"/>
      <sheetName val="final_abstract3"/>
      <sheetName val="ra__stair3"/>
      <sheetName val="SPT_vs_PHI"/>
      <sheetName val="Existing_Assets_Depn"/>
      <sheetName val="2011_Employees"/>
      <sheetName val="800_Land"/>
      <sheetName val="Discount_Sheet"/>
      <sheetName val="Data_Validation"/>
      <sheetName val="sum_mdc"/>
      <sheetName val="Site_Construction"/>
      <sheetName val="PRECAST_lightconc-II"/>
      <sheetName val="Cab LATS"/>
      <sheetName val="Labour Rates"/>
      <sheetName val="bcp record"/>
      <sheetName val="Loan_account_-_LCC_rate41"/>
      <sheetName val="Consolidated_summary41"/>
      <sheetName val="Value_&amp;__distribution_summary41"/>
      <sheetName val="Monthly_report41"/>
      <sheetName val="Monthly_invoice_41"/>
      <sheetName val="Partnership_summary41"/>
      <sheetName val="Fund__summary_ex_developer41"/>
      <sheetName val="Project_cashflow_totals41"/>
      <sheetName val="Hotel_resi_and_sites_21_22_co41"/>
      <sheetName val="Fund_cashflow41"/>
      <sheetName val="Fund_cashflow_cumulative41"/>
      <sheetName val="LCC_profit_share_calculation41"/>
      <sheetName val="Main_construction41"/>
      <sheetName val="Total_equity41"/>
      <sheetName val="Grosvenor_equity41"/>
      <sheetName val="Investor_equity41"/>
      <sheetName val="Equity_and_debt_split41"/>
      <sheetName val="Loan_account_and_shortfalls41"/>
      <sheetName val="Letting_covenants41"/>
      <sheetName val="Car_park_lease41"/>
      <sheetName val="Unit_rents_and_incentives41"/>
      <sheetName val="Funding_check41"/>
      <sheetName val="Net_rent_analysis41"/>
      <sheetName val="@risk_rents_and_incentives41"/>
      <sheetName val="_risk_rents_and_incentives37"/>
      <sheetName val="2-Cash_Flow38"/>
      <sheetName val="ECI_Summary34"/>
      <sheetName val="NPV_new34"/>
      <sheetName val="Key_Assumptions34"/>
      <sheetName val="CIF_COST_ITEM34"/>
      <sheetName val="Asia_Revised_10-1-0734"/>
      <sheetName val="All_Capital_Plan_P+L_10-1-0734"/>
      <sheetName val="CP08_(2)34"/>
      <sheetName val="Planning_File_10-1-0734"/>
      <sheetName val="Pay_1334"/>
      <sheetName val="Raw_Data34"/>
      <sheetName val="March_completion_-_version_3144"/>
      <sheetName val="Cash_Flow34"/>
      <sheetName val="Sch__Areas34"/>
      <sheetName val="6_2_MR34"/>
      <sheetName val="6_3_SS1-MV134"/>
      <sheetName val="6_4_SS2_Genset-MV234"/>
      <sheetName val="6_5_HV_SG34"/>
      <sheetName val="6_6ChillerYard34"/>
      <sheetName val="6_7_Pump34"/>
      <sheetName val="6_8_Xplosive_room34"/>
      <sheetName val="Civil_Boq30"/>
      <sheetName val="F4_1330"/>
      <sheetName val="tender_allowances9"/>
      <sheetName val="Balance_Sheet9"/>
      <sheetName val="Provisional_Sums9"/>
      <sheetName val="EI_27-0010C_BACKUP11"/>
      <sheetName val="Bill_1_-_Preliminaries10"/>
      <sheetName val="rent_&amp;_value_assumptions10"/>
      <sheetName val="PSDA_detailed_cashflow_for_de10"/>
      <sheetName val="Financing_Assumptions10"/>
      <sheetName val="Equity_shares_analysis10"/>
      <sheetName val="Loan_B_interest10"/>
      <sheetName val="Loan_covenant_tests10"/>
      <sheetName val="Rents_committed10"/>
      <sheetName val="Loan_A_interest_guarantee10"/>
      <sheetName val="FA_CHECK_VALVE10"/>
      <sheetName val="Gate_Vlv10"/>
      <sheetName val="LV_Conntor10"/>
      <sheetName val="NCR_LOG11"/>
      <sheetName val="Sizing_Estimator_-_PAL_Cameras9"/>
      <sheetName val="INPUT_DATA_HERE9"/>
      <sheetName val="Rate_Analysis9"/>
      <sheetName val="_Logs9"/>
      <sheetName val="STEEL_RATIO9"/>
      <sheetName val="Data_Entry_Sheet9"/>
      <sheetName val="Hotel_Revenue&amp;Expenses9"/>
      <sheetName val="Hangar_C17_Takeoff10"/>
      <sheetName val="Door_Sked10"/>
      <sheetName val="DVM_Sizing_Calculator-_10_ips11"/>
      <sheetName val="%_prog_figs_-u5_and_total9"/>
      <sheetName val="w't_table8"/>
      <sheetName val="Mp-team_19"/>
      <sheetName val="L_&amp;_M_Rate9"/>
      <sheetName val="Equity_volumes6"/>
      <sheetName val="Macro_Registry6"/>
      <sheetName val="Input_Sheet6"/>
      <sheetName val="Basement_Extract9"/>
      <sheetName val="SA_Plen_9"/>
      <sheetName val="Retu__Duct9"/>
      <sheetName val="RA_Plen_9"/>
      <sheetName val="T__Ex__Duct9"/>
      <sheetName val="BOQ_Distribution9"/>
      <sheetName val="BASE_CASE9"/>
      <sheetName val="HYDROTEST_DIAGRAM9"/>
      <sheetName val="M_O_9"/>
      <sheetName val="Project_Information7"/>
      <sheetName val="Bill_No_136"/>
      <sheetName val="Do_not_delete_-_Lists5"/>
      <sheetName val="Fecho_de_Orçamento5"/>
      <sheetName val="Joseph_Record5"/>
      <sheetName val="Design_Devmt5"/>
      <sheetName val="Account_Summary5"/>
      <sheetName val="tabulation_(comparison)5"/>
      <sheetName val="TABEL_LABOR5"/>
      <sheetName val="_Summary_BKG_0344"/>
      <sheetName val="App_Q4"/>
      <sheetName val="Assumptions_02_Population4"/>
      <sheetName val="US_RCP_Sep4"/>
      <sheetName val="Payroll_Assump_4"/>
      <sheetName val="Unit_Costs4"/>
      <sheetName val="Cost_code_List4"/>
      <sheetName val="Data_Sheet4"/>
      <sheetName val="Opening_Cash_Position4"/>
      <sheetName val="cover_page4"/>
      <sheetName val="Material_Price4"/>
      <sheetName val="Bill_No_8_-_A4"/>
      <sheetName val="final_abstract4"/>
      <sheetName val="ra__stair4"/>
      <sheetName val="LOCAL_RATES1"/>
      <sheetName val="SPT_vs_PHI1"/>
      <sheetName val="Existing_Assets_Depn1"/>
      <sheetName val="2011_Employees1"/>
      <sheetName val="800_Land1"/>
      <sheetName val="Discount_Sheet1"/>
      <sheetName val="Data_Validation1"/>
      <sheetName val="sum_mdc1"/>
      <sheetName val="Site_Construction1"/>
      <sheetName val="PRECAST_lightconc-II1"/>
      <sheetName val="Loan_account_-_LCC_rate42"/>
      <sheetName val="Consolidated_summary42"/>
      <sheetName val="Value_&amp;__distribution_summary42"/>
      <sheetName val="Monthly_report42"/>
      <sheetName val="Monthly_invoice_42"/>
      <sheetName val="Partnership_summary42"/>
      <sheetName val="Fund__summary_ex_developer42"/>
      <sheetName val="Project_cashflow_totals42"/>
      <sheetName val="Hotel_resi_and_sites_21_22_co42"/>
      <sheetName val="Fund_cashflow42"/>
      <sheetName val="Fund_cashflow_cumulative42"/>
      <sheetName val="LCC_profit_share_calculation42"/>
      <sheetName val="Main_construction42"/>
      <sheetName val="Total_equity42"/>
      <sheetName val="Grosvenor_equity42"/>
      <sheetName val="Investor_equity42"/>
      <sheetName val="Equity_and_debt_split42"/>
      <sheetName val="Loan_account_and_shortfalls42"/>
      <sheetName val="Letting_covenants42"/>
      <sheetName val="Car_park_lease42"/>
      <sheetName val="Unit_rents_and_incentives42"/>
      <sheetName val="Funding_check42"/>
      <sheetName val="Net_rent_analysis42"/>
      <sheetName val="@risk_rents_and_incentives42"/>
      <sheetName val="2-Cash_Flow39"/>
      <sheetName val="_risk_rents_and_incentives38"/>
      <sheetName val="ECI_Summary35"/>
      <sheetName val="NPV_new35"/>
      <sheetName val="Key_Assumptions35"/>
      <sheetName val="CIF_COST_ITEM35"/>
      <sheetName val="Asia_Revised_10-1-0735"/>
      <sheetName val="All_Capital_Plan_P+L_10-1-0735"/>
      <sheetName val="CP08_(2)35"/>
      <sheetName val="Planning_File_10-1-0735"/>
      <sheetName val="Pay_1335"/>
      <sheetName val="Raw_Data35"/>
      <sheetName val="March_completion_-_version_3145"/>
      <sheetName val="Cash_Flow35"/>
      <sheetName val="Sch__Areas35"/>
      <sheetName val="6_2_MR35"/>
      <sheetName val="6_3_SS1-MV135"/>
      <sheetName val="6_4_SS2_Genset-MV235"/>
      <sheetName val="6_5_HV_SG35"/>
      <sheetName val="6_6ChillerYard35"/>
      <sheetName val="6_7_Pump35"/>
      <sheetName val="6_8_Xplosive_room35"/>
      <sheetName val="Civil_Boq31"/>
      <sheetName val="F4_1331"/>
      <sheetName val="tender_allowances10"/>
      <sheetName val="Balance_Sheet10"/>
      <sheetName val="Provisional_Sums10"/>
      <sheetName val="EI_27-0010C_BACKUP12"/>
      <sheetName val="Bill_1_-_Preliminaries11"/>
      <sheetName val="rent_&amp;_value_assumptions11"/>
      <sheetName val="PSDA_detailed_cashflow_for_de11"/>
      <sheetName val="Financing_Assumptions11"/>
      <sheetName val="Equity_shares_analysis11"/>
      <sheetName val="Loan_B_interest11"/>
      <sheetName val="Loan_covenant_tests11"/>
      <sheetName val="Rents_committed11"/>
      <sheetName val="Loan_A_interest_guarantee11"/>
      <sheetName val="FA_CHECK_VALVE11"/>
      <sheetName val="Gate_Vlv11"/>
      <sheetName val="LV_Conntor11"/>
      <sheetName val="NCR_LOG12"/>
      <sheetName val="Sizing_Estimator_-_PAL_Camera10"/>
      <sheetName val="INPUT_DATA_HERE10"/>
      <sheetName val="Rate_Analysis10"/>
      <sheetName val="_Logs10"/>
      <sheetName val="STEEL_RATIO10"/>
      <sheetName val="Data_Entry_Sheet10"/>
      <sheetName val="Hotel_Revenue&amp;Expenses10"/>
      <sheetName val="Hangar_C17_Takeoff11"/>
      <sheetName val="Door_Sked11"/>
      <sheetName val="DVM_Sizing_Calculator-_10_ips12"/>
      <sheetName val="%_prog_figs_-u5_and_total10"/>
      <sheetName val="w't_table9"/>
      <sheetName val="Mp-team_110"/>
      <sheetName val="L_&amp;_M_Rate10"/>
      <sheetName val="Equity_volumes7"/>
      <sheetName val="Macro_Registry7"/>
      <sheetName val="Input_Sheet7"/>
      <sheetName val="Basement_Extract10"/>
      <sheetName val="SA_Plen_10"/>
      <sheetName val="Retu__Duct10"/>
      <sheetName val="RA_Plen_10"/>
      <sheetName val="T__Ex__Duct10"/>
      <sheetName val="BOQ_Distribution10"/>
      <sheetName val="BASE_CASE10"/>
      <sheetName val="HYDROTEST_DIAGRAM10"/>
      <sheetName val="M_O_10"/>
      <sheetName val="Project_Information8"/>
      <sheetName val="Bill_No_137"/>
      <sheetName val="Fecho_de_Orçamento6"/>
      <sheetName val="Joseph_Record6"/>
      <sheetName val="Design_Devmt6"/>
      <sheetName val="Account_Summary6"/>
      <sheetName val="tabulation_(comparison)6"/>
      <sheetName val="Do_not_delete_-_Lists6"/>
      <sheetName val="TABEL_LABOR6"/>
      <sheetName val="_Summary_BKG_0345"/>
      <sheetName val="App_Q5"/>
      <sheetName val="Assumptions_02_Population5"/>
      <sheetName val="US_RCP_Sep5"/>
      <sheetName val="Payroll_Assump_5"/>
      <sheetName val="Unit_Costs5"/>
      <sheetName val="Cost_code_List5"/>
      <sheetName val="Data_Sheet5"/>
      <sheetName val="Opening_Cash_Position5"/>
      <sheetName val="cover_page5"/>
      <sheetName val="Material_Price5"/>
      <sheetName val="Bill_No_8_-_A5"/>
      <sheetName val="final_abstract5"/>
      <sheetName val="ra__stair5"/>
      <sheetName val="LOCAL_RATES2"/>
      <sheetName val="SPT_vs_PHI2"/>
      <sheetName val="Existing_Assets_Depn2"/>
      <sheetName val="2011_Employees2"/>
      <sheetName val="800_Land2"/>
      <sheetName val="Discount_Sheet2"/>
      <sheetName val="Data_Validation2"/>
      <sheetName val="sum_mdc2"/>
      <sheetName val="Site_Construction2"/>
      <sheetName val="PRECAST_lightconc-II2"/>
      <sheetName val="Loan_account_-_LCC_rate43"/>
      <sheetName val="Consolidated_summary43"/>
      <sheetName val="Value_&amp;__distribution_summary43"/>
      <sheetName val="Monthly_report43"/>
      <sheetName val="Monthly_invoice_43"/>
      <sheetName val="Partnership_summary43"/>
      <sheetName val="Fund__summary_ex_developer43"/>
      <sheetName val="Project_cashflow_totals43"/>
      <sheetName val="Hotel_resi_and_sites_21_22_co43"/>
      <sheetName val="Fund_cashflow43"/>
      <sheetName val="Fund_cashflow_cumulative43"/>
      <sheetName val="LCC_profit_share_calculation43"/>
      <sheetName val="Main_construction43"/>
      <sheetName val="Total_equity43"/>
      <sheetName val="Grosvenor_equity43"/>
      <sheetName val="Investor_equity43"/>
      <sheetName val="Equity_and_debt_split43"/>
      <sheetName val="Loan_account_and_shortfalls43"/>
      <sheetName val="Letting_covenants43"/>
      <sheetName val="Car_park_lease43"/>
      <sheetName val="Unit_rents_and_incentives43"/>
      <sheetName val="Funding_check43"/>
      <sheetName val="Net_rent_analysis43"/>
      <sheetName val="@risk_rents_and_incentives43"/>
      <sheetName val="_risk_rents_and_incentives39"/>
      <sheetName val="2-Cash_Flow40"/>
      <sheetName val="ECI_Summary36"/>
      <sheetName val="NPV_new36"/>
      <sheetName val="Key_Assumptions36"/>
      <sheetName val="CIF_COST_ITEM36"/>
      <sheetName val="Raw_Data36"/>
      <sheetName val="Cash_Flow36"/>
      <sheetName val="Sch__Areas36"/>
      <sheetName val="6_2_MR36"/>
      <sheetName val="6_3_SS1-MV136"/>
      <sheetName val="6_4_SS2_Genset-MV236"/>
      <sheetName val="6_5_HV_SG36"/>
      <sheetName val="6_6ChillerYard36"/>
      <sheetName val="6_7_Pump36"/>
      <sheetName val="6_8_Xplosive_room36"/>
      <sheetName val="Asia_Revised_10-1-0736"/>
      <sheetName val="All_Capital_Plan_P+L_10-1-0736"/>
      <sheetName val="CP08_(2)36"/>
      <sheetName val="Planning_File_10-1-0736"/>
      <sheetName val="Pay_1336"/>
      <sheetName val="March_completion_-_version_3146"/>
      <sheetName val="Civil_Boq32"/>
      <sheetName val="F4_1332"/>
      <sheetName val="tender_allowances11"/>
      <sheetName val="Balance_Sheet11"/>
      <sheetName val="Provisional_Sums11"/>
      <sheetName val="EI_27-0010C_BACKUP13"/>
      <sheetName val="Bill_1_-_Preliminaries12"/>
      <sheetName val="rent_&amp;_value_assumptions12"/>
      <sheetName val="PSDA_detailed_cashflow_for_de12"/>
      <sheetName val="Financing_Assumptions12"/>
      <sheetName val="Equity_shares_analysis12"/>
      <sheetName val="Loan_B_interest12"/>
      <sheetName val="Loan_covenant_tests12"/>
      <sheetName val="Rents_committed12"/>
      <sheetName val="Loan_A_interest_guarantee12"/>
      <sheetName val="FA_CHECK_VALVE12"/>
      <sheetName val="Gate_Vlv12"/>
      <sheetName val="LV_Conntor12"/>
      <sheetName val="NCR_LOG13"/>
      <sheetName val="Sizing_Estimator_-_PAL_Camera11"/>
      <sheetName val="INPUT_DATA_HERE11"/>
      <sheetName val="Rate_Analysis11"/>
      <sheetName val="_Logs11"/>
      <sheetName val="STEEL_RATIO11"/>
      <sheetName val="Data_Entry_Sheet11"/>
      <sheetName val="Hotel_Revenue&amp;Expenses11"/>
      <sheetName val="Hangar_C17_Takeoff12"/>
      <sheetName val="Door_Sked12"/>
      <sheetName val="DVM_Sizing_Calculator-_10_ips13"/>
      <sheetName val="%_prog_figs_-u5_and_total11"/>
      <sheetName val="w't_table10"/>
      <sheetName val="Mp-team_111"/>
      <sheetName val="L_&amp;_M_Rate11"/>
      <sheetName val="Equity_volumes8"/>
      <sheetName val="Macro_Registry8"/>
      <sheetName val="Input_Sheet8"/>
      <sheetName val="Basement_Extract11"/>
      <sheetName val="SA_Plen_11"/>
      <sheetName val="Retu__Duct11"/>
      <sheetName val="RA_Plen_11"/>
      <sheetName val="T__Ex__Duct11"/>
      <sheetName val="BOQ_Distribution11"/>
      <sheetName val="BASE_CASE11"/>
      <sheetName val="HYDROTEST_DIAGRAM11"/>
      <sheetName val="M_O_11"/>
      <sheetName val="Project_Information9"/>
      <sheetName val="Bill_No_138"/>
      <sheetName val="Fecho_de_Orçamento7"/>
      <sheetName val="Joseph_Record7"/>
      <sheetName val="Design_Devmt7"/>
      <sheetName val="Account_Summary7"/>
      <sheetName val="tabulation_(comparison)7"/>
      <sheetName val="TABEL_LABOR7"/>
      <sheetName val="_Summary_BKG_0346"/>
      <sheetName val="App_Q6"/>
      <sheetName val="Assumptions_02_Population6"/>
      <sheetName val="US_RCP_Sep6"/>
      <sheetName val="Payroll_Assump_6"/>
      <sheetName val="Do_not_delete_-_Lists7"/>
      <sheetName val="Unit_Costs6"/>
      <sheetName val="Cost_code_List6"/>
      <sheetName val="Data_Sheet6"/>
      <sheetName val="Opening_Cash_Position6"/>
      <sheetName val="cover_page6"/>
      <sheetName val="Material_Price6"/>
      <sheetName val="Bill_No_8_-_A6"/>
      <sheetName val="final_abstract6"/>
      <sheetName val="ra__stair6"/>
      <sheetName val="LOCAL_RATES3"/>
      <sheetName val="SPT_vs_PHI3"/>
      <sheetName val="Existing_Assets_Depn3"/>
      <sheetName val="2011_Employees3"/>
      <sheetName val="800_Land3"/>
      <sheetName val="Discount_Sheet3"/>
      <sheetName val="Data_Validation3"/>
      <sheetName val="sum_mdc3"/>
      <sheetName val="Site_Construction3"/>
      <sheetName val="PRECAST_lightconc-II3"/>
      <sheetName val="Cab_LATS"/>
      <sheetName val="Labour_Rates"/>
      <sheetName val="bcp_record"/>
    </sheetNames>
    <sheetDataSet>
      <sheetData sheetId="0">
        <row r="1">
          <cell r="B1" t="str">
            <v>no</v>
          </cell>
        </row>
      </sheetData>
      <sheetData sheetId="1">
        <row r="1">
          <cell r="B1" t="str">
            <v>no</v>
          </cell>
        </row>
      </sheetData>
      <sheetData sheetId="2">
        <row r="1">
          <cell r="B1" t="str">
            <v>no</v>
          </cell>
        </row>
      </sheetData>
      <sheetData sheetId="3">
        <row r="21">
          <cell r="C21" t="str">
            <v>Year</v>
          </cell>
        </row>
      </sheetData>
      <sheetData sheetId="4">
        <row r="1">
          <cell r="B1" t="str">
            <v>no</v>
          </cell>
        </row>
      </sheetData>
      <sheetData sheetId="5">
        <row r="1">
          <cell r="B1" t="str">
            <v>no</v>
          </cell>
        </row>
      </sheetData>
      <sheetData sheetId="6">
        <row r="1">
          <cell r="B1" t="str">
            <v>no</v>
          </cell>
        </row>
      </sheetData>
      <sheetData sheetId="7">
        <row r="1">
          <cell r="B1" t="str">
            <v>no</v>
          </cell>
        </row>
      </sheetData>
      <sheetData sheetId="8">
        <row r="1">
          <cell r="B1" t="str">
            <v>no</v>
          </cell>
        </row>
      </sheetData>
      <sheetData sheetId="9">
        <row r="1">
          <cell r="B1" t="str">
            <v>no</v>
          </cell>
        </row>
      </sheetData>
      <sheetData sheetId="10">
        <row r="1">
          <cell r="B1" t="str">
            <v>no</v>
          </cell>
        </row>
      </sheetData>
      <sheetData sheetId="11">
        <row r="1">
          <cell r="B1" t="str">
            <v>no</v>
          </cell>
        </row>
      </sheetData>
      <sheetData sheetId="12">
        <row r="1">
          <cell r="B1" t="str">
            <v>no</v>
          </cell>
        </row>
      </sheetData>
      <sheetData sheetId="13">
        <row r="1">
          <cell r="B1" t="str">
            <v>no</v>
          </cell>
        </row>
      </sheetData>
      <sheetData sheetId="14">
        <row r="1">
          <cell r="B1" t="str">
            <v>no</v>
          </cell>
        </row>
      </sheetData>
      <sheetData sheetId="15">
        <row r="1">
          <cell r="B1" t="str">
            <v>no</v>
          </cell>
        </row>
      </sheetData>
      <sheetData sheetId="16">
        <row r="1">
          <cell r="B1" t="str">
            <v>no</v>
          </cell>
        </row>
      </sheetData>
      <sheetData sheetId="17">
        <row r="1">
          <cell r="B1" t="str">
            <v>no</v>
          </cell>
        </row>
      </sheetData>
      <sheetData sheetId="18">
        <row r="1">
          <cell r="B1" t="str">
            <v>no</v>
          </cell>
        </row>
      </sheetData>
      <sheetData sheetId="19">
        <row r="21">
          <cell r="C21" t="str">
            <v>Year</v>
          </cell>
        </row>
      </sheetData>
      <sheetData sheetId="20">
        <row r="21">
          <cell r="C21" t="str">
            <v>Year</v>
          </cell>
        </row>
      </sheetData>
      <sheetData sheetId="21">
        <row r="1">
          <cell r="B1" t="str">
            <v>no</v>
          </cell>
        </row>
        <row r="46">
          <cell r="C46">
            <v>39538</v>
          </cell>
        </row>
      </sheetData>
      <sheetData sheetId="22" refreshError="1"/>
      <sheetData sheetId="23">
        <row r="21">
          <cell r="C21" t="str">
            <v>Year</v>
          </cell>
        </row>
      </sheetData>
      <sheetData sheetId="24">
        <row r="1">
          <cell r="B1" t="str">
            <v>no</v>
          </cell>
        </row>
      </sheetData>
      <sheetData sheetId="25">
        <row r="21">
          <cell r="C21" t="str">
            <v>Year</v>
          </cell>
        </row>
      </sheetData>
      <sheetData sheetId="26">
        <row r="1">
          <cell r="B1" t="str">
            <v>no</v>
          </cell>
        </row>
      </sheetData>
      <sheetData sheetId="27">
        <row r="1">
          <cell r="B1" t="str">
            <v>no</v>
          </cell>
        </row>
      </sheetData>
      <sheetData sheetId="28">
        <row r="21">
          <cell r="C21" t="str">
            <v>Year</v>
          </cell>
        </row>
      </sheetData>
      <sheetData sheetId="29">
        <row r="1">
          <cell r="B1" t="str">
            <v>no</v>
          </cell>
        </row>
      </sheetData>
      <sheetData sheetId="30">
        <row r="1">
          <cell r="B1" t="str">
            <v>no</v>
          </cell>
        </row>
      </sheetData>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row r="21">
          <cell r="C21" t="str">
            <v>Year</v>
          </cell>
        </row>
      </sheetData>
      <sheetData sheetId="45">
        <row r="21">
          <cell r="C21" t="str">
            <v>Year</v>
          </cell>
        </row>
      </sheetData>
      <sheetData sheetId="46">
        <row r="21">
          <cell r="C21" t="str">
            <v>Year</v>
          </cell>
        </row>
      </sheetData>
      <sheetData sheetId="47">
        <row r="21">
          <cell r="C21" t="str">
            <v>Year</v>
          </cell>
        </row>
      </sheetData>
      <sheetData sheetId="48">
        <row r="21">
          <cell r="C21" t="str">
            <v>Year</v>
          </cell>
        </row>
      </sheetData>
      <sheetData sheetId="49">
        <row r="21">
          <cell r="C21" t="str">
            <v>Year</v>
          </cell>
        </row>
      </sheetData>
      <sheetData sheetId="50">
        <row r="21">
          <cell r="C21" t="str">
            <v>Year</v>
          </cell>
        </row>
      </sheetData>
      <sheetData sheetId="51">
        <row r="21">
          <cell r="C21" t="str">
            <v>Year</v>
          </cell>
        </row>
      </sheetData>
      <sheetData sheetId="52">
        <row r="21">
          <cell r="C21" t="str">
            <v>Year</v>
          </cell>
        </row>
      </sheetData>
      <sheetData sheetId="53">
        <row r="21">
          <cell r="C21" t="str">
            <v>Year</v>
          </cell>
        </row>
      </sheetData>
      <sheetData sheetId="54">
        <row r="21">
          <cell r="C21" t="str">
            <v>Year</v>
          </cell>
        </row>
      </sheetData>
      <sheetData sheetId="55">
        <row r="21">
          <cell r="C21" t="str">
            <v>Year</v>
          </cell>
        </row>
      </sheetData>
      <sheetData sheetId="56">
        <row r="21">
          <cell r="C21" t="str">
            <v>Year</v>
          </cell>
        </row>
      </sheetData>
      <sheetData sheetId="57">
        <row r="21">
          <cell r="C21" t="str">
            <v>Year</v>
          </cell>
        </row>
      </sheetData>
      <sheetData sheetId="58">
        <row r="21">
          <cell r="C21" t="str">
            <v>Year</v>
          </cell>
        </row>
      </sheetData>
      <sheetData sheetId="59">
        <row r="21">
          <cell r="C21" t="str">
            <v>Year</v>
          </cell>
        </row>
      </sheetData>
      <sheetData sheetId="60">
        <row r="21">
          <cell r="C21" t="str">
            <v>Year</v>
          </cell>
        </row>
      </sheetData>
      <sheetData sheetId="61">
        <row r="21">
          <cell r="C21" t="str">
            <v>Year</v>
          </cell>
        </row>
      </sheetData>
      <sheetData sheetId="62">
        <row r="25">
          <cell r="W25">
            <v>39538</v>
          </cell>
        </row>
      </sheetData>
      <sheetData sheetId="63">
        <row r="25">
          <cell r="W25">
            <v>39538</v>
          </cell>
        </row>
      </sheetData>
      <sheetData sheetId="64">
        <row r="25">
          <cell r="W25">
            <v>39538</v>
          </cell>
        </row>
      </sheetData>
      <sheetData sheetId="65">
        <row r="25">
          <cell r="W25">
            <v>39538</v>
          </cell>
        </row>
      </sheetData>
      <sheetData sheetId="66"/>
      <sheetData sheetId="67"/>
      <sheetData sheetId="68"/>
      <sheetData sheetId="69"/>
      <sheetData sheetId="70"/>
      <sheetData sheetId="71"/>
      <sheetData sheetId="72">
        <row r="21">
          <cell r="C21" t="str">
            <v>Year</v>
          </cell>
        </row>
      </sheetData>
      <sheetData sheetId="73">
        <row r="21">
          <cell r="C21" t="str">
            <v>Year</v>
          </cell>
        </row>
      </sheetData>
      <sheetData sheetId="74">
        <row r="21">
          <cell r="C21" t="str">
            <v>Year</v>
          </cell>
        </row>
      </sheetData>
      <sheetData sheetId="75">
        <row r="21">
          <cell r="C21" t="str">
            <v>Year</v>
          </cell>
        </row>
      </sheetData>
      <sheetData sheetId="76">
        <row r="21">
          <cell r="C21" t="str">
            <v>Year</v>
          </cell>
        </row>
      </sheetData>
      <sheetData sheetId="77">
        <row r="21">
          <cell r="C21" t="str">
            <v>Year</v>
          </cell>
        </row>
      </sheetData>
      <sheetData sheetId="78">
        <row r="21">
          <cell r="C21" t="str">
            <v>Year</v>
          </cell>
        </row>
      </sheetData>
      <sheetData sheetId="79">
        <row r="21">
          <cell r="C21" t="str">
            <v>Year</v>
          </cell>
        </row>
      </sheetData>
      <sheetData sheetId="80">
        <row r="21">
          <cell r="C21" t="str">
            <v>Year</v>
          </cell>
        </row>
      </sheetData>
      <sheetData sheetId="81">
        <row r="1">
          <cell r="B1" t="str">
            <v>no</v>
          </cell>
        </row>
      </sheetData>
      <sheetData sheetId="82">
        <row r="1">
          <cell r="B1" t="str">
            <v>no</v>
          </cell>
        </row>
      </sheetData>
      <sheetData sheetId="83">
        <row r="1">
          <cell r="B1" t="str">
            <v>no</v>
          </cell>
        </row>
      </sheetData>
      <sheetData sheetId="84">
        <row r="1">
          <cell r="B1" t="str">
            <v>no</v>
          </cell>
        </row>
      </sheetData>
      <sheetData sheetId="85">
        <row r="1">
          <cell r="B1" t="str">
            <v>no</v>
          </cell>
        </row>
      </sheetData>
      <sheetData sheetId="86">
        <row r="1">
          <cell r="B1" t="str">
            <v>no</v>
          </cell>
        </row>
      </sheetData>
      <sheetData sheetId="87">
        <row r="1">
          <cell r="B1" t="str">
            <v>no</v>
          </cell>
        </row>
      </sheetData>
      <sheetData sheetId="88">
        <row r="1">
          <cell r="B1" t="str">
            <v>no</v>
          </cell>
        </row>
      </sheetData>
      <sheetData sheetId="89">
        <row r="1">
          <cell r="B1" t="str">
            <v>no</v>
          </cell>
        </row>
      </sheetData>
      <sheetData sheetId="90">
        <row r="1">
          <cell r="B1" t="str">
            <v>no</v>
          </cell>
        </row>
      </sheetData>
      <sheetData sheetId="91">
        <row r="1">
          <cell r="B1" t="str">
            <v>no</v>
          </cell>
        </row>
      </sheetData>
      <sheetData sheetId="92">
        <row r="1">
          <cell r="B1" t="str">
            <v>no</v>
          </cell>
        </row>
      </sheetData>
      <sheetData sheetId="93">
        <row r="1">
          <cell r="B1" t="str">
            <v>no</v>
          </cell>
        </row>
      </sheetData>
      <sheetData sheetId="94">
        <row r="1">
          <cell r="B1" t="str">
            <v>no</v>
          </cell>
        </row>
      </sheetData>
      <sheetData sheetId="95">
        <row r="1">
          <cell r="B1" t="str">
            <v>no</v>
          </cell>
        </row>
      </sheetData>
      <sheetData sheetId="96">
        <row r="1">
          <cell r="B1" t="str">
            <v>no</v>
          </cell>
        </row>
      </sheetData>
      <sheetData sheetId="97">
        <row r="1">
          <cell r="B1" t="str">
            <v>no</v>
          </cell>
        </row>
      </sheetData>
      <sheetData sheetId="98">
        <row r="1">
          <cell r="B1" t="str">
            <v>no</v>
          </cell>
        </row>
      </sheetData>
      <sheetData sheetId="99">
        <row r="1">
          <cell r="B1" t="str">
            <v>no</v>
          </cell>
        </row>
      </sheetData>
      <sheetData sheetId="100">
        <row r="1">
          <cell r="B1" t="str">
            <v>no</v>
          </cell>
        </row>
      </sheetData>
      <sheetData sheetId="101">
        <row r="1">
          <cell r="B1" t="str">
            <v>no</v>
          </cell>
        </row>
      </sheetData>
      <sheetData sheetId="102">
        <row r="1">
          <cell r="B1" t="str">
            <v>no</v>
          </cell>
        </row>
      </sheetData>
      <sheetData sheetId="103">
        <row r="1">
          <cell r="B1" t="str">
            <v>no</v>
          </cell>
        </row>
      </sheetData>
      <sheetData sheetId="104">
        <row r="1">
          <cell r="B1" t="str">
            <v>no</v>
          </cell>
        </row>
      </sheetData>
      <sheetData sheetId="105">
        <row r="1">
          <cell r="B1" t="str">
            <v>no</v>
          </cell>
        </row>
      </sheetData>
      <sheetData sheetId="106">
        <row r="1">
          <cell r="B1" t="str">
            <v>no</v>
          </cell>
        </row>
      </sheetData>
      <sheetData sheetId="107" refreshError="1"/>
      <sheetData sheetId="108">
        <row r="1">
          <cell r="B1" t="str">
            <v>no</v>
          </cell>
        </row>
      </sheetData>
      <sheetData sheetId="109">
        <row r="1">
          <cell r="B1" t="str">
            <v>no</v>
          </cell>
        </row>
      </sheetData>
      <sheetData sheetId="110">
        <row r="1">
          <cell r="B1" t="str">
            <v>no</v>
          </cell>
        </row>
      </sheetData>
      <sheetData sheetId="111" refreshError="1"/>
      <sheetData sheetId="112" refreshError="1"/>
      <sheetData sheetId="113">
        <row r="1">
          <cell r="B1" t="str">
            <v>no</v>
          </cell>
        </row>
      </sheetData>
      <sheetData sheetId="114" refreshError="1"/>
      <sheetData sheetId="115" refreshError="1"/>
      <sheetData sheetId="116" refreshError="1"/>
      <sheetData sheetId="117">
        <row r="1">
          <cell r="B1" t="str">
            <v>no</v>
          </cell>
        </row>
      </sheetData>
      <sheetData sheetId="118" refreshError="1"/>
      <sheetData sheetId="119">
        <row r="1">
          <cell r="B1" t="str">
            <v>no</v>
          </cell>
        </row>
      </sheetData>
      <sheetData sheetId="120" refreshError="1"/>
      <sheetData sheetId="121">
        <row r="1">
          <cell r="B1" t="str">
            <v>no</v>
          </cell>
        </row>
      </sheetData>
      <sheetData sheetId="122" refreshError="1"/>
      <sheetData sheetId="123">
        <row r="1">
          <cell r="B1" t="str">
            <v>no</v>
          </cell>
        </row>
      </sheetData>
      <sheetData sheetId="124">
        <row r="1">
          <cell r="B1" t="str">
            <v>no</v>
          </cell>
        </row>
      </sheetData>
      <sheetData sheetId="125">
        <row r="1">
          <cell r="B1" t="str">
            <v>no</v>
          </cell>
        </row>
      </sheetData>
      <sheetData sheetId="126">
        <row r="1">
          <cell r="B1" t="str">
            <v>no</v>
          </cell>
        </row>
      </sheetData>
      <sheetData sheetId="127">
        <row r="1">
          <cell r="B1" t="str">
            <v>no</v>
          </cell>
        </row>
      </sheetData>
      <sheetData sheetId="128">
        <row r="1">
          <cell r="B1" t="str">
            <v>no</v>
          </cell>
        </row>
      </sheetData>
      <sheetData sheetId="129">
        <row r="1">
          <cell r="B1" t="str">
            <v>no</v>
          </cell>
        </row>
      </sheetData>
      <sheetData sheetId="130">
        <row r="21">
          <cell r="C21" t="str">
            <v>Year</v>
          </cell>
        </row>
      </sheetData>
      <sheetData sheetId="131">
        <row r="1">
          <cell r="B1" t="str">
            <v>no</v>
          </cell>
        </row>
      </sheetData>
      <sheetData sheetId="132">
        <row r="1">
          <cell r="B1" t="str">
            <v>no</v>
          </cell>
        </row>
      </sheetData>
      <sheetData sheetId="133">
        <row r="1">
          <cell r="B1" t="str">
            <v>no</v>
          </cell>
        </row>
      </sheetData>
      <sheetData sheetId="134">
        <row r="1">
          <cell r="B1" t="str">
            <v>no</v>
          </cell>
        </row>
      </sheetData>
      <sheetData sheetId="135" refreshError="1"/>
      <sheetData sheetId="136">
        <row r="1">
          <cell r="B1" t="str">
            <v>no</v>
          </cell>
        </row>
      </sheetData>
      <sheetData sheetId="137">
        <row r="1">
          <cell r="B1" t="str">
            <v>no</v>
          </cell>
        </row>
      </sheetData>
      <sheetData sheetId="138">
        <row r="1">
          <cell r="B1" t="str">
            <v>no</v>
          </cell>
        </row>
      </sheetData>
      <sheetData sheetId="139">
        <row r="1">
          <cell r="B1" t="str">
            <v>no</v>
          </cell>
        </row>
      </sheetData>
      <sheetData sheetId="140">
        <row r="1">
          <cell r="B1" t="str">
            <v>no</v>
          </cell>
        </row>
      </sheetData>
      <sheetData sheetId="141">
        <row r="1">
          <cell r="B1" t="str">
            <v>no</v>
          </cell>
        </row>
      </sheetData>
      <sheetData sheetId="142">
        <row r="1">
          <cell r="B1" t="str">
            <v>no</v>
          </cell>
        </row>
      </sheetData>
      <sheetData sheetId="143">
        <row r="1">
          <cell r="B1" t="str">
            <v>no</v>
          </cell>
        </row>
      </sheetData>
      <sheetData sheetId="144">
        <row r="1">
          <cell r="B1" t="str">
            <v>no</v>
          </cell>
        </row>
      </sheetData>
      <sheetData sheetId="145">
        <row r="1">
          <cell r="B1" t="str">
            <v>no</v>
          </cell>
        </row>
      </sheetData>
      <sheetData sheetId="146">
        <row r="1">
          <cell r="B1" t="str">
            <v>no</v>
          </cell>
        </row>
      </sheetData>
      <sheetData sheetId="147">
        <row r="1">
          <cell r="B1" t="str">
            <v>no</v>
          </cell>
        </row>
      </sheetData>
      <sheetData sheetId="148">
        <row r="1">
          <cell r="B1" t="str">
            <v>no</v>
          </cell>
        </row>
      </sheetData>
      <sheetData sheetId="149">
        <row r="1">
          <cell r="B1" t="str">
            <v>no</v>
          </cell>
        </row>
      </sheetData>
      <sheetData sheetId="150">
        <row r="1">
          <cell r="B1" t="str">
            <v>no</v>
          </cell>
        </row>
      </sheetData>
      <sheetData sheetId="151">
        <row r="1">
          <cell r="B1" t="str">
            <v>no</v>
          </cell>
        </row>
      </sheetData>
      <sheetData sheetId="152">
        <row r="1">
          <cell r="B1" t="str">
            <v>no</v>
          </cell>
        </row>
      </sheetData>
      <sheetData sheetId="153">
        <row r="1">
          <cell r="B1" t="str">
            <v>no</v>
          </cell>
        </row>
      </sheetData>
      <sheetData sheetId="154">
        <row r="1">
          <cell r="B1" t="str">
            <v>no</v>
          </cell>
        </row>
      </sheetData>
      <sheetData sheetId="155">
        <row r="1">
          <cell r="B1" t="str">
            <v>no</v>
          </cell>
        </row>
      </sheetData>
      <sheetData sheetId="156">
        <row r="1">
          <cell r="B1" t="str">
            <v>no</v>
          </cell>
        </row>
      </sheetData>
      <sheetData sheetId="157">
        <row r="1">
          <cell r="B1" t="str">
            <v>no</v>
          </cell>
        </row>
      </sheetData>
      <sheetData sheetId="158">
        <row r="1">
          <cell r="B1" t="str">
            <v>no</v>
          </cell>
        </row>
      </sheetData>
      <sheetData sheetId="159">
        <row r="1">
          <cell r="B1" t="str">
            <v>no</v>
          </cell>
        </row>
      </sheetData>
      <sheetData sheetId="160">
        <row r="1">
          <cell r="B1" t="str">
            <v>no</v>
          </cell>
        </row>
      </sheetData>
      <sheetData sheetId="161">
        <row r="1">
          <cell r="B1" t="str">
            <v>no</v>
          </cell>
        </row>
      </sheetData>
      <sheetData sheetId="162">
        <row r="1">
          <cell r="B1" t="str">
            <v>no</v>
          </cell>
        </row>
      </sheetData>
      <sheetData sheetId="163">
        <row r="1">
          <cell r="B1" t="str">
            <v>no</v>
          </cell>
        </row>
      </sheetData>
      <sheetData sheetId="164">
        <row r="1">
          <cell r="B1" t="str">
            <v>no</v>
          </cell>
        </row>
      </sheetData>
      <sheetData sheetId="165">
        <row r="1">
          <cell r="B1" t="str">
            <v>no</v>
          </cell>
        </row>
      </sheetData>
      <sheetData sheetId="166">
        <row r="1">
          <cell r="B1" t="str">
            <v>no</v>
          </cell>
        </row>
      </sheetData>
      <sheetData sheetId="167">
        <row r="1">
          <cell r="B1" t="str">
            <v>no</v>
          </cell>
        </row>
      </sheetData>
      <sheetData sheetId="168">
        <row r="1">
          <cell r="B1" t="str">
            <v>no</v>
          </cell>
        </row>
      </sheetData>
      <sheetData sheetId="169">
        <row r="1">
          <cell r="B1" t="str">
            <v>no</v>
          </cell>
        </row>
      </sheetData>
      <sheetData sheetId="170">
        <row r="1">
          <cell r="B1" t="str">
            <v>no</v>
          </cell>
        </row>
      </sheetData>
      <sheetData sheetId="171">
        <row r="1">
          <cell r="B1" t="str">
            <v>no</v>
          </cell>
        </row>
      </sheetData>
      <sheetData sheetId="172">
        <row r="1">
          <cell r="B1" t="str">
            <v>no</v>
          </cell>
        </row>
      </sheetData>
      <sheetData sheetId="173">
        <row r="1">
          <cell r="B1" t="str">
            <v>no</v>
          </cell>
        </row>
      </sheetData>
      <sheetData sheetId="174">
        <row r="1">
          <cell r="B1" t="str">
            <v>no</v>
          </cell>
        </row>
      </sheetData>
      <sheetData sheetId="175">
        <row r="1">
          <cell r="B1" t="str">
            <v>no</v>
          </cell>
        </row>
      </sheetData>
      <sheetData sheetId="176">
        <row r="1">
          <cell r="B1" t="str">
            <v>no</v>
          </cell>
        </row>
      </sheetData>
      <sheetData sheetId="177">
        <row r="1">
          <cell r="B1" t="str">
            <v>no</v>
          </cell>
        </row>
      </sheetData>
      <sheetData sheetId="178">
        <row r="1">
          <cell r="B1" t="str">
            <v>no</v>
          </cell>
        </row>
      </sheetData>
      <sheetData sheetId="179">
        <row r="1">
          <cell r="B1" t="str">
            <v>no</v>
          </cell>
        </row>
      </sheetData>
      <sheetData sheetId="180">
        <row r="1">
          <cell r="B1" t="str">
            <v>no</v>
          </cell>
        </row>
      </sheetData>
      <sheetData sheetId="181">
        <row r="1">
          <cell r="B1" t="str">
            <v>no</v>
          </cell>
        </row>
      </sheetData>
      <sheetData sheetId="182">
        <row r="1">
          <cell r="B1" t="str">
            <v>no</v>
          </cell>
        </row>
      </sheetData>
      <sheetData sheetId="183">
        <row r="1">
          <cell r="B1" t="str">
            <v>no</v>
          </cell>
        </row>
      </sheetData>
      <sheetData sheetId="184">
        <row r="1">
          <cell r="B1" t="str">
            <v>no</v>
          </cell>
        </row>
      </sheetData>
      <sheetData sheetId="185">
        <row r="1">
          <cell r="B1" t="str">
            <v>no</v>
          </cell>
        </row>
      </sheetData>
      <sheetData sheetId="186">
        <row r="1">
          <cell r="B1" t="str">
            <v>no</v>
          </cell>
        </row>
      </sheetData>
      <sheetData sheetId="187">
        <row r="1">
          <cell r="B1" t="str">
            <v>no</v>
          </cell>
        </row>
      </sheetData>
      <sheetData sheetId="188">
        <row r="1">
          <cell r="B1" t="str">
            <v>no</v>
          </cell>
        </row>
      </sheetData>
      <sheetData sheetId="189">
        <row r="1">
          <cell r="B1" t="str">
            <v>no</v>
          </cell>
        </row>
      </sheetData>
      <sheetData sheetId="190">
        <row r="1">
          <cell r="B1" t="str">
            <v>no</v>
          </cell>
        </row>
      </sheetData>
      <sheetData sheetId="191">
        <row r="1">
          <cell r="B1" t="str">
            <v>no</v>
          </cell>
        </row>
      </sheetData>
      <sheetData sheetId="192">
        <row r="1">
          <cell r="B1" t="str">
            <v>no</v>
          </cell>
        </row>
      </sheetData>
      <sheetData sheetId="193">
        <row r="1">
          <cell r="B1" t="str">
            <v>no</v>
          </cell>
        </row>
      </sheetData>
      <sheetData sheetId="194">
        <row r="1">
          <cell r="B1" t="str">
            <v>no</v>
          </cell>
        </row>
      </sheetData>
      <sheetData sheetId="195">
        <row r="1">
          <cell r="B1" t="str">
            <v>no</v>
          </cell>
        </row>
      </sheetData>
      <sheetData sheetId="196">
        <row r="1">
          <cell r="B1" t="str">
            <v>no</v>
          </cell>
        </row>
      </sheetData>
      <sheetData sheetId="197">
        <row r="1">
          <cell r="B1" t="str">
            <v>no</v>
          </cell>
        </row>
      </sheetData>
      <sheetData sheetId="198">
        <row r="1">
          <cell r="B1" t="str">
            <v>no</v>
          </cell>
        </row>
      </sheetData>
      <sheetData sheetId="199">
        <row r="1">
          <cell r="B1" t="str">
            <v>no</v>
          </cell>
        </row>
      </sheetData>
      <sheetData sheetId="200">
        <row r="1">
          <cell r="B1" t="str">
            <v>no</v>
          </cell>
        </row>
      </sheetData>
      <sheetData sheetId="201">
        <row r="1">
          <cell r="B1" t="str">
            <v>no</v>
          </cell>
        </row>
      </sheetData>
      <sheetData sheetId="202">
        <row r="1">
          <cell r="B1" t="str">
            <v>no</v>
          </cell>
        </row>
      </sheetData>
      <sheetData sheetId="203">
        <row r="1">
          <cell r="B1" t="str">
            <v>no</v>
          </cell>
        </row>
      </sheetData>
      <sheetData sheetId="204">
        <row r="1">
          <cell r="B1" t="str">
            <v>no</v>
          </cell>
        </row>
      </sheetData>
      <sheetData sheetId="205">
        <row r="1">
          <cell r="B1" t="str">
            <v>no</v>
          </cell>
        </row>
      </sheetData>
      <sheetData sheetId="206">
        <row r="1">
          <cell r="B1" t="str">
            <v>no</v>
          </cell>
        </row>
      </sheetData>
      <sheetData sheetId="207">
        <row r="1">
          <cell r="B1" t="str">
            <v>no</v>
          </cell>
        </row>
      </sheetData>
      <sheetData sheetId="208">
        <row r="1">
          <cell r="B1" t="str">
            <v>no</v>
          </cell>
        </row>
      </sheetData>
      <sheetData sheetId="209">
        <row r="1">
          <cell r="B1" t="str">
            <v>no</v>
          </cell>
        </row>
      </sheetData>
      <sheetData sheetId="210">
        <row r="1">
          <cell r="B1" t="str">
            <v>no</v>
          </cell>
        </row>
      </sheetData>
      <sheetData sheetId="211">
        <row r="1">
          <cell r="B1" t="str">
            <v>no</v>
          </cell>
        </row>
      </sheetData>
      <sheetData sheetId="212">
        <row r="1">
          <cell r="B1" t="str">
            <v>no</v>
          </cell>
        </row>
      </sheetData>
      <sheetData sheetId="213">
        <row r="1">
          <cell r="B1" t="str">
            <v>no</v>
          </cell>
        </row>
      </sheetData>
      <sheetData sheetId="214">
        <row r="1">
          <cell r="B1" t="str">
            <v>no</v>
          </cell>
        </row>
      </sheetData>
      <sheetData sheetId="215">
        <row r="1">
          <cell r="B1" t="str">
            <v>no</v>
          </cell>
        </row>
      </sheetData>
      <sheetData sheetId="216">
        <row r="1">
          <cell r="B1" t="str">
            <v>no</v>
          </cell>
        </row>
      </sheetData>
      <sheetData sheetId="217">
        <row r="1">
          <cell r="B1" t="str">
            <v>no</v>
          </cell>
        </row>
      </sheetData>
      <sheetData sheetId="218">
        <row r="1">
          <cell r="B1" t="str">
            <v>no</v>
          </cell>
        </row>
      </sheetData>
      <sheetData sheetId="219">
        <row r="1">
          <cell r="B1" t="str">
            <v>no</v>
          </cell>
        </row>
      </sheetData>
      <sheetData sheetId="220">
        <row r="1">
          <cell r="B1" t="str">
            <v>no</v>
          </cell>
        </row>
      </sheetData>
      <sheetData sheetId="221">
        <row r="1">
          <cell r="B1" t="str">
            <v>no</v>
          </cell>
        </row>
      </sheetData>
      <sheetData sheetId="222">
        <row r="1">
          <cell r="B1" t="str">
            <v>no</v>
          </cell>
        </row>
      </sheetData>
      <sheetData sheetId="223">
        <row r="1">
          <cell r="B1" t="str">
            <v>no</v>
          </cell>
        </row>
      </sheetData>
      <sheetData sheetId="224">
        <row r="1">
          <cell r="B1" t="str">
            <v>no</v>
          </cell>
        </row>
      </sheetData>
      <sheetData sheetId="225">
        <row r="1">
          <cell r="B1" t="str">
            <v>no</v>
          </cell>
        </row>
      </sheetData>
      <sheetData sheetId="226">
        <row r="1">
          <cell r="B1" t="str">
            <v>no</v>
          </cell>
        </row>
      </sheetData>
      <sheetData sheetId="227">
        <row r="1">
          <cell r="B1" t="str">
            <v>no</v>
          </cell>
        </row>
      </sheetData>
      <sheetData sheetId="228">
        <row r="1">
          <cell r="B1" t="str">
            <v>no</v>
          </cell>
        </row>
      </sheetData>
      <sheetData sheetId="229">
        <row r="1">
          <cell r="B1" t="str">
            <v>no</v>
          </cell>
        </row>
      </sheetData>
      <sheetData sheetId="230">
        <row r="1">
          <cell r="B1" t="str">
            <v>no</v>
          </cell>
        </row>
      </sheetData>
      <sheetData sheetId="231">
        <row r="1">
          <cell r="B1" t="str">
            <v>no</v>
          </cell>
        </row>
      </sheetData>
      <sheetData sheetId="232">
        <row r="1">
          <cell r="B1" t="str">
            <v>no</v>
          </cell>
        </row>
      </sheetData>
      <sheetData sheetId="233">
        <row r="1">
          <cell r="B1" t="str">
            <v>no</v>
          </cell>
        </row>
      </sheetData>
      <sheetData sheetId="234">
        <row r="1">
          <cell r="B1" t="str">
            <v>no</v>
          </cell>
        </row>
      </sheetData>
      <sheetData sheetId="235">
        <row r="1">
          <cell r="B1" t="str">
            <v>no</v>
          </cell>
        </row>
      </sheetData>
      <sheetData sheetId="236">
        <row r="1">
          <cell r="B1" t="str">
            <v>no</v>
          </cell>
        </row>
      </sheetData>
      <sheetData sheetId="237">
        <row r="1">
          <cell r="B1" t="str">
            <v>no</v>
          </cell>
        </row>
      </sheetData>
      <sheetData sheetId="238" refreshError="1"/>
      <sheetData sheetId="239" refreshError="1"/>
      <sheetData sheetId="240" refreshError="1"/>
      <sheetData sheetId="241" refreshError="1"/>
      <sheetData sheetId="242">
        <row r="1">
          <cell r="B1" t="str">
            <v>no</v>
          </cell>
        </row>
      </sheetData>
      <sheetData sheetId="243">
        <row r="1">
          <cell r="B1" t="str">
            <v>no</v>
          </cell>
        </row>
      </sheetData>
      <sheetData sheetId="244">
        <row r="1">
          <cell r="B1" t="str">
            <v>no</v>
          </cell>
        </row>
      </sheetData>
      <sheetData sheetId="245">
        <row r="1">
          <cell r="B1" t="str">
            <v>no</v>
          </cell>
        </row>
      </sheetData>
      <sheetData sheetId="246">
        <row r="1">
          <cell r="B1" t="str">
            <v>no</v>
          </cell>
        </row>
      </sheetData>
      <sheetData sheetId="247">
        <row r="1">
          <cell r="B1" t="str">
            <v>no</v>
          </cell>
        </row>
      </sheetData>
      <sheetData sheetId="248">
        <row r="1">
          <cell r="B1" t="str">
            <v>no</v>
          </cell>
        </row>
      </sheetData>
      <sheetData sheetId="249">
        <row r="1">
          <cell r="B1" t="str">
            <v>no</v>
          </cell>
        </row>
      </sheetData>
      <sheetData sheetId="250">
        <row r="1">
          <cell r="B1" t="str">
            <v>no</v>
          </cell>
        </row>
      </sheetData>
      <sheetData sheetId="251">
        <row r="1">
          <cell r="B1" t="str">
            <v>no</v>
          </cell>
        </row>
      </sheetData>
      <sheetData sheetId="252">
        <row r="1">
          <cell r="B1" t="str">
            <v>no</v>
          </cell>
        </row>
      </sheetData>
      <sheetData sheetId="253">
        <row r="1">
          <cell r="B1" t="str">
            <v>no</v>
          </cell>
        </row>
      </sheetData>
      <sheetData sheetId="254">
        <row r="1">
          <cell r="B1" t="str">
            <v>no</v>
          </cell>
        </row>
      </sheetData>
      <sheetData sheetId="255">
        <row r="1">
          <cell r="B1" t="str">
            <v>no</v>
          </cell>
        </row>
      </sheetData>
      <sheetData sheetId="256">
        <row r="1">
          <cell r="B1" t="str">
            <v>no</v>
          </cell>
        </row>
      </sheetData>
      <sheetData sheetId="257">
        <row r="1">
          <cell r="B1" t="str">
            <v>no</v>
          </cell>
        </row>
      </sheetData>
      <sheetData sheetId="258">
        <row r="1">
          <cell r="B1" t="str">
            <v>no</v>
          </cell>
        </row>
      </sheetData>
      <sheetData sheetId="259">
        <row r="1">
          <cell r="B1" t="str">
            <v>no</v>
          </cell>
        </row>
      </sheetData>
      <sheetData sheetId="260">
        <row r="1">
          <cell r="B1" t="str">
            <v>no</v>
          </cell>
        </row>
      </sheetData>
      <sheetData sheetId="261">
        <row r="1">
          <cell r="B1" t="str">
            <v>no</v>
          </cell>
        </row>
      </sheetData>
      <sheetData sheetId="262">
        <row r="1">
          <cell r="B1" t="str">
            <v>no</v>
          </cell>
        </row>
      </sheetData>
      <sheetData sheetId="263">
        <row r="1">
          <cell r="B1" t="str">
            <v>no</v>
          </cell>
        </row>
      </sheetData>
      <sheetData sheetId="264">
        <row r="1">
          <cell r="B1" t="str">
            <v>no</v>
          </cell>
        </row>
      </sheetData>
      <sheetData sheetId="265">
        <row r="1">
          <cell r="B1" t="str">
            <v>no</v>
          </cell>
        </row>
      </sheetData>
      <sheetData sheetId="266">
        <row r="1">
          <cell r="B1" t="str">
            <v>no</v>
          </cell>
        </row>
      </sheetData>
      <sheetData sheetId="267">
        <row r="1">
          <cell r="B1" t="str">
            <v>no</v>
          </cell>
        </row>
      </sheetData>
      <sheetData sheetId="268">
        <row r="1">
          <cell r="B1" t="str">
            <v>no</v>
          </cell>
        </row>
      </sheetData>
      <sheetData sheetId="269">
        <row r="1">
          <cell r="B1" t="str">
            <v>no</v>
          </cell>
        </row>
      </sheetData>
      <sheetData sheetId="270">
        <row r="1">
          <cell r="B1" t="str">
            <v>no</v>
          </cell>
        </row>
      </sheetData>
      <sheetData sheetId="271">
        <row r="1">
          <cell r="B1" t="str">
            <v>no</v>
          </cell>
        </row>
      </sheetData>
      <sheetData sheetId="272">
        <row r="1">
          <cell r="B1" t="str">
            <v>no</v>
          </cell>
        </row>
      </sheetData>
      <sheetData sheetId="273">
        <row r="1">
          <cell r="B1" t="str">
            <v>no</v>
          </cell>
        </row>
      </sheetData>
      <sheetData sheetId="274">
        <row r="1">
          <cell r="B1" t="str">
            <v>no</v>
          </cell>
        </row>
      </sheetData>
      <sheetData sheetId="275">
        <row r="1">
          <cell r="B1" t="str">
            <v>no</v>
          </cell>
        </row>
      </sheetData>
      <sheetData sheetId="276">
        <row r="1">
          <cell r="B1" t="str">
            <v>no</v>
          </cell>
        </row>
      </sheetData>
      <sheetData sheetId="277">
        <row r="1">
          <cell r="B1" t="str">
            <v>no</v>
          </cell>
        </row>
      </sheetData>
      <sheetData sheetId="278">
        <row r="1">
          <cell r="B1" t="str">
            <v>no</v>
          </cell>
        </row>
      </sheetData>
      <sheetData sheetId="279">
        <row r="1">
          <cell r="B1" t="str">
            <v>no</v>
          </cell>
        </row>
      </sheetData>
      <sheetData sheetId="280">
        <row r="1">
          <cell r="B1" t="str">
            <v>no</v>
          </cell>
        </row>
      </sheetData>
      <sheetData sheetId="281">
        <row r="1">
          <cell r="B1" t="str">
            <v>no</v>
          </cell>
        </row>
      </sheetData>
      <sheetData sheetId="282">
        <row r="1">
          <cell r="B1" t="str">
            <v>no</v>
          </cell>
        </row>
      </sheetData>
      <sheetData sheetId="283">
        <row r="1">
          <cell r="B1" t="str">
            <v>no</v>
          </cell>
        </row>
      </sheetData>
      <sheetData sheetId="284">
        <row r="1">
          <cell r="B1" t="str">
            <v>no</v>
          </cell>
        </row>
      </sheetData>
      <sheetData sheetId="285">
        <row r="1">
          <cell r="B1" t="str">
            <v>no</v>
          </cell>
        </row>
      </sheetData>
      <sheetData sheetId="286">
        <row r="1">
          <cell r="B1" t="str">
            <v>no</v>
          </cell>
        </row>
      </sheetData>
      <sheetData sheetId="287">
        <row r="1">
          <cell r="B1" t="str">
            <v>no</v>
          </cell>
        </row>
      </sheetData>
      <sheetData sheetId="288">
        <row r="1">
          <cell r="B1" t="str">
            <v>no</v>
          </cell>
        </row>
      </sheetData>
      <sheetData sheetId="289">
        <row r="1">
          <cell r="B1" t="str">
            <v>no</v>
          </cell>
        </row>
      </sheetData>
      <sheetData sheetId="290">
        <row r="1">
          <cell r="B1" t="str">
            <v>no</v>
          </cell>
        </row>
      </sheetData>
      <sheetData sheetId="291">
        <row r="1">
          <cell r="B1" t="str">
            <v>no</v>
          </cell>
        </row>
      </sheetData>
      <sheetData sheetId="292">
        <row r="1">
          <cell r="B1" t="str">
            <v>no</v>
          </cell>
        </row>
      </sheetData>
      <sheetData sheetId="293">
        <row r="1">
          <cell r="B1" t="str">
            <v>no</v>
          </cell>
        </row>
      </sheetData>
      <sheetData sheetId="294">
        <row r="1">
          <cell r="B1" t="str">
            <v>no</v>
          </cell>
        </row>
      </sheetData>
      <sheetData sheetId="295">
        <row r="1">
          <cell r="B1" t="str">
            <v>no</v>
          </cell>
        </row>
      </sheetData>
      <sheetData sheetId="296">
        <row r="1">
          <cell r="B1" t="str">
            <v>no</v>
          </cell>
        </row>
      </sheetData>
      <sheetData sheetId="297">
        <row r="1">
          <cell r="B1" t="str">
            <v>no</v>
          </cell>
        </row>
      </sheetData>
      <sheetData sheetId="298">
        <row r="1">
          <cell r="B1" t="str">
            <v>no</v>
          </cell>
        </row>
      </sheetData>
      <sheetData sheetId="299">
        <row r="1">
          <cell r="B1" t="str">
            <v>no</v>
          </cell>
        </row>
      </sheetData>
      <sheetData sheetId="300">
        <row r="1">
          <cell r="B1" t="str">
            <v>no</v>
          </cell>
        </row>
      </sheetData>
      <sheetData sheetId="301">
        <row r="1">
          <cell r="B1" t="str">
            <v>no</v>
          </cell>
        </row>
      </sheetData>
      <sheetData sheetId="302">
        <row r="1">
          <cell r="B1" t="str">
            <v>no</v>
          </cell>
        </row>
      </sheetData>
      <sheetData sheetId="303">
        <row r="1">
          <cell r="B1" t="str">
            <v>no</v>
          </cell>
        </row>
      </sheetData>
      <sheetData sheetId="304">
        <row r="1">
          <cell r="B1" t="str">
            <v>no</v>
          </cell>
        </row>
      </sheetData>
      <sheetData sheetId="305">
        <row r="1">
          <cell r="B1" t="str">
            <v>no</v>
          </cell>
        </row>
      </sheetData>
      <sheetData sheetId="306">
        <row r="1">
          <cell r="B1" t="str">
            <v>no</v>
          </cell>
        </row>
      </sheetData>
      <sheetData sheetId="307">
        <row r="1">
          <cell r="B1" t="str">
            <v>no</v>
          </cell>
        </row>
      </sheetData>
      <sheetData sheetId="308">
        <row r="1">
          <cell r="B1" t="str">
            <v>no</v>
          </cell>
        </row>
      </sheetData>
      <sheetData sheetId="309">
        <row r="1">
          <cell r="B1" t="str">
            <v>no</v>
          </cell>
        </row>
      </sheetData>
      <sheetData sheetId="310">
        <row r="1">
          <cell r="B1" t="str">
            <v>no</v>
          </cell>
        </row>
      </sheetData>
      <sheetData sheetId="311">
        <row r="1">
          <cell r="B1" t="str">
            <v>no</v>
          </cell>
        </row>
      </sheetData>
      <sheetData sheetId="312">
        <row r="1">
          <cell r="B1" t="str">
            <v>no</v>
          </cell>
        </row>
      </sheetData>
      <sheetData sheetId="313">
        <row r="1">
          <cell r="B1" t="str">
            <v>no</v>
          </cell>
        </row>
      </sheetData>
      <sheetData sheetId="314">
        <row r="1">
          <cell r="B1" t="str">
            <v>no</v>
          </cell>
        </row>
      </sheetData>
      <sheetData sheetId="315">
        <row r="1">
          <cell r="B1" t="str">
            <v>no</v>
          </cell>
        </row>
      </sheetData>
      <sheetData sheetId="316">
        <row r="1">
          <cell r="B1" t="str">
            <v>no</v>
          </cell>
        </row>
      </sheetData>
      <sheetData sheetId="317">
        <row r="1">
          <cell r="B1" t="str">
            <v>no</v>
          </cell>
        </row>
      </sheetData>
      <sheetData sheetId="318">
        <row r="21">
          <cell r="C21" t="str">
            <v>Year</v>
          </cell>
        </row>
      </sheetData>
      <sheetData sheetId="319">
        <row r="1">
          <cell r="B1" t="str">
            <v>no</v>
          </cell>
        </row>
      </sheetData>
      <sheetData sheetId="320">
        <row r="1">
          <cell r="B1" t="str">
            <v>no</v>
          </cell>
        </row>
      </sheetData>
      <sheetData sheetId="321">
        <row r="1">
          <cell r="B1" t="str">
            <v>no</v>
          </cell>
        </row>
      </sheetData>
      <sheetData sheetId="322">
        <row r="1">
          <cell r="B1" t="str">
            <v>no</v>
          </cell>
        </row>
      </sheetData>
      <sheetData sheetId="323">
        <row r="1">
          <cell r="B1" t="str">
            <v>no</v>
          </cell>
        </row>
      </sheetData>
      <sheetData sheetId="324">
        <row r="1">
          <cell r="B1" t="str">
            <v>no</v>
          </cell>
        </row>
      </sheetData>
      <sheetData sheetId="325">
        <row r="1">
          <cell r="B1" t="str">
            <v>no</v>
          </cell>
        </row>
      </sheetData>
      <sheetData sheetId="326">
        <row r="1">
          <cell r="B1" t="str">
            <v>no</v>
          </cell>
        </row>
      </sheetData>
      <sheetData sheetId="327">
        <row r="1">
          <cell r="B1" t="str">
            <v>no</v>
          </cell>
        </row>
      </sheetData>
      <sheetData sheetId="328">
        <row r="1">
          <cell r="B1" t="str">
            <v>no</v>
          </cell>
        </row>
      </sheetData>
      <sheetData sheetId="329">
        <row r="1">
          <cell r="B1" t="str">
            <v>no</v>
          </cell>
        </row>
      </sheetData>
      <sheetData sheetId="330">
        <row r="1">
          <cell r="B1" t="str">
            <v>no</v>
          </cell>
        </row>
      </sheetData>
      <sheetData sheetId="331">
        <row r="1">
          <cell r="B1" t="str">
            <v>no</v>
          </cell>
        </row>
      </sheetData>
      <sheetData sheetId="332">
        <row r="1">
          <cell r="B1" t="str">
            <v>no</v>
          </cell>
        </row>
      </sheetData>
      <sheetData sheetId="333">
        <row r="1">
          <cell r="B1" t="str">
            <v>no</v>
          </cell>
        </row>
      </sheetData>
      <sheetData sheetId="334">
        <row r="1">
          <cell r="B1" t="str">
            <v>no</v>
          </cell>
        </row>
      </sheetData>
      <sheetData sheetId="335">
        <row r="1">
          <cell r="B1" t="str">
            <v>no</v>
          </cell>
        </row>
      </sheetData>
      <sheetData sheetId="336">
        <row r="1">
          <cell r="B1" t="str">
            <v>no</v>
          </cell>
        </row>
      </sheetData>
      <sheetData sheetId="337">
        <row r="1">
          <cell r="B1" t="str">
            <v>no</v>
          </cell>
        </row>
      </sheetData>
      <sheetData sheetId="338">
        <row r="1">
          <cell r="B1" t="str">
            <v>no</v>
          </cell>
        </row>
      </sheetData>
      <sheetData sheetId="339">
        <row r="1">
          <cell r="B1" t="str">
            <v>no</v>
          </cell>
        </row>
      </sheetData>
      <sheetData sheetId="340" refreshError="1"/>
      <sheetData sheetId="341">
        <row r="1">
          <cell r="B1" t="str">
            <v>no</v>
          </cell>
        </row>
      </sheetData>
      <sheetData sheetId="342">
        <row r="1">
          <cell r="B1" t="str">
            <v>no</v>
          </cell>
        </row>
      </sheetData>
      <sheetData sheetId="343" refreshError="1"/>
      <sheetData sheetId="344" refreshError="1"/>
      <sheetData sheetId="345" refreshError="1"/>
      <sheetData sheetId="346" refreshError="1"/>
      <sheetData sheetId="347" refreshError="1"/>
      <sheetData sheetId="348">
        <row r="21">
          <cell r="C21" t="str">
            <v>Year</v>
          </cell>
        </row>
      </sheetData>
      <sheetData sheetId="349">
        <row r="1">
          <cell r="B1" t="str">
            <v>no</v>
          </cell>
        </row>
      </sheetData>
      <sheetData sheetId="350">
        <row r="1">
          <cell r="B1" t="str">
            <v>no</v>
          </cell>
        </row>
      </sheetData>
      <sheetData sheetId="351">
        <row r="1">
          <cell r="B1" t="str">
            <v>no</v>
          </cell>
        </row>
      </sheetData>
      <sheetData sheetId="352">
        <row r="1">
          <cell r="B1" t="str">
            <v>no</v>
          </cell>
        </row>
      </sheetData>
      <sheetData sheetId="353">
        <row r="1">
          <cell r="B1" t="str">
            <v>no</v>
          </cell>
        </row>
      </sheetData>
      <sheetData sheetId="354">
        <row r="21">
          <cell r="C21" t="str">
            <v>Year</v>
          </cell>
        </row>
      </sheetData>
      <sheetData sheetId="355">
        <row r="1">
          <cell r="B1" t="str">
            <v>no</v>
          </cell>
        </row>
      </sheetData>
      <sheetData sheetId="356">
        <row r="1">
          <cell r="B1" t="str">
            <v>no</v>
          </cell>
        </row>
      </sheetData>
      <sheetData sheetId="357">
        <row r="25">
          <cell r="W25">
            <v>39538</v>
          </cell>
        </row>
      </sheetData>
      <sheetData sheetId="358">
        <row r="1">
          <cell r="B1" t="str">
            <v>no</v>
          </cell>
        </row>
      </sheetData>
      <sheetData sheetId="359">
        <row r="1">
          <cell r="B1" t="str">
            <v>no</v>
          </cell>
        </row>
      </sheetData>
      <sheetData sheetId="360">
        <row r="1">
          <cell r="B1" t="str">
            <v>no</v>
          </cell>
        </row>
      </sheetData>
      <sheetData sheetId="361">
        <row r="1">
          <cell r="B1" t="str">
            <v>no</v>
          </cell>
        </row>
      </sheetData>
      <sheetData sheetId="362">
        <row r="1">
          <cell r="B1" t="str">
            <v>no</v>
          </cell>
        </row>
      </sheetData>
      <sheetData sheetId="363">
        <row r="1">
          <cell r="B1" t="str">
            <v>no</v>
          </cell>
        </row>
      </sheetData>
      <sheetData sheetId="364">
        <row r="1">
          <cell r="B1" t="str">
            <v>no</v>
          </cell>
        </row>
      </sheetData>
      <sheetData sheetId="365">
        <row r="1">
          <cell r="B1" t="str">
            <v>no</v>
          </cell>
        </row>
      </sheetData>
      <sheetData sheetId="366">
        <row r="1">
          <cell r="B1" t="str">
            <v>no</v>
          </cell>
        </row>
      </sheetData>
      <sheetData sheetId="367">
        <row r="1">
          <cell r="B1" t="str">
            <v>no</v>
          </cell>
        </row>
      </sheetData>
      <sheetData sheetId="368">
        <row r="1">
          <cell r="B1" t="str">
            <v>no</v>
          </cell>
        </row>
      </sheetData>
      <sheetData sheetId="369">
        <row r="1">
          <cell r="B1" t="str">
            <v>no</v>
          </cell>
        </row>
      </sheetData>
      <sheetData sheetId="370">
        <row r="1">
          <cell r="B1" t="str">
            <v>no</v>
          </cell>
        </row>
      </sheetData>
      <sheetData sheetId="371">
        <row r="1">
          <cell r="B1" t="str">
            <v>no</v>
          </cell>
        </row>
      </sheetData>
      <sheetData sheetId="372">
        <row r="1">
          <cell r="B1" t="str">
            <v>no</v>
          </cell>
        </row>
      </sheetData>
      <sheetData sheetId="373">
        <row r="1">
          <cell r="B1" t="str">
            <v>no</v>
          </cell>
        </row>
      </sheetData>
      <sheetData sheetId="374">
        <row r="21">
          <cell r="C21" t="str">
            <v>Year</v>
          </cell>
        </row>
      </sheetData>
      <sheetData sheetId="375">
        <row r="1">
          <cell r="B1" t="str">
            <v>no</v>
          </cell>
        </row>
      </sheetData>
      <sheetData sheetId="376">
        <row r="21">
          <cell r="C21" t="str">
            <v>Year</v>
          </cell>
        </row>
      </sheetData>
      <sheetData sheetId="377">
        <row r="1">
          <cell r="B1" t="str">
            <v>no</v>
          </cell>
        </row>
      </sheetData>
      <sheetData sheetId="378">
        <row r="1">
          <cell r="B1" t="str">
            <v>no</v>
          </cell>
        </row>
      </sheetData>
      <sheetData sheetId="379">
        <row r="1">
          <cell r="B1" t="str">
            <v>no</v>
          </cell>
        </row>
      </sheetData>
      <sheetData sheetId="380">
        <row r="1">
          <cell r="B1" t="str">
            <v>no</v>
          </cell>
        </row>
      </sheetData>
      <sheetData sheetId="381">
        <row r="1">
          <cell r="B1" t="str">
            <v>no</v>
          </cell>
        </row>
      </sheetData>
      <sheetData sheetId="382">
        <row r="1">
          <cell r="B1" t="str">
            <v>no</v>
          </cell>
        </row>
      </sheetData>
      <sheetData sheetId="383">
        <row r="1">
          <cell r="B1" t="str">
            <v>no</v>
          </cell>
        </row>
      </sheetData>
      <sheetData sheetId="384">
        <row r="1">
          <cell r="B1" t="str">
            <v>no</v>
          </cell>
        </row>
      </sheetData>
      <sheetData sheetId="385">
        <row r="1">
          <cell r="B1" t="str">
            <v>no</v>
          </cell>
        </row>
      </sheetData>
      <sheetData sheetId="386">
        <row r="1">
          <cell r="B1" t="str">
            <v>no</v>
          </cell>
        </row>
      </sheetData>
      <sheetData sheetId="387">
        <row r="1">
          <cell r="B1" t="str">
            <v>no</v>
          </cell>
        </row>
      </sheetData>
      <sheetData sheetId="388">
        <row r="1">
          <cell r="B1" t="str">
            <v>no</v>
          </cell>
        </row>
      </sheetData>
      <sheetData sheetId="389">
        <row r="1">
          <cell r="B1" t="str">
            <v>no</v>
          </cell>
        </row>
      </sheetData>
      <sheetData sheetId="390">
        <row r="1">
          <cell r="B1" t="str">
            <v>no</v>
          </cell>
        </row>
      </sheetData>
      <sheetData sheetId="391">
        <row r="1">
          <cell r="B1" t="str">
            <v>no</v>
          </cell>
        </row>
      </sheetData>
      <sheetData sheetId="392">
        <row r="1">
          <cell r="B1" t="str">
            <v>no</v>
          </cell>
        </row>
      </sheetData>
      <sheetData sheetId="393">
        <row r="1">
          <cell r="B1" t="str">
            <v>no</v>
          </cell>
        </row>
      </sheetData>
      <sheetData sheetId="394">
        <row r="25">
          <cell r="W25">
            <v>39538</v>
          </cell>
        </row>
      </sheetData>
      <sheetData sheetId="395">
        <row r="190">
          <cell r="J190">
            <v>39538</v>
          </cell>
        </row>
      </sheetData>
      <sheetData sheetId="396">
        <row r="25">
          <cell r="W25">
            <v>39538</v>
          </cell>
        </row>
      </sheetData>
      <sheetData sheetId="397">
        <row r="1">
          <cell r="B1" t="str">
            <v>no</v>
          </cell>
        </row>
      </sheetData>
      <sheetData sheetId="398">
        <row r="1">
          <cell r="B1" t="str">
            <v>no</v>
          </cell>
        </row>
      </sheetData>
      <sheetData sheetId="399">
        <row r="1">
          <cell r="B1" t="str">
            <v>no</v>
          </cell>
        </row>
      </sheetData>
      <sheetData sheetId="400">
        <row r="1">
          <cell r="B1" t="str">
            <v>no</v>
          </cell>
        </row>
      </sheetData>
      <sheetData sheetId="401">
        <row r="1">
          <cell r="B1" t="str">
            <v>no</v>
          </cell>
        </row>
      </sheetData>
      <sheetData sheetId="402">
        <row r="1">
          <cell r="B1" t="str">
            <v>no</v>
          </cell>
        </row>
      </sheetData>
      <sheetData sheetId="403">
        <row r="1">
          <cell r="B1" t="str">
            <v>no</v>
          </cell>
        </row>
      </sheetData>
      <sheetData sheetId="404">
        <row r="1">
          <cell r="B1" t="str">
            <v>no</v>
          </cell>
        </row>
      </sheetData>
      <sheetData sheetId="405">
        <row r="1">
          <cell r="B1" t="str">
            <v>no</v>
          </cell>
        </row>
      </sheetData>
      <sheetData sheetId="406">
        <row r="1">
          <cell r="B1" t="str">
            <v>no</v>
          </cell>
        </row>
      </sheetData>
      <sheetData sheetId="407">
        <row r="1">
          <cell r="B1" t="str">
            <v>no</v>
          </cell>
        </row>
      </sheetData>
      <sheetData sheetId="408">
        <row r="1">
          <cell r="B1" t="str">
            <v>no</v>
          </cell>
        </row>
      </sheetData>
      <sheetData sheetId="409">
        <row r="1">
          <cell r="B1" t="str">
            <v>no</v>
          </cell>
        </row>
      </sheetData>
      <sheetData sheetId="410">
        <row r="21">
          <cell r="C21" t="str">
            <v>Year</v>
          </cell>
        </row>
      </sheetData>
      <sheetData sheetId="411">
        <row r="1">
          <cell r="B1" t="str">
            <v>no</v>
          </cell>
        </row>
      </sheetData>
      <sheetData sheetId="412">
        <row r="1">
          <cell r="B1" t="str">
            <v>no</v>
          </cell>
        </row>
      </sheetData>
      <sheetData sheetId="413">
        <row r="1">
          <cell r="B1" t="str">
            <v>no</v>
          </cell>
        </row>
      </sheetData>
      <sheetData sheetId="414">
        <row r="21">
          <cell r="C21" t="str">
            <v>Year</v>
          </cell>
        </row>
      </sheetData>
      <sheetData sheetId="415">
        <row r="1">
          <cell r="B1" t="str">
            <v>no</v>
          </cell>
        </row>
      </sheetData>
      <sheetData sheetId="416">
        <row r="21">
          <cell r="C21" t="str">
            <v>Year</v>
          </cell>
        </row>
      </sheetData>
      <sheetData sheetId="417">
        <row r="1">
          <cell r="B1" t="str">
            <v>no</v>
          </cell>
        </row>
      </sheetData>
      <sheetData sheetId="418">
        <row r="1">
          <cell r="B1" t="str">
            <v>no</v>
          </cell>
        </row>
      </sheetData>
      <sheetData sheetId="419">
        <row r="25">
          <cell r="W25">
            <v>39538</v>
          </cell>
        </row>
      </sheetData>
      <sheetData sheetId="420">
        <row r="1">
          <cell r="B1" t="str">
            <v>no</v>
          </cell>
        </row>
      </sheetData>
      <sheetData sheetId="421">
        <row r="21">
          <cell r="C21" t="str">
            <v>Year</v>
          </cell>
        </row>
      </sheetData>
      <sheetData sheetId="422">
        <row r="21">
          <cell r="C21" t="str">
            <v>Year</v>
          </cell>
        </row>
      </sheetData>
      <sheetData sheetId="423">
        <row r="1">
          <cell r="B1" t="str">
            <v>no</v>
          </cell>
        </row>
      </sheetData>
      <sheetData sheetId="424">
        <row r="1">
          <cell r="B1" t="str">
            <v>no</v>
          </cell>
        </row>
      </sheetData>
      <sheetData sheetId="425">
        <row r="25">
          <cell r="W25">
            <v>39538</v>
          </cell>
        </row>
      </sheetData>
      <sheetData sheetId="426">
        <row r="21">
          <cell r="C21" t="str">
            <v>Year</v>
          </cell>
        </row>
      </sheetData>
      <sheetData sheetId="427">
        <row r="21">
          <cell r="C21" t="str">
            <v>Year</v>
          </cell>
        </row>
      </sheetData>
      <sheetData sheetId="428">
        <row r="1">
          <cell r="B1" t="str">
            <v>no</v>
          </cell>
        </row>
        <row r="21">
          <cell r="C21" t="str">
            <v>Year</v>
          </cell>
          <cell r="D21" t="str">
            <v>Year calculator</v>
          </cell>
          <cell r="E21" t="str">
            <v>quarter</v>
          </cell>
          <cell r="F21" t="str">
            <v>Cashflow</v>
          </cell>
          <cell r="G21" t="str">
            <v>Discounted cashflow</v>
          </cell>
        </row>
        <row r="22">
          <cell r="A22">
            <v>39538</v>
          </cell>
          <cell r="B22" t="str">
            <v>Year 1</v>
          </cell>
          <cell r="C22">
            <v>1</v>
          </cell>
          <cell r="D22">
            <v>0</v>
          </cell>
          <cell r="E22">
            <v>0</v>
          </cell>
          <cell r="F22">
            <v>0</v>
          </cell>
          <cell r="G22">
            <v>0</v>
          </cell>
        </row>
        <row r="23">
          <cell r="A23">
            <v>39600</v>
          </cell>
          <cell r="B23" t="str">
            <v>Year 1</v>
          </cell>
          <cell r="C23">
            <v>1</v>
          </cell>
          <cell r="D23">
            <v>0</v>
          </cell>
          <cell r="E23">
            <v>1</v>
          </cell>
          <cell r="F23">
            <v>0</v>
          </cell>
          <cell r="G23">
            <v>0</v>
          </cell>
        </row>
        <row r="24">
          <cell r="A24">
            <v>39692</v>
          </cell>
          <cell r="B24" t="str">
            <v>Year 1</v>
          </cell>
          <cell r="C24">
            <v>1</v>
          </cell>
          <cell r="D24">
            <v>0</v>
          </cell>
          <cell r="E24">
            <v>2</v>
          </cell>
          <cell r="F24">
            <v>1125000</v>
          </cell>
          <cell r="G24">
            <v>1093987.4362342092</v>
          </cell>
        </row>
        <row r="25">
          <cell r="A25">
            <v>39783</v>
          </cell>
          <cell r="B25" t="str">
            <v>Year 1</v>
          </cell>
          <cell r="C25">
            <v>1</v>
          </cell>
          <cell r="D25">
            <v>1</v>
          </cell>
          <cell r="E25">
            <v>3</v>
          </cell>
          <cell r="F25">
            <v>1125000</v>
          </cell>
          <cell r="G25">
            <v>1078803.2357783113</v>
          </cell>
        </row>
        <row r="26">
          <cell r="A26">
            <v>39873</v>
          </cell>
          <cell r="B26" t="str">
            <v>Year 2</v>
          </cell>
          <cell r="C26">
            <v>2</v>
          </cell>
          <cell r="D26">
            <v>0</v>
          </cell>
          <cell r="E26">
            <v>4</v>
          </cell>
          <cell r="F26">
            <v>1153125</v>
          </cell>
          <cell r="G26">
            <v>1090425.5319148938</v>
          </cell>
        </row>
        <row r="27">
          <cell r="A27">
            <v>39965</v>
          </cell>
          <cell r="B27" t="str">
            <v>Year 2</v>
          </cell>
          <cell r="C27">
            <v>2</v>
          </cell>
          <cell r="D27">
            <v>0</v>
          </cell>
          <cell r="E27">
            <v>5</v>
          </cell>
          <cell r="F27">
            <v>1153125</v>
          </cell>
          <cell r="G27">
            <v>1075290.7695671476</v>
          </cell>
        </row>
        <row r="28">
          <cell r="A28">
            <v>40057</v>
          </cell>
          <cell r="B28" t="str">
            <v>Year 2</v>
          </cell>
          <cell r="C28">
            <v>2</v>
          </cell>
          <cell r="D28">
            <v>0</v>
          </cell>
          <cell r="E28">
            <v>6</v>
          </cell>
          <cell r="F28">
            <v>1153125</v>
          </cell>
          <cell r="G28">
            <v>1060366.0729456877</v>
          </cell>
        </row>
        <row r="29">
          <cell r="A29">
            <v>40148</v>
          </cell>
          <cell r="B29" t="str">
            <v>Year 2</v>
          </cell>
          <cell r="C29">
            <v>2</v>
          </cell>
          <cell r="D29">
            <v>1</v>
          </cell>
          <cell r="E29">
            <v>7</v>
          </cell>
          <cell r="F29">
            <v>1153125</v>
          </cell>
          <cell r="G29">
            <v>1045648.5264045098</v>
          </cell>
        </row>
        <row r="30">
          <cell r="A30">
            <v>40238</v>
          </cell>
          <cell r="B30" t="str">
            <v>Year 3</v>
          </cell>
          <cell r="C30">
            <v>3</v>
          </cell>
          <cell r="D30">
            <v>0</v>
          </cell>
          <cell r="E30">
            <v>8</v>
          </cell>
          <cell r="F30">
            <v>1181953.125</v>
          </cell>
          <cell r="G30">
            <v>1056913.6361350035</v>
          </cell>
        </row>
        <row r="31">
          <cell r="A31">
            <v>40330</v>
          </cell>
          <cell r="B31" t="str">
            <v>Year 3</v>
          </cell>
          <cell r="C31">
            <v>3</v>
          </cell>
          <cell r="D31">
            <v>0</v>
          </cell>
          <cell r="E31">
            <v>9</v>
          </cell>
          <cell r="F31">
            <v>1181953.125</v>
          </cell>
          <cell r="G31">
            <v>1042244.0083274952</v>
          </cell>
        </row>
        <row r="32">
          <cell r="A32">
            <v>40422</v>
          </cell>
          <cell r="B32" t="str">
            <v>Year 3</v>
          </cell>
          <cell r="C32">
            <v>3</v>
          </cell>
          <cell r="D32">
            <v>0</v>
          </cell>
          <cell r="E32">
            <v>10</v>
          </cell>
          <cell r="F32">
            <v>1181953.125</v>
          </cell>
          <cell r="G32">
            <v>1027777.9903256074</v>
          </cell>
        </row>
        <row r="33">
          <cell r="A33">
            <v>40513</v>
          </cell>
          <cell r="B33" t="str">
            <v>Year 3</v>
          </cell>
          <cell r="C33">
            <v>3</v>
          </cell>
          <cell r="D33">
            <v>1</v>
          </cell>
          <cell r="E33">
            <v>11</v>
          </cell>
          <cell r="F33">
            <v>1181953.125</v>
          </cell>
          <cell r="G33">
            <v>1013512.7560894777</v>
          </cell>
        </row>
        <row r="34">
          <cell r="A34">
            <v>40603</v>
          </cell>
          <cell r="B34" t="str">
            <v>Year 4</v>
          </cell>
          <cell r="C34">
            <v>4</v>
          </cell>
          <cell r="D34">
            <v>0</v>
          </cell>
          <cell r="E34">
            <v>12</v>
          </cell>
          <cell r="F34">
            <v>1211501.953125</v>
          </cell>
          <cell r="G34">
            <v>1024431.6567738805</v>
          </cell>
        </row>
        <row r="35">
          <cell r="A35">
            <v>40695</v>
          </cell>
          <cell r="B35" t="str">
            <v>Year 4</v>
          </cell>
          <cell r="C35">
            <v>4</v>
          </cell>
          <cell r="D35">
            <v>0</v>
          </cell>
          <cell r="E35">
            <v>13</v>
          </cell>
          <cell r="F35">
            <v>1211501.953125</v>
          </cell>
          <cell r="G35">
            <v>1010212.8685916623</v>
          </cell>
        </row>
        <row r="36">
          <cell r="A36">
            <v>40787</v>
          </cell>
          <cell r="B36" t="str">
            <v>Year 4</v>
          </cell>
          <cell r="C36">
            <v>4</v>
          </cell>
          <cell r="D36">
            <v>0</v>
          </cell>
          <cell r="E36">
            <v>14</v>
          </cell>
          <cell r="F36">
            <v>1211501.953125</v>
          </cell>
          <cell r="G36">
            <v>996191.43270330748</v>
          </cell>
        </row>
        <row r="37">
          <cell r="A37">
            <v>40878</v>
          </cell>
          <cell r="B37" t="str">
            <v>Year 4</v>
          </cell>
          <cell r="C37">
            <v>4</v>
          </cell>
          <cell r="D37">
            <v>1</v>
          </cell>
          <cell r="E37">
            <v>15</v>
          </cell>
          <cell r="F37">
            <v>1211501.953125</v>
          </cell>
          <cell r="G37">
            <v>982364.60992124327</v>
          </cell>
        </row>
        <row r="38">
          <cell r="A38">
            <v>40969</v>
          </cell>
          <cell r="B38" t="str">
            <v>Year 5</v>
          </cell>
          <cell r="C38">
            <v>5</v>
          </cell>
          <cell r="D38">
            <v>0</v>
          </cell>
          <cell r="E38">
            <v>16</v>
          </cell>
          <cell r="F38">
            <v>1241789.501953125</v>
          </cell>
          <cell r="G38">
            <v>992947.94155387941</v>
          </cell>
        </row>
        <row r="39">
          <cell r="A39">
            <v>41061</v>
          </cell>
          <cell r="B39" t="str">
            <v>Year 5</v>
          </cell>
          <cell r="C39">
            <v>5</v>
          </cell>
          <cell r="D39">
            <v>0</v>
          </cell>
          <cell r="E39">
            <v>17</v>
          </cell>
          <cell r="F39">
            <v>1241789.501953125</v>
          </cell>
          <cell r="G39">
            <v>979166.13740563008</v>
          </cell>
        </row>
        <row r="40">
          <cell r="A40">
            <v>41153</v>
          </cell>
          <cell r="B40" t="str">
            <v>Year 5</v>
          </cell>
          <cell r="C40">
            <v>5</v>
          </cell>
          <cell r="D40">
            <v>0</v>
          </cell>
          <cell r="E40">
            <v>18</v>
          </cell>
          <cell r="F40">
            <v>1241789.501953125</v>
          </cell>
          <cell r="G40">
            <v>965575.62035072362</v>
          </cell>
        </row>
        <row r="41">
          <cell r="A41">
            <v>41244</v>
          </cell>
          <cell r="B41" t="str">
            <v>Year 5</v>
          </cell>
          <cell r="C41">
            <v>5</v>
          </cell>
          <cell r="D41">
            <v>1</v>
          </cell>
          <cell r="E41">
            <v>19</v>
          </cell>
          <cell r="F41">
            <v>1241789.501953125</v>
          </cell>
          <cell r="G41">
            <v>952173.73538465658</v>
          </cell>
        </row>
        <row r="42">
          <cell r="A42">
            <v>41334</v>
          </cell>
          <cell r="B42" t="str">
            <v>Year 6</v>
          </cell>
          <cell r="C42">
            <v>6</v>
          </cell>
          <cell r="D42">
            <v>0</v>
          </cell>
          <cell r="E42">
            <v>20</v>
          </cell>
          <cell r="F42">
            <v>1272834.2395019531</v>
          </cell>
          <cell r="G42">
            <v>962431.81096238922</v>
          </cell>
        </row>
        <row r="43">
          <cell r="A43">
            <v>41426</v>
          </cell>
          <cell r="B43" t="str">
            <v>Year 6</v>
          </cell>
          <cell r="C43">
            <v>6</v>
          </cell>
          <cell r="D43">
            <v>0</v>
          </cell>
          <cell r="E43">
            <v>21</v>
          </cell>
          <cell r="F43">
            <v>1272834.2395019531</v>
          </cell>
          <cell r="G43">
            <v>949073.56107874319</v>
          </cell>
        </row>
        <row r="44">
          <cell r="A44">
            <v>41518</v>
          </cell>
          <cell r="B44" t="str">
            <v>Year 6</v>
          </cell>
          <cell r="C44">
            <v>6</v>
          </cell>
          <cell r="D44">
            <v>0</v>
          </cell>
          <cell r="E44">
            <v>22</v>
          </cell>
          <cell r="F44">
            <v>1272834.2395019531</v>
          </cell>
          <cell r="G44">
            <v>935900.71948888106</v>
          </cell>
        </row>
        <row r="45">
          <cell r="A45">
            <v>41609</v>
          </cell>
          <cell r="B45" t="str">
            <v>Year 6</v>
          </cell>
          <cell r="C45">
            <v>6</v>
          </cell>
          <cell r="D45">
            <v>1</v>
          </cell>
          <cell r="E45">
            <v>23</v>
          </cell>
          <cell r="F45">
            <v>1272834.2395019531</v>
          </cell>
          <cell r="G45">
            <v>922910.71278418251</v>
          </cell>
        </row>
        <row r="46">
          <cell r="A46">
            <v>41699</v>
          </cell>
          <cell r="B46" t="str">
            <v>Year 7</v>
          </cell>
          <cell r="C46">
            <v>7</v>
          </cell>
          <cell r="D46">
            <v>0</v>
          </cell>
          <cell r="E46">
            <v>24</v>
          </cell>
          <cell r="F46">
            <v>1304655.095489502</v>
          </cell>
          <cell r="G46">
            <v>932853.52835598006</v>
          </cell>
        </row>
        <row r="47">
          <cell r="A47">
            <v>41791</v>
          </cell>
          <cell r="B47" t="str">
            <v>Year 7</v>
          </cell>
          <cell r="C47">
            <v>7</v>
          </cell>
          <cell r="D47">
            <v>0</v>
          </cell>
          <cell r="E47">
            <v>25</v>
          </cell>
          <cell r="F47">
            <v>1304655.095489502</v>
          </cell>
          <cell r="G47">
            <v>919905.81570280064</v>
          </cell>
        </row>
        <row r="48">
          <cell r="A48">
            <v>41883</v>
          </cell>
          <cell r="B48" t="str">
            <v>Year 7</v>
          </cell>
          <cell r="C48">
            <v>7</v>
          </cell>
          <cell r="D48">
            <v>0</v>
          </cell>
          <cell r="E48">
            <v>26</v>
          </cell>
          <cell r="F48">
            <v>1304655.095489502</v>
          </cell>
          <cell r="G48">
            <v>907137.81321617321</v>
          </cell>
        </row>
        <row r="49">
          <cell r="A49">
            <v>41974</v>
          </cell>
          <cell r="B49" t="str">
            <v>Year 7</v>
          </cell>
          <cell r="C49">
            <v>7</v>
          </cell>
          <cell r="D49">
            <v>1</v>
          </cell>
          <cell r="E49">
            <v>27</v>
          </cell>
          <cell r="F49">
            <v>1304655.095489502</v>
          </cell>
          <cell r="G49">
            <v>894547.02657568536</v>
          </cell>
        </row>
        <row r="50">
          <cell r="A50">
            <v>42064</v>
          </cell>
          <cell r="B50" t="str">
            <v>Year 8</v>
          </cell>
          <cell r="C50">
            <v>8</v>
          </cell>
          <cell r="D50">
            <v>0</v>
          </cell>
          <cell r="E50">
            <v>28</v>
          </cell>
          <cell r="F50">
            <v>1337271.4728767395</v>
          </cell>
          <cell r="G50">
            <v>904184.27098333777</v>
          </cell>
        </row>
        <row r="51">
          <cell r="A51">
            <v>42156</v>
          </cell>
          <cell r="B51" t="str">
            <v>Year 8</v>
          </cell>
          <cell r="C51">
            <v>8</v>
          </cell>
          <cell r="D51">
            <v>0</v>
          </cell>
          <cell r="E51">
            <v>29</v>
          </cell>
          <cell r="F51">
            <v>1337271.4728767395</v>
          </cell>
          <cell r="G51">
            <v>891634.47857718286</v>
          </cell>
        </row>
        <row r="52">
          <cell r="A52">
            <v>42248</v>
          </cell>
          <cell r="B52" t="str">
            <v>Year 8</v>
          </cell>
          <cell r="C52">
            <v>8</v>
          </cell>
          <cell r="D52">
            <v>0</v>
          </cell>
          <cell r="E52">
            <v>30</v>
          </cell>
          <cell r="F52">
            <v>1337271.4728767395</v>
          </cell>
          <cell r="G52">
            <v>879258.87333009695</v>
          </cell>
        </row>
        <row r="53">
          <cell r="A53">
            <v>42339</v>
          </cell>
          <cell r="B53" t="str">
            <v>Year 8</v>
          </cell>
          <cell r="C53">
            <v>8</v>
          </cell>
          <cell r="D53">
            <v>1</v>
          </cell>
          <cell r="E53">
            <v>31</v>
          </cell>
          <cell r="F53">
            <v>1337271.4728767395</v>
          </cell>
          <cell r="G53">
            <v>867055.0375792695</v>
          </cell>
        </row>
        <row r="54">
          <cell r="A54">
            <v>42430</v>
          </cell>
          <cell r="B54" t="str">
            <v>Year 9</v>
          </cell>
          <cell r="C54">
            <v>9</v>
          </cell>
          <cell r="D54">
            <v>0</v>
          </cell>
          <cell r="E54">
            <v>32</v>
          </cell>
          <cell r="F54">
            <v>1370703.2596986578</v>
          </cell>
          <cell r="G54">
            <v>876396.10189874331</v>
          </cell>
        </row>
        <row r="55">
          <cell r="A55">
            <v>42522</v>
          </cell>
          <cell r="B55" t="str">
            <v>Year 9</v>
          </cell>
          <cell r="C55">
            <v>9</v>
          </cell>
          <cell r="D55">
            <v>0</v>
          </cell>
          <cell r="E55">
            <v>33</v>
          </cell>
          <cell r="F55">
            <v>1370703.2596986578</v>
          </cell>
          <cell r="G55">
            <v>864232.00051216281</v>
          </cell>
        </row>
        <row r="56">
          <cell r="A56">
            <v>42614</v>
          </cell>
          <cell r="B56" t="str">
            <v>Year 9</v>
          </cell>
          <cell r="C56">
            <v>9</v>
          </cell>
          <cell r="D56">
            <v>0</v>
          </cell>
          <cell r="E56">
            <v>34</v>
          </cell>
          <cell r="F56">
            <v>1370703.2596986578</v>
          </cell>
          <cell r="G56">
            <v>852236.73301498743</v>
          </cell>
        </row>
        <row r="57">
          <cell r="A57">
            <v>42705</v>
          </cell>
          <cell r="B57" t="str">
            <v>Year 9</v>
          </cell>
          <cell r="C57">
            <v>9</v>
          </cell>
          <cell r="D57">
            <v>1</v>
          </cell>
          <cell r="E57">
            <v>35</v>
          </cell>
          <cell r="F57">
            <v>1370703.2596986578</v>
          </cell>
          <cell r="G57">
            <v>840407.95604610036</v>
          </cell>
        </row>
        <row r="58">
          <cell r="A58">
            <v>42795</v>
          </cell>
          <cell r="B58" t="str">
            <v>Year 10</v>
          </cell>
          <cell r="C58">
            <v>10</v>
          </cell>
          <cell r="D58">
            <v>0</v>
          </cell>
          <cell r="E58">
            <v>36</v>
          </cell>
          <cell r="F58">
            <v>1404970.8411911242</v>
          </cell>
          <cell r="G58">
            <v>849461.94273873465</v>
          </cell>
        </row>
        <row r="59">
          <cell r="A59">
            <v>42887</v>
          </cell>
          <cell r="B59" t="str">
            <v>Year 10</v>
          </cell>
          <cell r="C59">
            <v>10</v>
          </cell>
          <cell r="D59">
            <v>0</v>
          </cell>
          <cell r="E59">
            <v>37</v>
          </cell>
          <cell r="F59">
            <v>1404970.8411911242</v>
          </cell>
          <cell r="G59">
            <v>837671.67898342025</v>
          </cell>
        </row>
        <row r="60">
          <cell r="A60">
            <v>42979</v>
          </cell>
          <cell r="B60" t="str">
            <v>Year 10</v>
          </cell>
          <cell r="C60">
            <v>10</v>
          </cell>
          <cell r="D60">
            <v>0</v>
          </cell>
          <cell r="E60">
            <v>38</v>
          </cell>
          <cell r="F60">
            <v>1404970.8411911242</v>
          </cell>
          <cell r="G60">
            <v>826045.06036913686</v>
          </cell>
        </row>
        <row r="61">
          <cell r="A61">
            <v>43070</v>
          </cell>
          <cell r="B61" t="str">
            <v>Year 10</v>
          </cell>
          <cell r="C61">
            <v>10</v>
          </cell>
          <cell r="D61">
            <v>1</v>
          </cell>
          <cell r="E61">
            <v>39</v>
          </cell>
          <cell r="F61">
            <v>1404970.8411911242</v>
          </cell>
          <cell r="G61">
            <v>814579.81555295782</v>
          </cell>
        </row>
        <row r="62">
          <cell r="A62">
            <v>43160</v>
          </cell>
          <cell r="B62" t="str">
            <v>Year 11</v>
          </cell>
          <cell r="C62">
            <v>11</v>
          </cell>
          <cell r="D62">
            <v>0</v>
          </cell>
          <cell r="E62">
            <v>40</v>
          </cell>
          <cell r="F62">
            <v>1440095.1122209022</v>
          </cell>
          <cell r="G62">
            <v>823355.54733541654</v>
          </cell>
        </row>
        <row r="63">
          <cell r="A63">
            <v>43252</v>
          </cell>
          <cell r="B63" t="str">
            <v>Year 11</v>
          </cell>
          <cell r="C63">
            <v>11</v>
          </cell>
          <cell r="D63">
            <v>0</v>
          </cell>
          <cell r="E63">
            <v>41</v>
          </cell>
          <cell r="F63">
            <v>1440095.1122209022</v>
          </cell>
          <cell r="G63">
            <v>811927.63211158942</v>
          </cell>
        </row>
        <row r="64">
          <cell r="A64">
            <v>43344</v>
          </cell>
          <cell r="B64" t="str">
            <v>Year 11</v>
          </cell>
          <cell r="C64">
            <v>11</v>
          </cell>
          <cell r="D64">
            <v>0</v>
          </cell>
          <cell r="E64">
            <v>42</v>
          </cell>
          <cell r="F64">
            <v>1440095.1122209022</v>
          </cell>
          <cell r="G64">
            <v>800658.33274549909</v>
          </cell>
        </row>
        <row r="65">
          <cell r="A65">
            <v>43435</v>
          </cell>
          <cell r="B65" t="str">
            <v>Year 11</v>
          </cell>
          <cell r="C65">
            <v>11</v>
          </cell>
          <cell r="D65">
            <v>1</v>
          </cell>
          <cell r="E65">
            <v>43</v>
          </cell>
          <cell r="F65">
            <v>1440095.1122209022</v>
          </cell>
          <cell r="G65">
            <v>789545.44769908441</v>
          </cell>
        </row>
        <row r="66">
          <cell r="A66">
            <v>43525</v>
          </cell>
          <cell r="B66" t="str">
            <v>Year 12</v>
          </cell>
          <cell r="C66">
            <v>12</v>
          </cell>
          <cell r="D66">
            <v>0</v>
          </cell>
          <cell r="E66">
            <v>44</v>
          </cell>
          <cell r="F66">
            <v>1476097.4900264246</v>
          </cell>
          <cell r="G66">
            <v>798051.47614071111</v>
          </cell>
        </row>
        <row r="67">
          <cell r="A67">
            <v>43617</v>
          </cell>
          <cell r="B67" t="str">
            <v>Year 12</v>
          </cell>
          <cell r="C67">
            <v>12</v>
          </cell>
          <cell r="D67">
            <v>0</v>
          </cell>
          <cell r="E67">
            <v>45</v>
          </cell>
          <cell r="F67">
            <v>1476097.4900264246</v>
          </cell>
          <cell r="G67">
            <v>786974.77344149328</v>
          </cell>
        </row>
        <row r="68">
          <cell r="A68">
            <v>43709</v>
          </cell>
          <cell r="B68" t="str">
            <v>Year 12</v>
          </cell>
          <cell r="C68">
            <v>12</v>
          </cell>
          <cell r="D68">
            <v>0</v>
          </cell>
          <cell r="E68">
            <v>46</v>
          </cell>
          <cell r="F68">
            <v>1476097.4900264246</v>
          </cell>
          <cell r="G68">
            <v>776051.81188098015</v>
          </cell>
        </row>
        <row r="69">
          <cell r="A69">
            <v>43800</v>
          </cell>
          <cell r="B69" t="str">
            <v>Year 12</v>
          </cell>
          <cell r="C69">
            <v>12</v>
          </cell>
          <cell r="D69">
            <v>1</v>
          </cell>
          <cell r="E69">
            <v>47</v>
          </cell>
          <cell r="F69">
            <v>1476097.4900264246</v>
          </cell>
          <cell r="G69">
            <v>765280.45758067281</v>
          </cell>
        </row>
        <row r="70">
          <cell r="A70">
            <v>43891</v>
          </cell>
          <cell r="B70" t="str">
            <v>Year 13</v>
          </cell>
          <cell r="C70">
            <v>13</v>
          </cell>
          <cell r="D70">
            <v>0</v>
          </cell>
          <cell r="E70">
            <v>48</v>
          </cell>
          <cell r="F70">
            <v>1512999.9272770851</v>
          </cell>
          <cell r="G70">
            <v>773525.07143662299</v>
          </cell>
        </row>
        <row r="71">
          <cell r="A71">
            <v>43983</v>
          </cell>
          <cell r="B71" t="str">
            <v>Year 13</v>
          </cell>
          <cell r="C71">
            <v>13</v>
          </cell>
          <cell r="D71">
            <v>0</v>
          </cell>
          <cell r="E71">
            <v>49</v>
          </cell>
          <cell r="F71">
            <v>1512999.9272770851</v>
          </cell>
          <cell r="G71">
            <v>762788.78749648284</v>
          </cell>
        </row>
        <row r="72">
          <cell r="A72">
            <v>44075</v>
          </cell>
          <cell r="B72" t="str">
            <v>Year 13</v>
          </cell>
          <cell r="C72">
            <v>13</v>
          </cell>
          <cell r="D72">
            <v>0</v>
          </cell>
          <cell r="E72">
            <v>50</v>
          </cell>
          <cell r="F72">
            <v>1512999.9272770851</v>
          </cell>
          <cell r="G72">
            <v>752201.51979007525</v>
          </cell>
        </row>
        <row r="73">
          <cell r="A73">
            <v>44166</v>
          </cell>
          <cell r="B73" t="str">
            <v>Year 13</v>
          </cell>
          <cell r="C73">
            <v>13</v>
          </cell>
          <cell r="D73">
            <v>1</v>
          </cell>
          <cell r="E73">
            <v>51</v>
          </cell>
          <cell r="F73">
            <v>1512999.9272770851</v>
          </cell>
          <cell r="G73">
            <v>741761.20001909183</v>
          </cell>
        </row>
        <row r="74">
          <cell r="A74">
            <v>44256</v>
          </cell>
          <cell r="B74" t="str">
            <v>Year 14</v>
          </cell>
          <cell r="C74">
            <v>14</v>
          </cell>
          <cell r="D74">
            <v>0</v>
          </cell>
          <cell r="E74">
            <v>52</v>
          </cell>
          <cell r="F74">
            <v>1550824.9254590122</v>
          </cell>
          <cell r="G74">
            <v>749752.43330736517</v>
          </cell>
        </row>
        <row r="75">
          <cell r="A75">
            <v>44348</v>
          </cell>
          <cell r="B75" t="str">
            <v>Year 14</v>
          </cell>
          <cell r="C75">
            <v>14</v>
          </cell>
          <cell r="D75">
            <v>0</v>
          </cell>
          <cell r="E75">
            <v>53</v>
          </cell>
          <cell r="F75">
            <v>1550824.9254590122</v>
          </cell>
          <cell r="G75">
            <v>739346.10608406144</v>
          </cell>
        </row>
        <row r="76">
          <cell r="A76">
            <v>44440</v>
          </cell>
          <cell r="B76" t="str">
            <v>Year 14</v>
          </cell>
          <cell r="C76">
            <v>14</v>
          </cell>
          <cell r="D76">
            <v>0</v>
          </cell>
          <cell r="E76">
            <v>54</v>
          </cell>
          <cell r="F76">
            <v>1550824.9254590122</v>
          </cell>
          <cell r="G76">
            <v>729084.21539936389</v>
          </cell>
        </row>
        <row r="77">
          <cell r="A77">
            <v>44531</v>
          </cell>
          <cell r="B77" t="str">
            <v>Year 14</v>
          </cell>
          <cell r="C77">
            <v>14</v>
          </cell>
          <cell r="D77">
            <v>1</v>
          </cell>
          <cell r="E77">
            <v>55</v>
          </cell>
          <cell r="F77">
            <v>1550824.9254590122</v>
          </cell>
          <cell r="G77">
            <v>718964.75651968713</v>
          </cell>
        </row>
        <row r="78">
          <cell r="A78">
            <v>44621</v>
          </cell>
          <cell r="B78" t="str">
            <v>Year 15</v>
          </cell>
          <cell r="C78">
            <v>15</v>
          </cell>
          <cell r="D78">
            <v>0</v>
          </cell>
          <cell r="E78">
            <v>56</v>
          </cell>
          <cell r="F78">
            <v>1589595.5485954874</v>
          </cell>
          <cell r="G78">
            <v>726710.39634992823</v>
          </cell>
        </row>
        <row r="79">
          <cell r="A79">
            <v>44713</v>
          </cell>
          <cell r="B79" t="str">
            <v>Year 15</v>
          </cell>
          <cell r="C79">
            <v>15</v>
          </cell>
          <cell r="D79">
            <v>0</v>
          </cell>
          <cell r="E79">
            <v>57</v>
          </cell>
          <cell r="F79">
            <v>1589595.5485954874</v>
          </cell>
          <cell r="G79">
            <v>716623.88532970473</v>
          </cell>
        </row>
        <row r="80">
          <cell r="A80">
            <v>44805</v>
          </cell>
          <cell r="B80" t="str">
            <v>Year 15</v>
          </cell>
          <cell r="C80">
            <v>15</v>
          </cell>
          <cell r="D80">
            <v>0</v>
          </cell>
          <cell r="E80">
            <v>58</v>
          </cell>
          <cell r="F80">
            <v>1589595.5485954874</v>
          </cell>
          <cell r="G80">
            <v>706677.37190009258</v>
          </cell>
        </row>
        <row r="81">
          <cell r="A81">
            <v>44896</v>
          </cell>
          <cell r="B81" t="str">
            <v>Year 15</v>
          </cell>
          <cell r="C81">
            <v>15</v>
          </cell>
          <cell r="D81">
            <v>1</v>
          </cell>
          <cell r="E81">
            <v>59</v>
          </cell>
          <cell r="F81">
            <v>1589595.5485954874</v>
          </cell>
          <cell r="G81">
            <v>696868.9129387039</v>
          </cell>
        </row>
        <row r="82">
          <cell r="A82">
            <v>44986</v>
          </cell>
          <cell r="B82" t="str">
            <v>Year 16</v>
          </cell>
          <cell r="C82">
            <v>16</v>
          </cell>
          <cell r="D82">
            <v>0</v>
          </cell>
          <cell r="E82">
            <v>60</v>
          </cell>
          <cell r="F82">
            <v>1629335.4373103743</v>
          </cell>
          <cell r="G82">
            <v>704376.50710040331</v>
          </cell>
        </row>
        <row r="83">
          <cell r="A83">
            <v>45078</v>
          </cell>
          <cell r="B83" t="str">
            <v>Year 16</v>
          </cell>
          <cell r="C83">
            <v>16</v>
          </cell>
          <cell r="D83">
            <v>0</v>
          </cell>
          <cell r="E83">
            <v>61</v>
          </cell>
          <cell r="F83">
            <v>1629335.4373103743</v>
          </cell>
          <cell r="G83">
            <v>694599.98341649887</v>
          </cell>
        </row>
        <row r="84">
          <cell r="A84">
            <v>45170</v>
          </cell>
          <cell r="B84" t="str">
            <v>Year 16</v>
          </cell>
          <cell r="C84">
            <v>16</v>
          </cell>
          <cell r="D84">
            <v>0</v>
          </cell>
          <cell r="E84">
            <v>62</v>
          </cell>
          <cell r="F84">
            <v>1629335.4373103743</v>
          </cell>
          <cell r="G84">
            <v>684959.15479677997</v>
          </cell>
        </row>
        <row r="85">
          <cell r="A85">
            <v>45261</v>
          </cell>
          <cell r="B85" t="str">
            <v>Year 16</v>
          </cell>
          <cell r="C85">
            <v>16</v>
          </cell>
          <cell r="D85">
            <v>1</v>
          </cell>
          <cell r="E85">
            <v>63</v>
          </cell>
          <cell r="F85">
            <v>1629335.4373103743</v>
          </cell>
          <cell r="G85">
            <v>675452.13783656876</v>
          </cell>
        </row>
        <row r="86">
          <cell r="A86">
            <v>45352</v>
          </cell>
          <cell r="B86" t="str">
            <v>Year 17</v>
          </cell>
          <cell r="C86">
            <v>17</v>
          </cell>
          <cell r="D86">
            <v>0</v>
          </cell>
          <cell r="E86">
            <v>64</v>
          </cell>
          <cell r="F86">
            <v>1670068.8232431335</v>
          </cell>
          <cell r="G86">
            <v>682729.00215405505</v>
          </cell>
        </row>
        <row r="87">
          <cell r="A87">
            <v>45444</v>
          </cell>
          <cell r="B87" t="str">
            <v>Year 17</v>
          </cell>
          <cell r="C87">
            <v>17</v>
          </cell>
          <cell r="D87">
            <v>0</v>
          </cell>
          <cell r="E87">
            <v>65</v>
          </cell>
          <cell r="F87">
            <v>1670068.8232431335</v>
          </cell>
          <cell r="G87">
            <v>673252.93900889938</v>
          </cell>
        </row>
        <row r="88">
          <cell r="A88">
            <v>45536</v>
          </cell>
          <cell r="B88" t="str">
            <v>Year 17</v>
          </cell>
          <cell r="C88">
            <v>17</v>
          </cell>
          <cell r="D88">
            <v>0</v>
          </cell>
          <cell r="E88">
            <v>66</v>
          </cell>
          <cell r="F88">
            <v>1670068.8232431335</v>
          </cell>
          <cell r="G88">
            <v>663908.4006304486</v>
          </cell>
        </row>
        <row r="89">
          <cell r="A89">
            <v>45627</v>
          </cell>
          <cell r="B89" t="str">
            <v>Year 17</v>
          </cell>
          <cell r="C89">
            <v>17</v>
          </cell>
          <cell r="D89">
            <v>1</v>
          </cell>
          <cell r="E89">
            <v>67</v>
          </cell>
          <cell r="F89">
            <v>1670068.8232431335</v>
          </cell>
          <cell r="G89">
            <v>654693.56149643764</v>
          </cell>
        </row>
        <row r="90">
          <cell r="A90">
            <v>45717</v>
          </cell>
          <cell r="B90" t="str">
            <v>Year 18</v>
          </cell>
          <cell r="C90">
            <v>18</v>
          </cell>
          <cell r="D90">
            <v>0</v>
          </cell>
          <cell r="E90">
            <v>68</v>
          </cell>
          <cell r="F90">
            <v>1711820.5438242117</v>
          </cell>
          <cell r="G90">
            <v>661746.78695783112</v>
          </cell>
        </row>
        <row r="91">
          <cell r="A91">
            <v>45809</v>
          </cell>
          <cell r="B91" t="str">
            <v>Year 18</v>
          </cell>
          <cell r="C91">
            <v>18</v>
          </cell>
          <cell r="D91">
            <v>0</v>
          </cell>
          <cell r="E91">
            <v>69</v>
          </cell>
          <cell r="F91">
            <v>1711820.5438242117</v>
          </cell>
          <cell r="G91">
            <v>652561.95033959521</v>
          </cell>
        </row>
        <row r="92">
          <cell r="A92">
            <v>45901</v>
          </cell>
          <cell r="B92" t="str">
            <v>Year 18</v>
          </cell>
          <cell r="C92">
            <v>18</v>
          </cell>
          <cell r="D92">
            <v>0</v>
          </cell>
          <cell r="E92">
            <v>70</v>
          </cell>
          <cell r="F92">
            <v>1711820.5438242117</v>
          </cell>
          <cell r="G92">
            <v>643504.59635575395</v>
          </cell>
        </row>
        <row r="93">
          <cell r="A93">
            <v>45992</v>
          </cell>
          <cell r="B93" t="str">
            <v>Year 18</v>
          </cell>
          <cell r="C93">
            <v>18</v>
          </cell>
          <cell r="D93">
            <v>1</v>
          </cell>
          <cell r="E93">
            <v>71</v>
          </cell>
          <cell r="F93">
            <v>1711820.5438242117</v>
          </cell>
          <cell r="G93">
            <v>634572.95558756357</v>
          </cell>
        </row>
        <row r="94">
          <cell r="A94">
            <v>46082</v>
          </cell>
          <cell r="B94" t="str">
            <v>Year 19</v>
          </cell>
          <cell r="C94">
            <v>19</v>
          </cell>
          <cell r="D94">
            <v>0</v>
          </cell>
          <cell r="E94">
            <v>72</v>
          </cell>
          <cell r="F94">
            <v>1754616.0574198167</v>
          </cell>
          <cell r="G94">
            <v>641409.41525463539</v>
          </cell>
        </row>
        <row r="95">
          <cell r="A95">
            <v>46174</v>
          </cell>
          <cell r="B95" t="str">
            <v>Year 19</v>
          </cell>
          <cell r="C95">
            <v>19</v>
          </cell>
          <cell r="D95">
            <v>0</v>
          </cell>
          <cell r="E95">
            <v>73</v>
          </cell>
          <cell r="F95">
            <v>1754616.0574198167</v>
          </cell>
          <cell r="G95">
            <v>632506.85493908741</v>
          </cell>
        </row>
        <row r="96">
          <cell r="A96">
            <v>46266</v>
          </cell>
          <cell r="B96" t="str">
            <v>Year 19</v>
          </cell>
          <cell r="C96">
            <v>19</v>
          </cell>
          <cell r="D96">
            <v>0</v>
          </cell>
          <cell r="E96">
            <v>74</v>
          </cell>
          <cell r="F96">
            <v>1754616.0574198167</v>
          </cell>
          <cell r="G96">
            <v>623727.85935191275</v>
          </cell>
        </row>
        <row r="97">
          <cell r="A97">
            <v>46357</v>
          </cell>
          <cell r="B97" t="str">
            <v>Year 19</v>
          </cell>
          <cell r="C97">
            <v>19</v>
          </cell>
          <cell r="D97">
            <v>1</v>
          </cell>
          <cell r="E97">
            <v>75</v>
          </cell>
          <cell r="F97">
            <v>1754616.0574198167</v>
          </cell>
          <cell r="G97">
            <v>615070.71345366677</v>
          </cell>
        </row>
        <row r="98">
          <cell r="A98">
            <v>46447</v>
          </cell>
          <cell r="B98" t="str">
            <v>Year 20</v>
          </cell>
          <cell r="C98">
            <v>20</v>
          </cell>
          <cell r="D98">
            <v>0</v>
          </cell>
          <cell r="E98">
            <v>76</v>
          </cell>
          <cell r="F98">
            <v>1798481.4588553121</v>
          </cell>
          <cell r="G98">
            <v>621697.0691593393</v>
          </cell>
        </row>
        <row r="99">
          <cell r="A99">
            <v>46539</v>
          </cell>
          <cell r="B99" t="str">
            <v>Year 20</v>
          </cell>
          <cell r="C99">
            <v>20</v>
          </cell>
          <cell r="D99">
            <v>0</v>
          </cell>
          <cell r="E99">
            <v>77</v>
          </cell>
          <cell r="F99">
            <v>1798481.4588553121</v>
          </cell>
          <cell r="G99">
            <v>613068.10998824087</v>
          </cell>
        </row>
        <row r="100">
          <cell r="A100">
            <v>46631</v>
          </cell>
          <cell r="B100" t="str">
            <v>Year 20</v>
          </cell>
          <cell r="C100">
            <v>20</v>
          </cell>
          <cell r="D100">
            <v>0</v>
          </cell>
          <cell r="E100">
            <v>78</v>
          </cell>
          <cell r="F100">
            <v>1798481.4588553121</v>
          </cell>
          <cell r="G100">
            <v>604558.91804795328</v>
          </cell>
        </row>
        <row r="101">
          <cell r="A101">
            <v>46722</v>
          </cell>
          <cell r="B101" t="str">
            <v>Year 20</v>
          </cell>
          <cell r="C101">
            <v>20</v>
          </cell>
          <cell r="D101">
            <v>1</v>
          </cell>
          <cell r="E101">
            <v>79</v>
          </cell>
          <cell r="F101">
            <v>1798481.4588553121</v>
          </cell>
          <cell r="G101">
            <v>596167.83100710029</v>
          </cell>
        </row>
        <row r="102">
          <cell r="A102">
            <v>46813</v>
          </cell>
          <cell r="B102" t="str">
            <v>Year 21</v>
          </cell>
          <cell r="C102">
            <v>21</v>
          </cell>
          <cell r="D102">
            <v>0</v>
          </cell>
          <cell r="E102">
            <v>80</v>
          </cell>
          <cell r="F102">
            <v>1843443.4953266948</v>
          </cell>
          <cell r="G102">
            <v>602590.53984711366</v>
          </cell>
        </row>
        <row r="103">
          <cell r="A103">
            <v>46905</v>
          </cell>
          <cell r="B103" t="str">
            <v>Year 21</v>
          </cell>
          <cell r="C103">
            <v>21</v>
          </cell>
          <cell r="D103">
            <v>0</v>
          </cell>
          <cell r="E103">
            <v>81</v>
          </cell>
          <cell r="F103">
            <v>1843443.4953266948</v>
          </cell>
          <cell r="G103">
            <v>594226.77327465417</v>
          </cell>
        </row>
        <row r="104">
          <cell r="A104">
            <v>46997</v>
          </cell>
          <cell r="B104" t="str">
            <v>Year 21</v>
          </cell>
          <cell r="C104">
            <v>21</v>
          </cell>
          <cell r="D104">
            <v>0</v>
          </cell>
          <cell r="E104">
            <v>82</v>
          </cell>
          <cell r="F104">
            <v>1843443.4953266948</v>
          </cell>
          <cell r="G104">
            <v>585979.09314340632</v>
          </cell>
        </row>
        <row r="105">
          <cell r="A105">
            <v>47088</v>
          </cell>
          <cell r="B105" t="str">
            <v>Year 21</v>
          </cell>
          <cell r="C105">
            <v>21</v>
          </cell>
          <cell r="D105">
            <v>1</v>
          </cell>
          <cell r="E105">
            <v>83</v>
          </cell>
          <cell r="F105">
            <v>1843443.4953266948</v>
          </cell>
          <cell r="G105">
            <v>577845.88821019174</v>
          </cell>
        </row>
        <row r="106">
          <cell r="A106">
            <v>47178</v>
          </cell>
          <cell r="B106" t="str">
            <v>Year 22</v>
          </cell>
          <cell r="C106">
            <v>22</v>
          </cell>
          <cell r="D106">
            <v>0</v>
          </cell>
          <cell r="E106">
            <v>84</v>
          </cell>
          <cell r="F106">
            <v>1889529.5827098619</v>
          </cell>
          <cell r="G106">
            <v>584071.20883526385</v>
          </cell>
        </row>
        <row r="107">
          <cell r="A107">
            <v>47270</v>
          </cell>
          <cell r="B107" t="str">
            <v>Year 22</v>
          </cell>
          <cell r="C107">
            <v>22</v>
          </cell>
          <cell r="D107">
            <v>0</v>
          </cell>
          <cell r="E107">
            <v>85</v>
          </cell>
          <cell r="F107">
            <v>1889529.5827098619</v>
          </cell>
          <cell r="G107">
            <v>575964.48473429843</v>
          </cell>
        </row>
        <row r="108">
          <cell r="A108">
            <v>47362</v>
          </cell>
          <cell r="B108" t="str">
            <v>Year 22</v>
          </cell>
          <cell r="C108">
            <v>22</v>
          </cell>
          <cell r="D108">
            <v>0</v>
          </cell>
          <cell r="E108">
            <v>86</v>
          </cell>
          <cell r="F108">
            <v>1889529.5827098619</v>
          </cell>
          <cell r="G108">
            <v>567970.27940613835</v>
          </cell>
        </row>
        <row r="109">
          <cell r="A109">
            <v>47453</v>
          </cell>
          <cell r="B109" t="str">
            <v>Year 22</v>
          </cell>
          <cell r="C109">
            <v>22</v>
          </cell>
          <cell r="D109">
            <v>1</v>
          </cell>
          <cell r="E109">
            <v>87</v>
          </cell>
          <cell r="F109">
            <v>1889529.5827098619</v>
          </cell>
          <cell r="G109">
            <v>560087.03112571768</v>
          </cell>
        </row>
        <row r="110">
          <cell r="A110">
            <v>47543</v>
          </cell>
          <cell r="B110" t="str">
            <v>Year 23</v>
          </cell>
          <cell r="C110">
            <v>23</v>
          </cell>
          <cell r="D110">
            <v>0</v>
          </cell>
          <cell r="E110">
            <v>88</v>
          </cell>
          <cell r="F110">
            <v>1936767.8222776083</v>
          </cell>
          <cell r="G110">
            <v>566121.02984032664</v>
          </cell>
        </row>
        <row r="111">
          <cell r="A111">
            <v>47635</v>
          </cell>
          <cell r="B111" t="str">
            <v>Year 23</v>
          </cell>
          <cell r="C111">
            <v>23</v>
          </cell>
          <cell r="D111">
            <v>0</v>
          </cell>
          <cell r="E111">
            <v>89</v>
          </cell>
          <cell r="F111">
            <v>1936767.8222776083</v>
          </cell>
          <cell r="G111">
            <v>558263.44856043102</v>
          </cell>
        </row>
        <row r="112">
          <cell r="A112">
            <v>47727</v>
          </cell>
          <cell r="B112" t="str">
            <v>Year 23</v>
          </cell>
          <cell r="C112">
            <v>23</v>
          </cell>
          <cell r="D112">
            <v>0</v>
          </cell>
          <cell r="E112">
            <v>90</v>
          </cell>
          <cell r="F112">
            <v>1936767.8222776083</v>
          </cell>
          <cell r="G112">
            <v>550514.9280295904</v>
          </cell>
        </row>
        <row r="113">
          <cell r="A113">
            <v>47818</v>
          </cell>
          <cell r="B113" t="str">
            <v>Year 23</v>
          </cell>
          <cell r="C113">
            <v>23</v>
          </cell>
          <cell r="D113">
            <v>1</v>
          </cell>
          <cell r="E113">
            <v>91</v>
          </cell>
          <cell r="F113">
            <v>1936767.8222776083</v>
          </cell>
          <cell r="G113">
            <v>542873.95451901725</v>
          </cell>
        </row>
        <row r="114">
          <cell r="A114">
            <v>47908</v>
          </cell>
          <cell r="B114" t="str">
            <v>Year 24</v>
          </cell>
          <cell r="C114">
            <v>24</v>
          </cell>
          <cell r="D114">
            <v>0</v>
          </cell>
          <cell r="E114">
            <v>92</v>
          </cell>
          <cell r="F114">
            <v>1985187.0178345484</v>
          </cell>
          <cell r="G114">
            <v>548722.51119275158</v>
          </cell>
        </row>
        <row r="115">
          <cell r="A115">
            <v>48000</v>
          </cell>
          <cell r="B115" t="str">
            <v>Year 24</v>
          </cell>
          <cell r="C115">
            <v>24</v>
          </cell>
          <cell r="D115">
            <v>0</v>
          </cell>
          <cell r="E115">
            <v>93</v>
          </cell>
          <cell r="F115">
            <v>1985187.0178345484</v>
          </cell>
          <cell r="G115">
            <v>541106.41586235643</v>
          </cell>
        </row>
        <row r="116">
          <cell r="A116">
            <v>48092</v>
          </cell>
          <cell r="B116" t="str">
            <v>Year 24</v>
          </cell>
          <cell r="C116">
            <v>24</v>
          </cell>
          <cell r="D116">
            <v>0</v>
          </cell>
          <cell r="E116">
            <v>94</v>
          </cell>
          <cell r="F116">
            <v>1985187.0178345484</v>
          </cell>
          <cell r="G116">
            <v>533596.02953222708</v>
          </cell>
        </row>
        <row r="117">
          <cell r="A117">
            <v>48183</v>
          </cell>
          <cell r="B117" t="str">
            <v>Year 24</v>
          </cell>
          <cell r="C117">
            <v>24</v>
          </cell>
          <cell r="D117">
            <v>1</v>
          </cell>
          <cell r="E117">
            <v>95</v>
          </cell>
          <cell r="F117">
            <v>1985187.0178345484</v>
          </cell>
          <cell r="G117">
            <v>526189.88499479205</v>
          </cell>
        </row>
        <row r="118">
          <cell r="A118">
            <v>48274</v>
          </cell>
          <cell r="B118" t="str">
            <v>Year 25</v>
          </cell>
          <cell r="C118">
            <v>25</v>
          </cell>
          <cell r="D118">
            <v>0</v>
          </cell>
          <cell r="E118">
            <v>96</v>
          </cell>
          <cell r="F118">
            <v>2034816.6932804119</v>
          </cell>
          <cell r="G118">
            <v>531858.69879202871</v>
          </cell>
        </row>
        <row r="119">
          <cell r="A119">
            <v>48366</v>
          </cell>
          <cell r="B119" t="str">
            <v>Year 25</v>
          </cell>
          <cell r="C119">
            <v>25</v>
          </cell>
          <cell r="D119">
            <v>0</v>
          </cell>
          <cell r="E119">
            <v>97</v>
          </cell>
          <cell r="F119">
            <v>2034816.6932804119</v>
          </cell>
          <cell r="G119">
            <v>524476.66785713017</v>
          </cell>
        </row>
        <row r="120">
          <cell r="A120">
            <v>48458</v>
          </cell>
          <cell r="B120" t="str">
            <v>Year 25</v>
          </cell>
          <cell r="C120">
            <v>25</v>
          </cell>
          <cell r="D120">
            <v>0</v>
          </cell>
          <cell r="E120">
            <v>98</v>
          </cell>
          <cell r="F120">
            <v>2034816.6932804119</v>
          </cell>
          <cell r="G120">
            <v>517197.09718253685</v>
          </cell>
        </row>
        <row r="121">
          <cell r="A121">
            <v>48549</v>
          </cell>
          <cell r="B121" t="str">
            <v>Year 25</v>
          </cell>
          <cell r="C121">
            <v>25</v>
          </cell>
          <cell r="D121">
            <v>1</v>
          </cell>
          <cell r="E121">
            <v>99</v>
          </cell>
          <cell r="F121">
            <v>2034816.6932804119</v>
          </cell>
          <cell r="G121">
            <v>510018.56465216249</v>
          </cell>
        </row>
        <row r="122">
          <cell r="A122">
            <v>48639</v>
          </cell>
          <cell r="B122" t="str">
            <v>Year 26</v>
          </cell>
          <cell r="C122">
            <v>26</v>
          </cell>
          <cell r="D122">
            <v>0</v>
          </cell>
          <cell r="E122">
            <v>100</v>
          </cell>
          <cell r="F122">
            <v>2085687.110612422</v>
          </cell>
          <cell r="G122">
            <v>515513.15958565433</v>
          </cell>
        </row>
        <row r="123">
          <cell r="A123">
            <v>48731</v>
          </cell>
          <cell r="B123" t="str">
            <v>Year 26</v>
          </cell>
          <cell r="C123">
            <v>26</v>
          </cell>
          <cell r="D123">
            <v>0</v>
          </cell>
          <cell r="E123">
            <v>101</v>
          </cell>
          <cell r="F123">
            <v>2085687.110612422</v>
          </cell>
          <cell r="G123">
            <v>508357.99957783299</v>
          </cell>
        </row>
        <row r="124">
          <cell r="A124">
            <v>48823</v>
          </cell>
          <cell r="B124" t="str">
            <v>Year 26</v>
          </cell>
          <cell r="C124">
            <v>26</v>
          </cell>
          <cell r="D124">
            <v>0</v>
          </cell>
          <cell r="E124">
            <v>102</v>
          </cell>
          <cell r="F124">
            <v>2085687.110612422</v>
          </cell>
          <cell r="G124">
            <v>501302.1509334282</v>
          </cell>
        </row>
        <row r="125">
          <cell r="A125">
            <v>48914</v>
          </cell>
          <cell r="B125" t="str">
            <v>Year 26</v>
          </cell>
          <cell r="C125">
            <v>26</v>
          </cell>
          <cell r="D125">
            <v>1</v>
          </cell>
          <cell r="E125">
            <v>103</v>
          </cell>
          <cell r="F125">
            <v>2085687.110612422</v>
          </cell>
          <cell r="G125">
            <v>494344.23524204874</v>
          </cell>
        </row>
        <row r="126">
          <cell r="A126">
            <v>49004</v>
          </cell>
          <cell r="B126" t="str">
            <v>Year 27</v>
          </cell>
          <cell r="C126">
            <v>27</v>
          </cell>
          <cell r="D126">
            <v>0</v>
          </cell>
          <cell r="E126">
            <v>104</v>
          </cell>
          <cell r="F126">
            <v>2137829.2883777325</v>
          </cell>
          <cell r="G126">
            <v>499669.96555583511</v>
          </cell>
        </row>
        <row r="127">
          <cell r="A127">
            <v>49096</v>
          </cell>
          <cell r="B127" t="str">
            <v>Year 27</v>
          </cell>
          <cell r="C127">
            <v>27</v>
          </cell>
          <cell r="D127">
            <v>0</v>
          </cell>
          <cell r="E127">
            <v>105</v>
          </cell>
          <cell r="F127">
            <v>2137829.2883777325</v>
          </cell>
          <cell r="G127">
            <v>492734.70408253319</v>
          </cell>
        </row>
        <row r="128">
          <cell r="A128">
            <v>49188</v>
          </cell>
          <cell r="B128" t="str">
            <v>Year 27</v>
          </cell>
          <cell r="C128">
            <v>27</v>
          </cell>
          <cell r="D128">
            <v>0</v>
          </cell>
          <cell r="E128">
            <v>106</v>
          </cell>
          <cell r="F128">
            <v>2137829.2883777325</v>
          </cell>
          <cell r="G128">
            <v>485895.70185036771</v>
          </cell>
        </row>
        <row r="129">
          <cell r="A129">
            <v>49279</v>
          </cell>
          <cell r="B129" t="str">
            <v>Year 27</v>
          </cell>
          <cell r="C129">
            <v>27</v>
          </cell>
          <cell r="D129">
            <v>1</v>
          </cell>
          <cell r="E129">
            <v>107</v>
          </cell>
          <cell r="F129">
            <v>2137829.2883777325</v>
          </cell>
          <cell r="G129">
            <v>479151.62281144207</v>
          </cell>
        </row>
        <row r="130">
          <cell r="A130">
            <v>49369</v>
          </cell>
          <cell r="B130" t="str">
            <v>Year 28</v>
          </cell>
          <cell r="C130">
            <v>28</v>
          </cell>
          <cell r="D130">
            <v>0</v>
          </cell>
          <cell r="E130">
            <v>108</v>
          </cell>
          <cell r="F130">
            <v>2191275.0205871756</v>
          </cell>
          <cell r="G130">
            <v>484313.67819832725</v>
          </cell>
        </row>
        <row r="131">
          <cell r="A131">
            <v>49461</v>
          </cell>
          <cell r="B131" t="str">
            <v>Year 28</v>
          </cell>
          <cell r="C131">
            <v>28</v>
          </cell>
          <cell r="D131">
            <v>0</v>
          </cell>
          <cell r="E131">
            <v>109</v>
          </cell>
          <cell r="F131">
            <v>2191275.0205871756</v>
          </cell>
          <cell r="G131">
            <v>477591.55714855465</v>
          </cell>
        </row>
        <row r="132">
          <cell r="A132">
            <v>49553</v>
          </cell>
          <cell r="B132" t="str">
            <v>Year 28</v>
          </cell>
          <cell r="C132">
            <v>28</v>
          </cell>
          <cell r="D132">
            <v>0</v>
          </cell>
          <cell r="E132">
            <v>110</v>
          </cell>
          <cell r="F132">
            <v>2191275.0205871756</v>
          </cell>
          <cell r="G132">
            <v>470962.73701808695</v>
          </cell>
        </row>
        <row r="133">
          <cell r="A133">
            <v>49644</v>
          </cell>
          <cell r="B133" t="str">
            <v>Year 28</v>
          </cell>
          <cell r="C133">
            <v>28</v>
          </cell>
          <cell r="D133">
            <v>1</v>
          </cell>
          <cell r="E133">
            <v>111</v>
          </cell>
          <cell r="F133">
            <v>2191275.0205871756</v>
          </cell>
          <cell r="G133">
            <v>464425.92281960102</v>
          </cell>
        </row>
        <row r="134">
          <cell r="A134">
            <v>49735</v>
          </cell>
          <cell r="B134" t="str">
            <v>Year 29</v>
          </cell>
          <cell r="C134">
            <v>29</v>
          </cell>
          <cell r="D134">
            <v>0</v>
          </cell>
          <cell r="E134">
            <v>112</v>
          </cell>
          <cell r="F134">
            <v>2246056.8961018547</v>
          </cell>
          <cell r="G134">
            <v>469429.33347828401</v>
          </cell>
        </row>
        <row r="135">
          <cell r="A135">
            <v>49827</v>
          </cell>
          <cell r="B135" t="str">
            <v>Year 29</v>
          </cell>
          <cell r="C135">
            <v>29</v>
          </cell>
          <cell r="D135">
            <v>0</v>
          </cell>
          <cell r="E135">
            <v>113</v>
          </cell>
          <cell r="F135">
            <v>2246056.8961018547</v>
          </cell>
          <cell r="G135">
            <v>462913.80243713333</v>
          </cell>
        </row>
        <row r="136">
          <cell r="A136">
            <v>49919</v>
          </cell>
          <cell r="B136" t="str">
            <v>Year 29</v>
          </cell>
          <cell r="C136">
            <v>29</v>
          </cell>
          <cell r="D136">
            <v>0</v>
          </cell>
          <cell r="E136">
            <v>114</v>
          </cell>
          <cell r="F136">
            <v>2246056.8961018547</v>
          </cell>
          <cell r="G136">
            <v>456488.704911148</v>
          </cell>
        </row>
        <row r="137">
          <cell r="A137">
            <v>50010</v>
          </cell>
          <cell r="B137" t="str">
            <v>Year 29</v>
          </cell>
          <cell r="C137">
            <v>29</v>
          </cell>
          <cell r="D137">
            <v>1</v>
          </cell>
          <cell r="E137">
            <v>115</v>
          </cell>
          <cell r="F137">
            <v>2246056.8961018547</v>
          </cell>
          <cell r="G137">
            <v>450152.78571167</v>
          </cell>
        </row>
        <row r="138">
          <cell r="A138">
            <v>50100</v>
          </cell>
          <cell r="B138" t="str">
            <v>Year 30</v>
          </cell>
          <cell r="C138">
            <v>30</v>
          </cell>
          <cell r="D138">
            <v>0</v>
          </cell>
          <cell r="E138">
            <v>116</v>
          </cell>
          <cell r="F138">
            <v>2302208.318504401</v>
          </cell>
          <cell r="G138">
            <v>455002.42724845494</v>
          </cell>
        </row>
        <row r="139">
          <cell r="A139">
            <v>50192</v>
          </cell>
          <cell r="B139" t="str">
            <v>Year 30</v>
          </cell>
          <cell r="C139">
            <v>30</v>
          </cell>
          <cell r="D139">
            <v>0</v>
          </cell>
          <cell r="E139">
            <v>117</v>
          </cell>
          <cell r="F139">
            <v>2302208.318504401</v>
          </cell>
          <cell r="G139">
            <v>448687.13711400639</v>
          </cell>
        </row>
        <row r="140">
          <cell r="A140">
            <v>50284</v>
          </cell>
          <cell r="B140" t="str">
            <v>Year 30</v>
          </cell>
          <cell r="C140">
            <v>30</v>
          </cell>
          <cell r="D140">
            <v>0</v>
          </cell>
          <cell r="E140">
            <v>118</v>
          </cell>
          <cell r="F140">
            <v>2302208.318504401</v>
          </cell>
          <cell r="G140">
            <v>442459.50121411518</v>
          </cell>
        </row>
        <row r="141">
          <cell r="A141">
            <v>50375</v>
          </cell>
          <cell r="B141" t="str">
            <v>Year 30</v>
          </cell>
          <cell r="C141">
            <v>30</v>
          </cell>
          <cell r="D141">
            <v>1</v>
          </cell>
          <cell r="E141">
            <v>119</v>
          </cell>
          <cell r="F141">
            <v>2302208.318504401</v>
          </cell>
          <cell r="G141">
            <v>436318.30293566122</v>
          </cell>
        </row>
        <row r="142">
          <cell r="A142">
            <v>50465</v>
          </cell>
          <cell r="B142" t="str">
            <v>Year 31</v>
          </cell>
          <cell r="C142">
            <v>31</v>
          </cell>
          <cell r="D142">
            <v>0</v>
          </cell>
          <cell r="E142">
            <v>120</v>
          </cell>
          <cell r="F142">
            <v>2359763.5264670108</v>
          </cell>
          <cell r="G142">
            <v>441018.90111552365</v>
          </cell>
        </row>
        <row r="143">
          <cell r="A143">
            <v>50557</v>
          </cell>
          <cell r="B143" t="str">
            <v>Year 31</v>
          </cell>
          <cell r="C143">
            <v>31</v>
          </cell>
          <cell r="D143">
            <v>0</v>
          </cell>
          <cell r="E143">
            <v>121</v>
          </cell>
          <cell r="F143">
            <v>2359763.5264670108</v>
          </cell>
          <cell r="G143">
            <v>434897.6979119209</v>
          </cell>
        </row>
        <row r="144">
          <cell r="A144">
            <v>50649</v>
          </cell>
          <cell r="B144" t="str">
            <v>Year 31</v>
          </cell>
          <cell r="C144">
            <v>31</v>
          </cell>
          <cell r="D144">
            <v>0</v>
          </cell>
          <cell r="E144">
            <v>122</v>
          </cell>
          <cell r="F144">
            <v>2359763.5264670108</v>
          </cell>
          <cell r="G144">
            <v>428861.45507751108</v>
          </cell>
        </row>
        <row r="145">
          <cell r="A145">
            <v>50740</v>
          </cell>
          <cell r="B145" t="str">
            <v>Year 31</v>
          </cell>
          <cell r="C145">
            <v>31</v>
          </cell>
          <cell r="D145">
            <v>1</v>
          </cell>
          <cell r="E145">
            <v>123</v>
          </cell>
          <cell r="F145">
            <v>2359763.5264670108</v>
          </cell>
          <cell r="G145">
            <v>422908.99338917522</v>
          </cell>
        </row>
        <row r="146">
          <cell r="A146">
            <v>50830</v>
          </cell>
          <cell r="B146" t="str">
            <v>Year 32</v>
          </cell>
          <cell r="C146">
            <v>32</v>
          </cell>
          <cell r="D146">
            <v>0</v>
          </cell>
          <cell r="E146">
            <v>124</v>
          </cell>
          <cell r="F146">
            <v>2418757.6146286861</v>
          </cell>
          <cell r="G146">
            <v>427465.12874081492</v>
          </cell>
        </row>
        <row r="147">
          <cell r="A147">
            <v>50922</v>
          </cell>
          <cell r="B147" t="str">
            <v>Year 32</v>
          </cell>
          <cell r="C147">
            <v>32</v>
          </cell>
          <cell r="D147">
            <v>0</v>
          </cell>
          <cell r="E147">
            <v>125</v>
          </cell>
          <cell r="F147">
            <v>2418757.6146286861</v>
          </cell>
          <cell r="G147">
            <v>421532.0476214838</v>
          </cell>
        </row>
        <row r="148">
          <cell r="A148">
            <v>51014</v>
          </cell>
          <cell r="B148" t="str">
            <v>Year 32</v>
          </cell>
          <cell r="C148">
            <v>32</v>
          </cell>
          <cell r="D148">
            <v>0</v>
          </cell>
          <cell r="E148">
            <v>126</v>
          </cell>
          <cell r="F148">
            <v>2418757.6146286861</v>
          </cell>
          <cell r="G148">
            <v>415681.31579616916</v>
          </cell>
        </row>
        <row r="149">
          <cell r="A149">
            <v>51105</v>
          </cell>
          <cell r="B149" t="str">
            <v>Year 32</v>
          </cell>
          <cell r="C149">
            <v>32</v>
          </cell>
          <cell r="D149">
            <v>1</v>
          </cell>
          <cell r="E149">
            <v>127</v>
          </cell>
          <cell r="F149">
            <v>2418757.6146286861</v>
          </cell>
          <cell r="G149">
            <v>409911.79028265213</v>
          </cell>
        </row>
        <row r="150">
          <cell r="A150">
            <v>51196</v>
          </cell>
          <cell r="B150" t="str">
            <v>Year 33</v>
          </cell>
          <cell r="C150">
            <v>33</v>
          </cell>
          <cell r="D150">
            <v>0</v>
          </cell>
          <cell r="E150">
            <v>128</v>
          </cell>
          <cell r="F150">
            <v>2479226.5549944029</v>
          </cell>
          <cell r="G150">
            <v>414327.90256201918</v>
          </cell>
        </row>
        <row r="151">
          <cell r="A151">
            <v>51288</v>
          </cell>
          <cell r="B151" t="str">
            <v>Year 33</v>
          </cell>
          <cell r="C151">
            <v>33</v>
          </cell>
          <cell r="D151">
            <v>0</v>
          </cell>
          <cell r="E151">
            <v>129</v>
          </cell>
          <cell r="F151">
            <v>2479226.5549944029</v>
          </cell>
          <cell r="G151">
            <v>408577.16199718276</v>
          </cell>
        </row>
        <row r="152">
          <cell r="A152">
            <v>51380</v>
          </cell>
          <cell r="B152" t="str">
            <v>Year 33</v>
          </cell>
          <cell r="C152">
            <v>33</v>
          </cell>
          <cell r="D152">
            <v>0</v>
          </cell>
          <cell r="E152">
            <v>130</v>
          </cell>
          <cell r="F152">
            <v>2479226.5549944029</v>
          </cell>
          <cell r="G152">
            <v>402906.23989699612</v>
          </cell>
        </row>
        <row r="153">
          <cell r="A153">
            <v>51471</v>
          </cell>
          <cell r="B153" t="str">
            <v>Year 33</v>
          </cell>
          <cell r="C153">
            <v>33</v>
          </cell>
          <cell r="D153">
            <v>1</v>
          </cell>
          <cell r="E153">
            <v>131</v>
          </cell>
          <cell r="F153">
            <v>2479226.5549944029</v>
          </cell>
          <cell r="G153">
            <v>397314.02840635303</v>
          </cell>
        </row>
        <row r="154">
          <cell r="A154">
            <v>51561</v>
          </cell>
          <cell r="B154" t="str">
            <v>Year 34</v>
          </cell>
          <cell r="C154">
            <v>34</v>
          </cell>
          <cell r="D154">
            <v>0</v>
          </cell>
          <cell r="E154">
            <v>132</v>
          </cell>
          <cell r="F154">
            <v>2541207.2188692628</v>
          </cell>
          <cell r="G154">
            <v>401594.42092299729</v>
          </cell>
        </row>
        <row r="155">
          <cell r="A155">
            <v>51653</v>
          </cell>
          <cell r="B155" t="str">
            <v>Year 34</v>
          </cell>
          <cell r="C155">
            <v>34</v>
          </cell>
          <cell r="D155">
            <v>0</v>
          </cell>
          <cell r="E155">
            <v>133</v>
          </cell>
          <cell r="F155">
            <v>2541207.2188692628</v>
          </cell>
          <cell r="G155">
            <v>396020.41706582729</v>
          </cell>
        </row>
        <row r="156">
          <cell r="A156">
            <v>51745</v>
          </cell>
          <cell r="B156" t="str">
            <v>Year 34</v>
          </cell>
          <cell r="C156">
            <v>34</v>
          </cell>
          <cell r="D156">
            <v>0</v>
          </cell>
          <cell r="E156">
            <v>134</v>
          </cell>
          <cell r="F156">
            <v>2541207.2188692628</v>
          </cell>
          <cell r="G156">
            <v>390523.77862356597</v>
          </cell>
        </row>
        <row r="157">
          <cell r="A157">
            <v>51836</v>
          </cell>
          <cell r="B157" t="str">
            <v>Year 34</v>
          </cell>
          <cell r="C157">
            <v>34</v>
          </cell>
          <cell r="D157">
            <v>1</v>
          </cell>
          <cell r="E157">
            <v>135</v>
          </cell>
          <cell r="F157">
            <v>2541207.2188692628</v>
          </cell>
          <cell r="G157">
            <v>385103.43178866367</v>
          </cell>
        </row>
        <row r="158">
          <cell r="A158">
            <v>51926</v>
          </cell>
          <cell r="B158" t="str">
            <v>Year 35</v>
          </cell>
          <cell r="C158">
            <v>35</v>
          </cell>
          <cell r="D158">
            <v>0</v>
          </cell>
          <cell r="E158">
            <v>136</v>
          </cell>
          <cell r="F158">
            <v>2604737.3993409942</v>
          </cell>
          <cell r="G158">
            <v>389252.27559912269</v>
          </cell>
        </row>
        <row r="159">
          <cell r="A159">
            <v>52018</v>
          </cell>
          <cell r="B159" t="str">
            <v>Year 35</v>
          </cell>
          <cell r="C159">
            <v>35</v>
          </cell>
          <cell r="D159">
            <v>0</v>
          </cell>
          <cell r="E159">
            <v>137</v>
          </cell>
          <cell r="F159">
            <v>2604737.3993409942</v>
          </cell>
          <cell r="G159">
            <v>383849.57682503347</v>
          </cell>
        </row>
        <row r="160">
          <cell r="A160">
            <v>52110</v>
          </cell>
          <cell r="B160" t="str">
            <v>Year 35</v>
          </cell>
          <cell r="C160">
            <v>35</v>
          </cell>
          <cell r="D160">
            <v>0</v>
          </cell>
          <cell r="E160">
            <v>138</v>
          </cell>
          <cell r="F160">
            <v>2604737.3993409942</v>
          </cell>
          <cell r="G160">
            <v>378521.86580534762</v>
          </cell>
        </row>
        <row r="161">
          <cell r="A161">
            <v>52201</v>
          </cell>
          <cell r="B161" t="str">
            <v>Year 35</v>
          </cell>
          <cell r="C161">
            <v>35</v>
          </cell>
          <cell r="D161">
            <v>1</v>
          </cell>
          <cell r="E161">
            <v>139</v>
          </cell>
          <cell r="F161">
            <v>2604737.3993409942</v>
          </cell>
          <cell r="G161">
            <v>373268.10173369292</v>
          </cell>
        </row>
      </sheetData>
      <sheetData sheetId="429">
        <row r="25">
          <cell r="W25">
            <v>39538</v>
          </cell>
        </row>
      </sheetData>
      <sheetData sheetId="430">
        <row r="21">
          <cell r="C21" t="str">
            <v>Year</v>
          </cell>
        </row>
      </sheetData>
      <sheetData sheetId="431">
        <row r="25">
          <cell r="W25">
            <v>39538</v>
          </cell>
        </row>
        <row r="190">
          <cell r="J190">
            <v>39538</v>
          </cell>
          <cell r="K190">
            <v>39600</v>
          </cell>
          <cell r="L190">
            <v>39692</v>
          </cell>
          <cell r="M190">
            <v>39783</v>
          </cell>
          <cell r="N190">
            <v>39873</v>
          </cell>
          <cell r="O190">
            <v>39965</v>
          </cell>
          <cell r="P190">
            <v>40057</v>
          </cell>
          <cell r="Q190">
            <v>40148</v>
          </cell>
          <cell r="R190">
            <v>40238</v>
          </cell>
          <cell r="S190">
            <v>40330</v>
          </cell>
          <cell r="T190">
            <v>40422</v>
          </cell>
          <cell r="U190">
            <v>40513</v>
          </cell>
          <cell r="V190">
            <v>40603</v>
          </cell>
          <cell r="W190">
            <v>40695</v>
          </cell>
          <cell r="X190">
            <v>40787</v>
          </cell>
        </row>
        <row r="191">
          <cell r="J191">
            <v>31101.369863013701</v>
          </cell>
          <cell r="K191">
            <v>33000</v>
          </cell>
          <cell r="L191">
            <v>12729616.438356156</v>
          </cell>
          <cell r="M191">
            <v>12040500</v>
          </cell>
          <cell r="N191">
            <v>12213403.561643835</v>
          </cell>
          <cell r="O191">
            <v>12221850</v>
          </cell>
          <cell r="P191">
            <v>12221850</v>
          </cell>
          <cell r="Q191">
            <v>12221850</v>
          </cell>
          <cell r="R191">
            <v>12221850</v>
          </cell>
          <cell r="S191">
            <v>12221850</v>
          </cell>
          <cell r="T191">
            <v>12221850</v>
          </cell>
          <cell r="U191">
            <v>12221850</v>
          </cell>
          <cell r="V191">
            <v>12221850</v>
          </cell>
          <cell r="W191">
            <v>12221850</v>
          </cell>
          <cell r="X191">
            <v>12221850</v>
          </cell>
        </row>
      </sheetData>
      <sheetData sheetId="432">
        <row r="21">
          <cell r="C21" t="str">
            <v>Year</v>
          </cell>
        </row>
        <row r="25">
          <cell r="W25">
            <v>39538</v>
          </cell>
          <cell r="X25">
            <v>39600</v>
          </cell>
          <cell r="Y25">
            <v>39692</v>
          </cell>
          <cell r="Z25">
            <v>39783</v>
          </cell>
          <cell r="AA25">
            <v>39873</v>
          </cell>
          <cell r="AB25">
            <v>39965</v>
          </cell>
          <cell r="AC25">
            <v>40057</v>
          </cell>
          <cell r="AD25">
            <v>40148</v>
          </cell>
          <cell r="AE25">
            <v>40238</v>
          </cell>
          <cell r="AF25">
            <v>40330</v>
          </cell>
          <cell r="AG25">
            <v>40422</v>
          </cell>
          <cell r="AH25">
            <v>40513</v>
          </cell>
          <cell r="AI25">
            <v>40603</v>
          </cell>
          <cell r="AJ25">
            <v>40695</v>
          </cell>
          <cell r="AK25">
            <v>40787</v>
          </cell>
          <cell r="AL25">
            <v>40878</v>
          </cell>
        </row>
        <row r="26">
          <cell r="W26">
            <v>0</v>
          </cell>
          <cell r="X26">
            <v>3265130.495174204</v>
          </cell>
          <cell r="Y26">
            <v>11329821.749806153</v>
          </cell>
          <cell r="Z26">
            <v>11513941.983764587</v>
          </cell>
          <cell r="AA26">
            <v>11677947.644503837</v>
          </cell>
          <cell r="AB26">
            <v>11813850</v>
          </cell>
          <cell r="AC26">
            <v>11813850</v>
          </cell>
          <cell r="AD26">
            <v>11813850</v>
          </cell>
          <cell r="AE26">
            <v>11813850</v>
          </cell>
          <cell r="AF26">
            <v>11813850</v>
          </cell>
          <cell r="AG26">
            <v>11813850</v>
          </cell>
          <cell r="AH26">
            <v>11813850</v>
          </cell>
          <cell r="AI26">
            <v>11813850</v>
          </cell>
          <cell r="AJ26">
            <v>11813850</v>
          </cell>
          <cell r="AK26">
            <v>11813850</v>
          </cell>
          <cell r="AL26">
            <v>11813850</v>
          </cell>
        </row>
      </sheetData>
      <sheetData sheetId="433">
        <row r="25">
          <cell r="W25">
            <v>39538</v>
          </cell>
        </row>
      </sheetData>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1">
          <cell r="B1" t="str">
            <v>no</v>
          </cell>
        </row>
      </sheetData>
      <sheetData sheetId="458">
        <row r="1">
          <cell r="B1" t="str">
            <v>no</v>
          </cell>
        </row>
      </sheetData>
      <sheetData sheetId="459">
        <row r="1">
          <cell r="B1" t="str">
            <v>no</v>
          </cell>
        </row>
      </sheetData>
      <sheetData sheetId="460">
        <row r="1">
          <cell r="B1" t="str">
            <v>no</v>
          </cell>
        </row>
      </sheetData>
      <sheetData sheetId="461">
        <row r="1">
          <cell r="B1" t="str">
            <v>no</v>
          </cell>
        </row>
      </sheetData>
      <sheetData sheetId="462">
        <row r="1">
          <cell r="B1" t="str">
            <v>no</v>
          </cell>
        </row>
      </sheetData>
      <sheetData sheetId="463">
        <row r="1">
          <cell r="B1" t="str">
            <v>no</v>
          </cell>
        </row>
      </sheetData>
      <sheetData sheetId="464">
        <row r="1">
          <cell r="B1" t="str">
            <v>no</v>
          </cell>
        </row>
      </sheetData>
      <sheetData sheetId="465">
        <row r="1">
          <cell r="B1" t="str">
            <v>no</v>
          </cell>
        </row>
      </sheetData>
      <sheetData sheetId="466">
        <row r="1">
          <cell r="B1" t="str">
            <v>no</v>
          </cell>
        </row>
      </sheetData>
      <sheetData sheetId="467">
        <row r="1">
          <cell r="B1" t="str">
            <v>no</v>
          </cell>
        </row>
      </sheetData>
      <sheetData sheetId="468">
        <row r="1">
          <cell r="B1" t="str">
            <v>no</v>
          </cell>
        </row>
      </sheetData>
      <sheetData sheetId="469">
        <row r="1">
          <cell r="B1" t="str">
            <v>no</v>
          </cell>
        </row>
      </sheetData>
      <sheetData sheetId="470">
        <row r="1">
          <cell r="B1" t="str">
            <v>no</v>
          </cell>
        </row>
      </sheetData>
      <sheetData sheetId="471">
        <row r="1">
          <cell r="B1" t="str">
            <v>no</v>
          </cell>
        </row>
      </sheetData>
      <sheetData sheetId="472">
        <row r="1">
          <cell r="B1" t="str">
            <v>no</v>
          </cell>
        </row>
      </sheetData>
      <sheetData sheetId="473">
        <row r="1">
          <cell r="B1" t="str">
            <v>no</v>
          </cell>
        </row>
      </sheetData>
      <sheetData sheetId="474">
        <row r="1">
          <cell r="B1" t="str">
            <v>no</v>
          </cell>
        </row>
      </sheetData>
      <sheetData sheetId="475">
        <row r="21">
          <cell r="C21" t="str">
            <v>Year</v>
          </cell>
        </row>
      </sheetData>
      <sheetData sheetId="476">
        <row r="1">
          <cell r="B1" t="str">
            <v>no</v>
          </cell>
        </row>
      </sheetData>
      <sheetData sheetId="477">
        <row r="21">
          <cell r="C21" t="str">
            <v>Year</v>
          </cell>
        </row>
      </sheetData>
      <sheetData sheetId="478">
        <row r="21">
          <cell r="C21" t="str">
            <v>Year</v>
          </cell>
        </row>
      </sheetData>
      <sheetData sheetId="479">
        <row r="21">
          <cell r="C21" t="str">
            <v>Year</v>
          </cell>
        </row>
      </sheetData>
      <sheetData sheetId="480">
        <row r="1">
          <cell r="B1" t="str">
            <v>no</v>
          </cell>
        </row>
      </sheetData>
      <sheetData sheetId="481">
        <row r="1">
          <cell r="B1" t="str">
            <v>no</v>
          </cell>
        </row>
      </sheetData>
      <sheetData sheetId="482">
        <row r="1">
          <cell r="B1" t="str">
            <v>no</v>
          </cell>
        </row>
      </sheetData>
      <sheetData sheetId="483">
        <row r="1">
          <cell r="B1" t="str">
            <v>no</v>
          </cell>
        </row>
      </sheetData>
      <sheetData sheetId="484">
        <row r="1">
          <cell r="B1" t="str">
            <v>no</v>
          </cell>
        </row>
      </sheetData>
      <sheetData sheetId="485">
        <row r="1">
          <cell r="B1" t="str">
            <v>no</v>
          </cell>
        </row>
      </sheetData>
      <sheetData sheetId="486">
        <row r="21">
          <cell r="C21" t="str">
            <v>Year</v>
          </cell>
        </row>
      </sheetData>
      <sheetData sheetId="487">
        <row r="21">
          <cell r="C21" t="str">
            <v>Year</v>
          </cell>
        </row>
      </sheetData>
      <sheetData sheetId="488">
        <row r="1">
          <cell r="B1" t="str">
            <v>no</v>
          </cell>
        </row>
      </sheetData>
      <sheetData sheetId="489">
        <row r="1">
          <cell r="B1" t="str">
            <v>no</v>
          </cell>
        </row>
      </sheetData>
      <sheetData sheetId="490">
        <row r="1">
          <cell r="B1" t="str">
            <v>no</v>
          </cell>
        </row>
      </sheetData>
      <sheetData sheetId="491">
        <row r="1">
          <cell r="B1" t="str">
            <v>no</v>
          </cell>
        </row>
      </sheetData>
      <sheetData sheetId="492">
        <row r="21">
          <cell r="C21" t="str">
            <v>Year</v>
          </cell>
        </row>
      </sheetData>
      <sheetData sheetId="493">
        <row r="1">
          <cell r="B1" t="str">
            <v>no</v>
          </cell>
        </row>
      </sheetData>
      <sheetData sheetId="494">
        <row r="1">
          <cell r="B1" t="str">
            <v>no</v>
          </cell>
        </row>
      </sheetData>
      <sheetData sheetId="495">
        <row r="1">
          <cell r="B1" t="str">
            <v>no</v>
          </cell>
        </row>
      </sheetData>
      <sheetData sheetId="496">
        <row r="1">
          <cell r="B1" t="str">
            <v>no</v>
          </cell>
        </row>
      </sheetData>
      <sheetData sheetId="497">
        <row r="190">
          <cell r="J190">
            <v>39538</v>
          </cell>
        </row>
      </sheetData>
      <sheetData sheetId="498">
        <row r="1">
          <cell r="B1" t="str">
            <v>no</v>
          </cell>
        </row>
      </sheetData>
      <sheetData sheetId="499">
        <row r="1">
          <cell r="B1" t="str">
            <v>no</v>
          </cell>
        </row>
      </sheetData>
      <sheetData sheetId="500">
        <row r="1">
          <cell r="B1" t="str">
            <v>no</v>
          </cell>
        </row>
      </sheetData>
      <sheetData sheetId="501">
        <row r="1">
          <cell r="B1" t="str">
            <v>no</v>
          </cell>
        </row>
      </sheetData>
      <sheetData sheetId="502">
        <row r="1">
          <cell r="B1" t="str">
            <v>no</v>
          </cell>
        </row>
      </sheetData>
      <sheetData sheetId="503">
        <row r="1">
          <cell r="B1" t="str">
            <v>no</v>
          </cell>
        </row>
      </sheetData>
      <sheetData sheetId="504">
        <row r="1">
          <cell r="B1" t="str">
            <v>no</v>
          </cell>
        </row>
      </sheetData>
      <sheetData sheetId="505">
        <row r="1">
          <cell r="B1" t="str">
            <v>no</v>
          </cell>
        </row>
      </sheetData>
      <sheetData sheetId="506">
        <row r="1">
          <cell r="B1" t="str">
            <v>no</v>
          </cell>
        </row>
      </sheetData>
      <sheetData sheetId="507">
        <row r="1">
          <cell r="B1" t="str">
            <v>no</v>
          </cell>
        </row>
      </sheetData>
      <sheetData sheetId="508">
        <row r="1">
          <cell r="B1" t="str">
            <v>no</v>
          </cell>
        </row>
      </sheetData>
      <sheetData sheetId="509">
        <row r="1">
          <cell r="B1" t="str">
            <v>no</v>
          </cell>
        </row>
      </sheetData>
      <sheetData sheetId="510">
        <row r="1">
          <cell r="B1" t="str">
            <v>no</v>
          </cell>
        </row>
      </sheetData>
      <sheetData sheetId="511">
        <row r="1">
          <cell r="B1" t="str">
            <v>no</v>
          </cell>
        </row>
      </sheetData>
      <sheetData sheetId="512">
        <row r="1">
          <cell r="B1" t="str">
            <v>no</v>
          </cell>
        </row>
      </sheetData>
      <sheetData sheetId="513">
        <row r="21">
          <cell r="C21" t="str">
            <v>Year</v>
          </cell>
        </row>
      </sheetData>
      <sheetData sheetId="514">
        <row r="1">
          <cell r="B1" t="str">
            <v>no</v>
          </cell>
        </row>
      </sheetData>
      <sheetData sheetId="515">
        <row r="21">
          <cell r="C21" t="str">
            <v>Year</v>
          </cell>
        </row>
      </sheetData>
      <sheetData sheetId="516">
        <row r="1">
          <cell r="B1" t="str">
            <v>no</v>
          </cell>
        </row>
      </sheetData>
      <sheetData sheetId="517">
        <row r="1">
          <cell r="B1" t="str">
            <v>no</v>
          </cell>
        </row>
      </sheetData>
      <sheetData sheetId="518">
        <row r="1">
          <cell r="B1" t="str">
            <v>no</v>
          </cell>
        </row>
      </sheetData>
      <sheetData sheetId="519">
        <row r="1">
          <cell r="B1" t="str">
            <v>no</v>
          </cell>
        </row>
      </sheetData>
      <sheetData sheetId="520">
        <row r="1">
          <cell r="B1" t="str">
            <v>no</v>
          </cell>
        </row>
      </sheetData>
      <sheetData sheetId="521">
        <row r="1">
          <cell r="B1" t="str">
            <v>no</v>
          </cell>
        </row>
      </sheetData>
      <sheetData sheetId="522">
        <row r="1">
          <cell r="B1" t="str">
            <v>no</v>
          </cell>
        </row>
      </sheetData>
      <sheetData sheetId="523">
        <row r="21">
          <cell r="C21" t="str">
            <v>Year</v>
          </cell>
        </row>
      </sheetData>
      <sheetData sheetId="524">
        <row r="21">
          <cell r="C21" t="str">
            <v>Year</v>
          </cell>
        </row>
      </sheetData>
      <sheetData sheetId="525">
        <row r="21">
          <cell r="C21" t="str">
            <v>Year</v>
          </cell>
        </row>
      </sheetData>
      <sheetData sheetId="526">
        <row r="25">
          <cell r="W25">
            <v>39538</v>
          </cell>
        </row>
      </sheetData>
      <sheetData sheetId="527">
        <row r="1">
          <cell r="B1" t="str">
            <v>no</v>
          </cell>
        </row>
      </sheetData>
      <sheetData sheetId="528">
        <row r="1">
          <cell r="B1" t="str">
            <v>no</v>
          </cell>
        </row>
      </sheetData>
      <sheetData sheetId="529">
        <row r="21">
          <cell r="C21" t="str">
            <v>Year</v>
          </cell>
        </row>
      </sheetData>
      <sheetData sheetId="530">
        <row r="1">
          <cell r="B1" t="str">
            <v>no</v>
          </cell>
        </row>
      </sheetData>
      <sheetData sheetId="531">
        <row r="21">
          <cell r="C21" t="str">
            <v>Year</v>
          </cell>
        </row>
      </sheetData>
      <sheetData sheetId="532">
        <row r="21">
          <cell r="C21" t="str">
            <v>Year</v>
          </cell>
        </row>
      </sheetData>
      <sheetData sheetId="533">
        <row r="190">
          <cell r="J190">
            <v>39538</v>
          </cell>
        </row>
      </sheetData>
      <sheetData sheetId="534">
        <row r="25">
          <cell r="W25">
            <v>39538</v>
          </cell>
        </row>
      </sheetData>
      <sheetData sheetId="535">
        <row r="25">
          <cell r="W25">
            <v>39538</v>
          </cell>
        </row>
      </sheetData>
      <sheetData sheetId="536">
        <row r="25">
          <cell r="W25">
            <v>39538</v>
          </cell>
        </row>
      </sheetData>
      <sheetData sheetId="537"/>
      <sheetData sheetId="538"/>
      <sheetData sheetId="539"/>
      <sheetData sheetId="540"/>
      <sheetData sheetId="541"/>
      <sheetData sheetId="542"/>
      <sheetData sheetId="543"/>
      <sheetData sheetId="544"/>
      <sheetData sheetId="545"/>
      <sheetData sheetId="546"/>
      <sheetData sheetId="547"/>
      <sheetData sheetId="548"/>
      <sheetData sheetId="549">
        <row r="1">
          <cell r="B1" t="str">
            <v>no</v>
          </cell>
        </row>
      </sheetData>
      <sheetData sheetId="550"/>
      <sheetData sheetId="551">
        <row r="1">
          <cell r="B1" t="str">
            <v>no</v>
          </cell>
        </row>
      </sheetData>
      <sheetData sheetId="552"/>
      <sheetData sheetId="553">
        <row r="1">
          <cell r="B1" t="str">
            <v>no</v>
          </cell>
        </row>
      </sheetData>
      <sheetData sheetId="554">
        <row r="1">
          <cell r="B1" t="str">
            <v>no</v>
          </cell>
        </row>
      </sheetData>
      <sheetData sheetId="555">
        <row r="1">
          <cell r="B1" t="str">
            <v>no</v>
          </cell>
        </row>
      </sheetData>
      <sheetData sheetId="556">
        <row r="1">
          <cell r="B1" t="str">
            <v>no</v>
          </cell>
        </row>
      </sheetData>
      <sheetData sheetId="557">
        <row r="1">
          <cell r="B1" t="str">
            <v>no</v>
          </cell>
        </row>
      </sheetData>
      <sheetData sheetId="558">
        <row r="1">
          <cell r="B1" t="str">
            <v>no</v>
          </cell>
        </row>
      </sheetData>
      <sheetData sheetId="559">
        <row r="1">
          <cell r="B1" t="str">
            <v>no</v>
          </cell>
        </row>
      </sheetData>
      <sheetData sheetId="560">
        <row r="1">
          <cell r="B1" t="str">
            <v>no</v>
          </cell>
        </row>
      </sheetData>
      <sheetData sheetId="561">
        <row r="21">
          <cell r="C21" t="str">
            <v>Year</v>
          </cell>
        </row>
      </sheetData>
      <sheetData sheetId="562">
        <row r="1">
          <cell r="B1" t="str">
            <v>no</v>
          </cell>
        </row>
      </sheetData>
      <sheetData sheetId="563">
        <row r="25">
          <cell r="W25">
            <v>39538</v>
          </cell>
        </row>
      </sheetData>
      <sheetData sheetId="564">
        <row r="1">
          <cell r="B1" t="str">
            <v>no</v>
          </cell>
        </row>
      </sheetData>
      <sheetData sheetId="565">
        <row r="1">
          <cell r="B1" t="str">
            <v>no</v>
          </cell>
        </row>
      </sheetData>
      <sheetData sheetId="566">
        <row r="1">
          <cell r="B1" t="str">
            <v>no</v>
          </cell>
        </row>
      </sheetData>
      <sheetData sheetId="567">
        <row r="1">
          <cell r="B1" t="str">
            <v>no</v>
          </cell>
        </row>
      </sheetData>
      <sheetData sheetId="568">
        <row r="1">
          <cell r="B1" t="str">
            <v>no</v>
          </cell>
        </row>
      </sheetData>
      <sheetData sheetId="569">
        <row r="1">
          <cell r="B1" t="str">
            <v>no</v>
          </cell>
        </row>
      </sheetData>
      <sheetData sheetId="570">
        <row r="21">
          <cell r="C21" t="str">
            <v>Year</v>
          </cell>
        </row>
      </sheetData>
      <sheetData sheetId="571">
        <row r="21">
          <cell r="C21" t="str">
            <v>Year</v>
          </cell>
        </row>
      </sheetData>
      <sheetData sheetId="572">
        <row r="1">
          <cell r="B1" t="str">
            <v>no</v>
          </cell>
        </row>
      </sheetData>
      <sheetData sheetId="573">
        <row r="1">
          <cell r="B1" t="str">
            <v>no</v>
          </cell>
        </row>
      </sheetData>
      <sheetData sheetId="574">
        <row r="25">
          <cell r="W25">
            <v>39538</v>
          </cell>
        </row>
      </sheetData>
      <sheetData sheetId="575">
        <row r="21">
          <cell r="C21" t="str">
            <v>Year</v>
          </cell>
        </row>
      </sheetData>
      <sheetData sheetId="576">
        <row r="1">
          <cell r="B1" t="str">
            <v>no</v>
          </cell>
        </row>
      </sheetData>
      <sheetData sheetId="577">
        <row r="25">
          <cell r="W25">
            <v>39538</v>
          </cell>
        </row>
      </sheetData>
      <sheetData sheetId="578">
        <row r="1">
          <cell r="B1" t="str">
            <v>no</v>
          </cell>
        </row>
      </sheetData>
      <sheetData sheetId="579"/>
      <sheetData sheetId="580"/>
      <sheetData sheetId="581"/>
      <sheetData sheetId="582"/>
      <sheetData sheetId="583"/>
      <sheetData sheetId="584"/>
      <sheetData sheetId="585"/>
      <sheetData sheetId="586"/>
      <sheetData sheetId="587"/>
      <sheetData sheetId="588">
        <row r="25">
          <cell r="W25">
            <v>39538</v>
          </cell>
        </row>
      </sheetData>
      <sheetData sheetId="589"/>
      <sheetData sheetId="590"/>
      <sheetData sheetId="591"/>
      <sheetData sheetId="592">
        <row r="25">
          <cell r="W25">
            <v>39538</v>
          </cell>
        </row>
      </sheetData>
      <sheetData sheetId="593"/>
      <sheetData sheetId="594"/>
      <sheetData sheetId="595"/>
      <sheetData sheetId="596"/>
      <sheetData sheetId="597"/>
      <sheetData sheetId="598"/>
      <sheetData sheetId="599">
        <row r="1">
          <cell r="B1" t="str">
            <v>no</v>
          </cell>
        </row>
      </sheetData>
      <sheetData sheetId="600"/>
      <sheetData sheetId="601">
        <row r="1">
          <cell r="B1" t="str">
            <v>no</v>
          </cell>
        </row>
      </sheetData>
      <sheetData sheetId="602">
        <row r="1">
          <cell r="B1" t="str">
            <v>no</v>
          </cell>
        </row>
      </sheetData>
      <sheetData sheetId="603">
        <row r="1">
          <cell r="B1" t="str">
            <v>no</v>
          </cell>
        </row>
      </sheetData>
      <sheetData sheetId="604">
        <row r="1">
          <cell r="B1" t="str">
            <v>no</v>
          </cell>
        </row>
      </sheetData>
      <sheetData sheetId="605">
        <row r="1">
          <cell r="B1" t="str">
            <v>no</v>
          </cell>
        </row>
      </sheetData>
      <sheetData sheetId="606">
        <row r="1">
          <cell r="B1" t="str">
            <v>no</v>
          </cell>
        </row>
      </sheetData>
      <sheetData sheetId="607">
        <row r="1">
          <cell r="B1" t="str">
            <v>no</v>
          </cell>
        </row>
      </sheetData>
      <sheetData sheetId="608">
        <row r="1">
          <cell r="B1" t="str">
            <v>no</v>
          </cell>
        </row>
      </sheetData>
      <sheetData sheetId="609">
        <row r="1">
          <cell r="B1" t="str">
            <v>no</v>
          </cell>
        </row>
      </sheetData>
      <sheetData sheetId="610">
        <row r="21">
          <cell r="C21" t="str">
            <v>Year</v>
          </cell>
        </row>
      </sheetData>
      <sheetData sheetId="611">
        <row r="25">
          <cell r="W25">
            <v>39538</v>
          </cell>
        </row>
      </sheetData>
      <sheetData sheetId="612">
        <row r="21">
          <cell r="C21" t="str">
            <v>Year</v>
          </cell>
        </row>
      </sheetData>
      <sheetData sheetId="613">
        <row r="1">
          <cell r="B1" t="str">
            <v>no</v>
          </cell>
        </row>
      </sheetData>
      <sheetData sheetId="614">
        <row r="1">
          <cell r="B1" t="str">
            <v>no</v>
          </cell>
        </row>
      </sheetData>
      <sheetData sheetId="615">
        <row r="1">
          <cell r="B1" t="str">
            <v>no</v>
          </cell>
        </row>
      </sheetData>
      <sheetData sheetId="616">
        <row r="1">
          <cell r="B1" t="str">
            <v>no</v>
          </cell>
        </row>
      </sheetData>
      <sheetData sheetId="617">
        <row r="1">
          <cell r="B1" t="str">
            <v>no</v>
          </cell>
        </row>
      </sheetData>
      <sheetData sheetId="618">
        <row r="21">
          <cell r="C21" t="str">
            <v>Year</v>
          </cell>
        </row>
      </sheetData>
      <sheetData sheetId="619">
        <row r="21">
          <cell r="C21" t="str">
            <v>Year</v>
          </cell>
        </row>
      </sheetData>
      <sheetData sheetId="620">
        <row r="21">
          <cell r="C21" t="str">
            <v>Year</v>
          </cell>
        </row>
      </sheetData>
      <sheetData sheetId="621">
        <row r="21">
          <cell r="C21" t="str">
            <v>Year</v>
          </cell>
        </row>
      </sheetData>
      <sheetData sheetId="622">
        <row r="1">
          <cell r="B1" t="str">
            <v>no</v>
          </cell>
        </row>
      </sheetData>
      <sheetData sheetId="623">
        <row r="25">
          <cell r="W25">
            <v>39538</v>
          </cell>
        </row>
      </sheetData>
      <sheetData sheetId="624">
        <row r="21">
          <cell r="C21" t="str">
            <v>Year</v>
          </cell>
        </row>
      </sheetData>
      <sheetData sheetId="625">
        <row r="21">
          <cell r="C21" t="str">
            <v>Year</v>
          </cell>
        </row>
      </sheetData>
      <sheetData sheetId="626">
        <row r="21">
          <cell r="C21" t="str">
            <v>Year</v>
          </cell>
        </row>
      </sheetData>
      <sheetData sheetId="627">
        <row r="1">
          <cell r="B1" t="str">
            <v>no</v>
          </cell>
        </row>
      </sheetData>
      <sheetData sheetId="628">
        <row r="1">
          <cell r="B1" t="str">
            <v>no</v>
          </cell>
        </row>
      </sheetData>
      <sheetData sheetId="629">
        <row r="1">
          <cell r="B1" t="str">
            <v>no</v>
          </cell>
        </row>
      </sheetData>
      <sheetData sheetId="630">
        <row r="1">
          <cell r="B1" t="str">
            <v>no</v>
          </cell>
        </row>
      </sheetData>
      <sheetData sheetId="631">
        <row r="1">
          <cell r="B1" t="str">
            <v>no</v>
          </cell>
        </row>
      </sheetData>
      <sheetData sheetId="632">
        <row r="1">
          <cell r="B1" t="str">
            <v>no</v>
          </cell>
        </row>
      </sheetData>
      <sheetData sheetId="633">
        <row r="1">
          <cell r="B1" t="str">
            <v>no</v>
          </cell>
        </row>
      </sheetData>
      <sheetData sheetId="634">
        <row r="1">
          <cell r="B1" t="str">
            <v>no</v>
          </cell>
        </row>
      </sheetData>
      <sheetData sheetId="635">
        <row r="21">
          <cell r="C21" t="str">
            <v>Year</v>
          </cell>
        </row>
      </sheetData>
      <sheetData sheetId="636">
        <row r="1">
          <cell r="B1" t="str">
            <v>no</v>
          </cell>
        </row>
      </sheetData>
      <sheetData sheetId="637">
        <row r="25">
          <cell r="W25">
            <v>39538</v>
          </cell>
        </row>
      </sheetData>
      <sheetData sheetId="638">
        <row r="21">
          <cell r="C21" t="str">
            <v>Year</v>
          </cell>
        </row>
      </sheetData>
      <sheetData sheetId="639">
        <row r="1">
          <cell r="B1" t="str">
            <v>no</v>
          </cell>
        </row>
      </sheetData>
      <sheetData sheetId="640">
        <row r="1">
          <cell r="B1" t="str">
            <v>no</v>
          </cell>
        </row>
      </sheetData>
      <sheetData sheetId="641">
        <row r="1">
          <cell r="B1" t="str">
            <v>no</v>
          </cell>
        </row>
      </sheetData>
      <sheetData sheetId="642">
        <row r="1">
          <cell r="B1" t="str">
            <v>no</v>
          </cell>
        </row>
      </sheetData>
      <sheetData sheetId="643">
        <row r="1">
          <cell r="B1" t="str">
            <v>no</v>
          </cell>
        </row>
      </sheetData>
      <sheetData sheetId="644">
        <row r="21">
          <cell r="C21" t="str">
            <v>Year</v>
          </cell>
        </row>
      </sheetData>
      <sheetData sheetId="645">
        <row r="21">
          <cell r="C21" t="str">
            <v>Year</v>
          </cell>
        </row>
      </sheetData>
      <sheetData sheetId="646">
        <row r="21">
          <cell r="C21" t="str">
            <v>Year</v>
          </cell>
        </row>
      </sheetData>
      <sheetData sheetId="647">
        <row r="21">
          <cell r="C21" t="str">
            <v>Year</v>
          </cell>
        </row>
      </sheetData>
      <sheetData sheetId="648">
        <row r="25">
          <cell r="W25">
            <v>39538</v>
          </cell>
        </row>
      </sheetData>
      <sheetData sheetId="649">
        <row r="25">
          <cell r="W25">
            <v>39538</v>
          </cell>
        </row>
      </sheetData>
      <sheetData sheetId="650">
        <row r="25">
          <cell r="W25">
            <v>39538</v>
          </cell>
        </row>
      </sheetData>
      <sheetData sheetId="651">
        <row r="25">
          <cell r="W25">
            <v>39538</v>
          </cell>
        </row>
      </sheetData>
      <sheetData sheetId="652">
        <row r="1">
          <cell r="B1" t="str">
            <v>no</v>
          </cell>
        </row>
      </sheetData>
      <sheetData sheetId="653">
        <row r="21">
          <cell r="C21" t="str">
            <v>Year</v>
          </cell>
        </row>
      </sheetData>
      <sheetData sheetId="654">
        <row r="1">
          <cell r="B1" t="str">
            <v>no</v>
          </cell>
        </row>
      </sheetData>
      <sheetData sheetId="655">
        <row r="21">
          <cell r="C21" t="str">
            <v>Year</v>
          </cell>
        </row>
      </sheetData>
      <sheetData sheetId="656">
        <row r="1">
          <cell r="B1" t="str">
            <v>no</v>
          </cell>
        </row>
      </sheetData>
      <sheetData sheetId="657">
        <row r="25">
          <cell r="W25">
            <v>39538</v>
          </cell>
        </row>
      </sheetData>
      <sheetData sheetId="658">
        <row r="1">
          <cell r="B1" t="str">
            <v>no</v>
          </cell>
        </row>
      </sheetData>
      <sheetData sheetId="659">
        <row r="21">
          <cell r="C21" t="str">
            <v>Year</v>
          </cell>
        </row>
      </sheetData>
      <sheetData sheetId="660">
        <row r="190">
          <cell r="J190">
            <v>39538</v>
          </cell>
        </row>
      </sheetData>
      <sheetData sheetId="661">
        <row r="1">
          <cell r="B1" t="str">
            <v>no</v>
          </cell>
        </row>
      </sheetData>
      <sheetData sheetId="662">
        <row r="25">
          <cell r="W25">
            <v>39538</v>
          </cell>
        </row>
      </sheetData>
      <sheetData sheetId="663">
        <row r="21">
          <cell r="C21" t="str">
            <v>Year</v>
          </cell>
        </row>
      </sheetData>
      <sheetData sheetId="664">
        <row r="21">
          <cell r="C21" t="str">
            <v>Year</v>
          </cell>
        </row>
      </sheetData>
      <sheetData sheetId="665">
        <row r="21">
          <cell r="C21" t="str">
            <v>Year</v>
          </cell>
        </row>
      </sheetData>
      <sheetData sheetId="666">
        <row r="1">
          <cell r="B1" t="str">
            <v>no</v>
          </cell>
        </row>
      </sheetData>
      <sheetData sheetId="667">
        <row r="1">
          <cell r="B1" t="str">
            <v>no</v>
          </cell>
        </row>
      </sheetData>
      <sheetData sheetId="668">
        <row r="25">
          <cell r="W25">
            <v>39538</v>
          </cell>
        </row>
      </sheetData>
      <sheetData sheetId="669">
        <row r="21">
          <cell r="C21" t="str">
            <v>Year</v>
          </cell>
        </row>
      </sheetData>
      <sheetData sheetId="670">
        <row r="21">
          <cell r="C21" t="str">
            <v>Year</v>
          </cell>
        </row>
      </sheetData>
      <sheetData sheetId="671">
        <row r="21">
          <cell r="C21" t="str">
            <v>Year</v>
          </cell>
        </row>
      </sheetData>
      <sheetData sheetId="672">
        <row r="190">
          <cell r="J190">
            <v>39538</v>
          </cell>
        </row>
      </sheetData>
      <sheetData sheetId="673">
        <row r="25">
          <cell r="W25">
            <v>39538</v>
          </cell>
        </row>
      </sheetData>
      <sheetData sheetId="674">
        <row r="1">
          <cell r="B1" t="str">
            <v>no</v>
          </cell>
        </row>
      </sheetData>
      <sheetData sheetId="675">
        <row r="1">
          <cell r="B1" t="str">
            <v>no</v>
          </cell>
        </row>
      </sheetData>
      <sheetData sheetId="676">
        <row r="1">
          <cell r="B1" t="str">
            <v>no</v>
          </cell>
        </row>
      </sheetData>
      <sheetData sheetId="677">
        <row r="1">
          <cell r="B1" t="str">
            <v>no</v>
          </cell>
        </row>
      </sheetData>
      <sheetData sheetId="678">
        <row r="1">
          <cell r="B1" t="str">
            <v>no</v>
          </cell>
        </row>
      </sheetData>
      <sheetData sheetId="679">
        <row r="1">
          <cell r="B1" t="str">
            <v>no</v>
          </cell>
        </row>
      </sheetData>
      <sheetData sheetId="680">
        <row r="1">
          <cell r="B1" t="str">
            <v>no</v>
          </cell>
        </row>
      </sheetData>
      <sheetData sheetId="681">
        <row r="1">
          <cell r="B1" t="str">
            <v>no</v>
          </cell>
        </row>
      </sheetData>
      <sheetData sheetId="682">
        <row r="1">
          <cell r="B1" t="str">
            <v>no</v>
          </cell>
        </row>
      </sheetData>
      <sheetData sheetId="683">
        <row r="1">
          <cell r="B1" t="str">
            <v>no</v>
          </cell>
        </row>
      </sheetData>
      <sheetData sheetId="684">
        <row r="1">
          <cell r="B1" t="str">
            <v>no</v>
          </cell>
        </row>
      </sheetData>
      <sheetData sheetId="685">
        <row r="1">
          <cell r="B1" t="str">
            <v>no</v>
          </cell>
        </row>
      </sheetData>
      <sheetData sheetId="686">
        <row r="1">
          <cell r="B1" t="str">
            <v>no</v>
          </cell>
        </row>
      </sheetData>
      <sheetData sheetId="687">
        <row r="1">
          <cell r="B1" t="str">
            <v>no</v>
          </cell>
        </row>
      </sheetData>
      <sheetData sheetId="688">
        <row r="1">
          <cell r="B1" t="str">
            <v>no</v>
          </cell>
        </row>
      </sheetData>
      <sheetData sheetId="689">
        <row r="1">
          <cell r="B1" t="str">
            <v>no</v>
          </cell>
        </row>
      </sheetData>
      <sheetData sheetId="690">
        <row r="1">
          <cell r="B1" t="str">
            <v>no</v>
          </cell>
        </row>
      </sheetData>
      <sheetData sheetId="691">
        <row r="21">
          <cell r="C21" t="str">
            <v>Year</v>
          </cell>
        </row>
      </sheetData>
      <sheetData sheetId="692">
        <row r="21">
          <cell r="C21" t="str">
            <v>Year</v>
          </cell>
        </row>
      </sheetData>
      <sheetData sheetId="693">
        <row r="21">
          <cell r="C21" t="str">
            <v>Year</v>
          </cell>
        </row>
      </sheetData>
      <sheetData sheetId="694">
        <row r="21">
          <cell r="C21" t="str">
            <v>Year</v>
          </cell>
        </row>
      </sheetData>
      <sheetData sheetId="695">
        <row r="25">
          <cell r="W25">
            <v>39538</v>
          </cell>
        </row>
      </sheetData>
      <sheetData sheetId="696">
        <row r="25">
          <cell r="W25">
            <v>39538</v>
          </cell>
        </row>
      </sheetData>
      <sheetData sheetId="697">
        <row r="25">
          <cell r="W25">
            <v>39538</v>
          </cell>
        </row>
      </sheetData>
      <sheetData sheetId="698">
        <row r="25">
          <cell r="W25">
            <v>39538</v>
          </cell>
        </row>
      </sheetData>
      <sheetData sheetId="699"/>
      <sheetData sheetId="700">
        <row r="1">
          <cell r="B1" t="str">
            <v>no</v>
          </cell>
        </row>
      </sheetData>
      <sheetData sheetId="701">
        <row r="21">
          <cell r="C21" t="str">
            <v>Year</v>
          </cell>
        </row>
      </sheetData>
      <sheetData sheetId="702">
        <row r="1">
          <cell r="B1" t="str">
            <v>no</v>
          </cell>
        </row>
      </sheetData>
      <sheetData sheetId="703">
        <row r="21">
          <cell r="C21" t="str">
            <v>Year</v>
          </cell>
        </row>
      </sheetData>
      <sheetData sheetId="704">
        <row r="1">
          <cell r="B1" t="str">
            <v>no</v>
          </cell>
        </row>
      </sheetData>
      <sheetData sheetId="705">
        <row r="25">
          <cell r="W25">
            <v>39538</v>
          </cell>
        </row>
      </sheetData>
      <sheetData sheetId="706">
        <row r="1">
          <cell r="B1" t="str">
            <v>no</v>
          </cell>
        </row>
      </sheetData>
      <sheetData sheetId="707">
        <row r="21">
          <cell r="C21" t="str">
            <v>Year</v>
          </cell>
        </row>
      </sheetData>
      <sheetData sheetId="708">
        <row r="190">
          <cell r="J190">
            <v>39538</v>
          </cell>
        </row>
      </sheetData>
      <sheetData sheetId="709">
        <row r="1">
          <cell r="B1" t="str">
            <v>no</v>
          </cell>
        </row>
      </sheetData>
      <sheetData sheetId="710">
        <row r="25">
          <cell r="W25">
            <v>39538</v>
          </cell>
        </row>
      </sheetData>
      <sheetData sheetId="711">
        <row r="21">
          <cell r="C21" t="str">
            <v>Year</v>
          </cell>
        </row>
      </sheetData>
      <sheetData sheetId="712">
        <row r="21">
          <cell r="C21" t="str">
            <v>Year</v>
          </cell>
        </row>
      </sheetData>
      <sheetData sheetId="713">
        <row r="21">
          <cell r="C21" t="str">
            <v>Year</v>
          </cell>
        </row>
      </sheetData>
      <sheetData sheetId="714">
        <row r="1">
          <cell r="B1" t="str">
            <v>no</v>
          </cell>
        </row>
      </sheetData>
      <sheetData sheetId="715">
        <row r="1">
          <cell r="B1" t="str">
            <v>no</v>
          </cell>
        </row>
      </sheetData>
      <sheetData sheetId="716">
        <row r="25">
          <cell r="W25">
            <v>39538</v>
          </cell>
        </row>
      </sheetData>
      <sheetData sheetId="717">
        <row r="21">
          <cell r="C21" t="str">
            <v>Year</v>
          </cell>
        </row>
      </sheetData>
      <sheetData sheetId="718">
        <row r="21">
          <cell r="C21" t="str">
            <v>Year</v>
          </cell>
        </row>
      </sheetData>
      <sheetData sheetId="719">
        <row r="21">
          <cell r="C21" t="str">
            <v>Year</v>
          </cell>
        </row>
      </sheetData>
      <sheetData sheetId="720">
        <row r="190">
          <cell r="J190">
            <v>39538</v>
          </cell>
        </row>
      </sheetData>
      <sheetData sheetId="721">
        <row r="25">
          <cell r="W25">
            <v>39538</v>
          </cell>
        </row>
      </sheetData>
      <sheetData sheetId="722">
        <row r="190">
          <cell r="J190">
            <v>39538</v>
          </cell>
        </row>
      </sheetData>
      <sheetData sheetId="723">
        <row r="25">
          <cell r="W25">
            <v>39538</v>
          </cell>
        </row>
      </sheetData>
      <sheetData sheetId="724">
        <row r="25">
          <cell r="W25">
            <v>39538</v>
          </cell>
        </row>
      </sheetData>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row r="25">
          <cell r="W25">
            <v>39538</v>
          </cell>
        </row>
      </sheetData>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ow r="1">
          <cell r="B1" t="str">
            <v>no</v>
          </cell>
        </row>
      </sheetData>
      <sheetData sheetId="771">
        <row r="21">
          <cell r="C21" t="str">
            <v>Year</v>
          </cell>
        </row>
      </sheetData>
      <sheetData sheetId="772">
        <row r="1">
          <cell r="B1" t="str">
            <v>no</v>
          </cell>
        </row>
      </sheetData>
      <sheetData sheetId="773">
        <row r="21">
          <cell r="C21" t="str">
            <v>Year</v>
          </cell>
        </row>
      </sheetData>
      <sheetData sheetId="774">
        <row r="1">
          <cell r="B1" t="str">
            <v>no</v>
          </cell>
        </row>
      </sheetData>
      <sheetData sheetId="775">
        <row r="25">
          <cell r="W25">
            <v>39538</v>
          </cell>
        </row>
      </sheetData>
      <sheetData sheetId="776">
        <row r="1">
          <cell r="B1" t="str">
            <v>no</v>
          </cell>
        </row>
      </sheetData>
      <sheetData sheetId="777">
        <row r="21">
          <cell r="C21" t="str">
            <v>Year</v>
          </cell>
        </row>
      </sheetData>
      <sheetData sheetId="778">
        <row r="190">
          <cell r="J190">
            <v>39538</v>
          </cell>
        </row>
      </sheetData>
      <sheetData sheetId="779">
        <row r="1">
          <cell r="B1" t="str">
            <v>no</v>
          </cell>
        </row>
      </sheetData>
      <sheetData sheetId="780">
        <row r="25">
          <cell r="W25">
            <v>39538</v>
          </cell>
        </row>
      </sheetData>
      <sheetData sheetId="781">
        <row r="21">
          <cell r="C21" t="str">
            <v>Year</v>
          </cell>
        </row>
      </sheetData>
      <sheetData sheetId="782">
        <row r="21">
          <cell r="C21" t="str">
            <v>Year</v>
          </cell>
        </row>
      </sheetData>
      <sheetData sheetId="783">
        <row r="21">
          <cell r="C21" t="str">
            <v>Year</v>
          </cell>
        </row>
      </sheetData>
      <sheetData sheetId="784">
        <row r="1">
          <cell r="B1" t="str">
            <v>no</v>
          </cell>
        </row>
      </sheetData>
      <sheetData sheetId="785">
        <row r="1">
          <cell r="B1" t="str">
            <v>no</v>
          </cell>
        </row>
      </sheetData>
      <sheetData sheetId="786">
        <row r="25">
          <cell r="W25">
            <v>39538</v>
          </cell>
        </row>
      </sheetData>
      <sheetData sheetId="787">
        <row r="21">
          <cell r="C21" t="str">
            <v>Year</v>
          </cell>
        </row>
      </sheetData>
      <sheetData sheetId="788">
        <row r="21">
          <cell r="C21" t="str">
            <v>Year</v>
          </cell>
        </row>
      </sheetData>
      <sheetData sheetId="789">
        <row r="21">
          <cell r="C21" t="str">
            <v>Year</v>
          </cell>
        </row>
      </sheetData>
      <sheetData sheetId="790">
        <row r="190">
          <cell r="J190">
            <v>39538</v>
          </cell>
        </row>
      </sheetData>
      <sheetData sheetId="791">
        <row r="25">
          <cell r="W25">
            <v>39538</v>
          </cell>
        </row>
      </sheetData>
      <sheetData sheetId="792">
        <row r="190">
          <cell r="J190">
            <v>39538</v>
          </cell>
        </row>
      </sheetData>
      <sheetData sheetId="793">
        <row r="25">
          <cell r="W25">
            <v>39538</v>
          </cell>
        </row>
      </sheetData>
      <sheetData sheetId="794">
        <row r="25">
          <cell r="W25">
            <v>39538</v>
          </cell>
        </row>
      </sheetData>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row r="1">
          <cell r="B1" t="str">
            <v>no</v>
          </cell>
        </row>
      </sheetData>
      <sheetData sheetId="819">
        <row r="21">
          <cell r="C21" t="str">
            <v>Year</v>
          </cell>
        </row>
      </sheetData>
      <sheetData sheetId="820">
        <row r="1">
          <cell r="B1" t="str">
            <v>no</v>
          </cell>
        </row>
      </sheetData>
      <sheetData sheetId="821">
        <row r="21">
          <cell r="C21" t="str">
            <v>Year</v>
          </cell>
        </row>
      </sheetData>
      <sheetData sheetId="822">
        <row r="1">
          <cell r="B1" t="str">
            <v>no</v>
          </cell>
        </row>
      </sheetData>
      <sheetData sheetId="823">
        <row r="25">
          <cell r="W25">
            <v>39538</v>
          </cell>
        </row>
      </sheetData>
      <sheetData sheetId="824">
        <row r="1">
          <cell r="B1" t="str">
            <v>no</v>
          </cell>
        </row>
      </sheetData>
      <sheetData sheetId="825">
        <row r="21">
          <cell r="C21" t="str">
            <v>Year</v>
          </cell>
        </row>
      </sheetData>
      <sheetData sheetId="826">
        <row r="190">
          <cell r="J190">
            <v>39538</v>
          </cell>
        </row>
      </sheetData>
      <sheetData sheetId="827">
        <row r="1">
          <cell r="B1" t="str">
            <v>no</v>
          </cell>
        </row>
      </sheetData>
      <sheetData sheetId="828">
        <row r="25">
          <cell r="W25">
            <v>39538</v>
          </cell>
        </row>
      </sheetData>
      <sheetData sheetId="829">
        <row r="1">
          <cell r="B1" t="str">
            <v>no</v>
          </cell>
        </row>
      </sheetData>
      <sheetData sheetId="830">
        <row r="21">
          <cell r="C21" t="str">
            <v>Year</v>
          </cell>
        </row>
      </sheetData>
      <sheetData sheetId="831">
        <row r="21">
          <cell r="C21" t="str">
            <v>Year</v>
          </cell>
        </row>
      </sheetData>
      <sheetData sheetId="832">
        <row r="1">
          <cell r="B1" t="str">
            <v>no</v>
          </cell>
        </row>
      </sheetData>
      <sheetData sheetId="833">
        <row r="1">
          <cell r="B1" t="str">
            <v>no</v>
          </cell>
        </row>
      </sheetData>
      <sheetData sheetId="834">
        <row r="25">
          <cell r="W25">
            <v>39538</v>
          </cell>
        </row>
      </sheetData>
      <sheetData sheetId="835">
        <row r="21">
          <cell r="C21" t="str">
            <v>Year</v>
          </cell>
        </row>
      </sheetData>
      <sheetData sheetId="836">
        <row r="21">
          <cell r="C21" t="str">
            <v>Year</v>
          </cell>
        </row>
      </sheetData>
      <sheetData sheetId="837">
        <row r="21">
          <cell r="C21" t="str">
            <v>Year</v>
          </cell>
        </row>
      </sheetData>
      <sheetData sheetId="838">
        <row r="25">
          <cell r="W25">
            <v>39538</v>
          </cell>
        </row>
      </sheetData>
      <sheetData sheetId="839">
        <row r="25">
          <cell r="W25">
            <v>39538</v>
          </cell>
        </row>
      </sheetData>
      <sheetData sheetId="840">
        <row r="190">
          <cell r="J190">
            <v>39538</v>
          </cell>
        </row>
      </sheetData>
      <sheetData sheetId="841">
        <row r="25">
          <cell r="W25">
            <v>39538</v>
          </cell>
        </row>
      </sheetData>
      <sheetData sheetId="842">
        <row r="25">
          <cell r="W25">
            <v>39538</v>
          </cell>
        </row>
      </sheetData>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row r="1">
          <cell r="B1" t="str">
            <v>no</v>
          </cell>
        </row>
      </sheetData>
      <sheetData sheetId="867">
        <row r="21">
          <cell r="C21" t="str">
            <v>Year</v>
          </cell>
        </row>
      </sheetData>
      <sheetData sheetId="868">
        <row r="1">
          <cell r="B1" t="str">
            <v>no</v>
          </cell>
        </row>
      </sheetData>
      <sheetData sheetId="869">
        <row r="21">
          <cell r="C21" t="str">
            <v>Year</v>
          </cell>
        </row>
      </sheetData>
      <sheetData sheetId="870">
        <row r="1">
          <cell r="B1" t="str">
            <v>no</v>
          </cell>
        </row>
      </sheetData>
      <sheetData sheetId="871">
        <row r="25">
          <cell r="W25">
            <v>39538</v>
          </cell>
        </row>
      </sheetData>
      <sheetData sheetId="872">
        <row r="1">
          <cell r="B1" t="str">
            <v>no</v>
          </cell>
        </row>
      </sheetData>
      <sheetData sheetId="873">
        <row r="21">
          <cell r="C21" t="str">
            <v>Year</v>
          </cell>
        </row>
      </sheetData>
      <sheetData sheetId="874">
        <row r="190">
          <cell r="J190">
            <v>39538</v>
          </cell>
        </row>
      </sheetData>
      <sheetData sheetId="875">
        <row r="1">
          <cell r="B1" t="str">
            <v>no</v>
          </cell>
        </row>
      </sheetData>
      <sheetData sheetId="876">
        <row r="25">
          <cell r="W25">
            <v>39538</v>
          </cell>
        </row>
      </sheetData>
      <sheetData sheetId="877">
        <row r="21">
          <cell r="C21" t="str">
            <v>Year</v>
          </cell>
        </row>
      </sheetData>
      <sheetData sheetId="878">
        <row r="21">
          <cell r="C21" t="str">
            <v>Year</v>
          </cell>
        </row>
      </sheetData>
      <sheetData sheetId="879">
        <row r="21">
          <cell r="C21" t="str">
            <v>Year</v>
          </cell>
        </row>
      </sheetData>
      <sheetData sheetId="880">
        <row r="1">
          <cell r="B1" t="str">
            <v>no</v>
          </cell>
        </row>
      </sheetData>
      <sheetData sheetId="881">
        <row r="1">
          <cell r="B1" t="str">
            <v>no</v>
          </cell>
        </row>
      </sheetData>
      <sheetData sheetId="882">
        <row r="25">
          <cell r="W25">
            <v>39538</v>
          </cell>
        </row>
      </sheetData>
      <sheetData sheetId="883">
        <row r="21">
          <cell r="C21" t="str">
            <v>Year</v>
          </cell>
        </row>
      </sheetData>
      <sheetData sheetId="884">
        <row r="21">
          <cell r="C21" t="str">
            <v>Year</v>
          </cell>
        </row>
      </sheetData>
      <sheetData sheetId="885">
        <row r="21">
          <cell r="C21" t="str">
            <v>Year</v>
          </cell>
        </row>
      </sheetData>
      <sheetData sheetId="886">
        <row r="190">
          <cell r="J190">
            <v>39538</v>
          </cell>
        </row>
      </sheetData>
      <sheetData sheetId="887">
        <row r="25">
          <cell r="W25">
            <v>39538</v>
          </cell>
        </row>
      </sheetData>
      <sheetData sheetId="888">
        <row r="190">
          <cell r="J190">
            <v>39538</v>
          </cell>
        </row>
      </sheetData>
      <sheetData sheetId="889">
        <row r="25">
          <cell r="W25">
            <v>39538</v>
          </cell>
        </row>
      </sheetData>
      <sheetData sheetId="890">
        <row r="25">
          <cell r="W25">
            <v>39538</v>
          </cell>
        </row>
      </sheetData>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row r="1">
          <cell r="B1" t="str">
            <v>no</v>
          </cell>
        </row>
      </sheetData>
      <sheetData sheetId="915">
        <row r="21">
          <cell r="C21" t="str">
            <v>Year</v>
          </cell>
        </row>
      </sheetData>
      <sheetData sheetId="916">
        <row r="1">
          <cell r="B1" t="str">
            <v>no</v>
          </cell>
        </row>
      </sheetData>
      <sheetData sheetId="917">
        <row r="21">
          <cell r="C21" t="str">
            <v>Year</v>
          </cell>
        </row>
      </sheetData>
      <sheetData sheetId="918">
        <row r="1">
          <cell r="B1" t="str">
            <v>no</v>
          </cell>
        </row>
      </sheetData>
      <sheetData sheetId="919">
        <row r="25">
          <cell r="W25">
            <v>39538</v>
          </cell>
        </row>
      </sheetData>
      <sheetData sheetId="920">
        <row r="1">
          <cell r="B1" t="str">
            <v>no</v>
          </cell>
        </row>
      </sheetData>
      <sheetData sheetId="921">
        <row r="21">
          <cell r="C21" t="str">
            <v>Year</v>
          </cell>
        </row>
      </sheetData>
      <sheetData sheetId="922">
        <row r="190">
          <cell r="J190">
            <v>39538</v>
          </cell>
        </row>
      </sheetData>
      <sheetData sheetId="923">
        <row r="1">
          <cell r="B1" t="str">
            <v>no</v>
          </cell>
        </row>
      </sheetData>
      <sheetData sheetId="924">
        <row r="25">
          <cell r="W25">
            <v>39538</v>
          </cell>
        </row>
      </sheetData>
      <sheetData sheetId="925">
        <row r="21">
          <cell r="C21" t="str">
            <v>Year</v>
          </cell>
        </row>
      </sheetData>
      <sheetData sheetId="926">
        <row r="21">
          <cell r="C21" t="str">
            <v>Year</v>
          </cell>
        </row>
      </sheetData>
      <sheetData sheetId="927">
        <row r="21">
          <cell r="C21" t="str">
            <v>Year</v>
          </cell>
        </row>
      </sheetData>
      <sheetData sheetId="928">
        <row r="1">
          <cell r="B1" t="str">
            <v>no</v>
          </cell>
        </row>
      </sheetData>
      <sheetData sheetId="929">
        <row r="1">
          <cell r="B1" t="str">
            <v>no</v>
          </cell>
        </row>
      </sheetData>
      <sheetData sheetId="930">
        <row r="25">
          <cell r="W25">
            <v>39538</v>
          </cell>
        </row>
      </sheetData>
      <sheetData sheetId="931">
        <row r="21">
          <cell r="C21" t="str">
            <v>Year</v>
          </cell>
        </row>
      </sheetData>
      <sheetData sheetId="932">
        <row r="21">
          <cell r="C21" t="str">
            <v>Year</v>
          </cell>
        </row>
      </sheetData>
      <sheetData sheetId="933">
        <row r="21">
          <cell r="C21" t="str">
            <v>Year</v>
          </cell>
        </row>
      </sheetData>
      <sheetData sheetId="934">
        <row r="190">
          <cell r="J190">
            <v>39538</v>
          </cell>
        </row>
      </sheetData>
      <sheetData sheetId="935">
        <row r="25">
          <cell r="W25">
            <v>39538</v>
          </cell>
        </row>
      </sheetData>
      <sheetData sheetId="936">
        <row r="190">
          <cell r="J190">
            <v>39538</v>
          </cell>
        </row>
      </sheetData>
      <sheetData sheetId="937">
        <row r="25">
          <cell r="W25">
            <v>39538</v>
          </cell>
        </row>
      </sheetData>
      <sheetData sheetId="938">
        <row r="25">
          <cell r="W25">
            <v>39538</v>
          </cell>
        </row>
      </sheetData>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row r="1">
          <cell r="B1" t="str">
            <v>no</v>
          </cell>
        </row>
      </sheetData>
      <sheetData sheetId="963">
        <row r="21">
          <cell r="C21" t="str">
            <v>Year</v>
          </cell>
        </row>
      </sheetData>
      <sheetData sheetId="964">
        <row r="1">
          <cell r="B1" t="str">
            <v>no</v>
          </cell>
        </row>
      </sheetData>
      <sheetData sheetId="965">
        <row r="21">
          <cell r="C21" t="str">
            <v>Year</v>
          </cell>
        </row>
      </sheetData>
      <sheetData sheetId="966">
        <row r="1">
          <cell r="B1" t="str">
            <v>no</v>
          </cell>
        </row>
      </sheetData>
      <sheetData sheetId="967">
        <row r="25">
          <cell r="W25">
            <v>39538</v>
          </cell>
        </row>
      </sheetData>
      <sheetData sheetId="968">
        <row r="1">
          <cell r="B1" t="str">
            <v>no</v>
          </cell>
        </row>
      </sheetData>
      <sheetData sheetId="969">
        <row r="21">
          <cell r="C21" t="str">
            <v>Year</v>
          </cell>
        </row>
      </sheetData>
      <sheetData sheetId="970">
        <row r="190">
          <cell r="J190">
            <v>39538</v>
          </cell>
        </row>
      </sheetData>
      <sheetData sheetId="971">
        <row r="1">
          <cell r="B1" t="str">
            <v>no</v>
          </cell>
        </row>
      </sheetData>
      <sheetData sheetId="972">
        <row r="25">
          <cell r="W25">
            <v>39538</v>
          </cell>
        </row>
      </sheetData>
      <sheetData sheetId="973">
        <row r="21">
          <cell r="C21" t="str">
            <v>Year</v>
          </cell>
        </row>
      </sheetData>
      <sheetData sheetId="974">
        <row r="21">
          <cell r="C21" t="str">
            <v>Year</v>
          </cell>
        </row>
      </sheetData>
      <sheetData sheetId="975">
        <row r="21">
          <cell r="C21" t="str">
            <v>Year</v>
          </cell>
        </row>
      </sheetData>
      <sheetData sheetId="976">
        <row r="1">
          <cell r="B1" t="str">
            <v>no</v>
          </cell>
        </row>
      </sheetData>
      <sheetData sheetId="977">
        <row r="1">
          <cell r="B1" t="str">
            <v>no</v>
          </cell>
        </row>
      </sheetData>
      <sheetData sheetId="978">
        <row r="25">
          <cell r="W25">
            <v>39538</v>
          </cell>
        </row>
      </sheetData>
      <sheetData sheetId="979">
        <row r="21">
          <cell r="C21" t="str">
            <v>Year</v>
          </cell>
        </row>
      </sheetData>
      <sheetData sheetId="980">
        <row r="21">
          <cell r="C21" t="str">
            <v>Year</v>
          </cell>
        </row>
      </sheetData>
      <sheetData sheetId="981">
        <row r="21">
          <cell r="C21" t="str">
            <v>Year</v>
          </cell>
        </row>
      </sheetData>
      <sheetData sheetId="982">
        <row r="190">
          <cell r="J190">
            <v>39538</v>
          </cell>
        </row>
      </sheetData>
      <sheetData sheetId="983">
        <row r="25">
          <cell r="W25">
            <v>39538</v>
          </cell>
        </row>
      </sheetData>
      <sheetData sheetId="984">
        <row r="190">
          <cell r="J190">
            <v>39538</v>
          </cell>
        </row>
      </sheetData>
      <sheetData sheetId="985">
        <row r="25">
          <cell r="W25">
            <v>39538</v>
          </cell>
        </row>
      </sheetData>
      <sheetData sheetId="986">
        <row r="25">
          <cell r="W25">
            <v>39538</v>
          </cell>
        </row>
      </sheetData>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row r="1">
          <cell r="B1" t="str">
            <v>no</v>
          </cell>
        </row>
      </sheetData>
      <sheetData sheetId="1011">
        <row r="21">
          <cell r="C21" t="str">
            <v>Year</v>
          </cell>
        </row>
      </sheetData>
      <sheetData sheetId="1012">
        <row r="1">
          <cell r="B1" t="str">
            <v>no</v>
          </cell>
        </row>
      </sheetData>
      <sheetData sheetId="1013">
        <row r="21">
          <cell r="C21" t="str">
            <v>Year</v>
          </cell>
        </row>
      </sheetData>
      <sheetData sheetId="1014">
        <row r="1">
          <cell r="B1" t="str">
            <v>no</v>
          </cell>
        </row>
      </sheetData>
      <sheetData sheetId="1015">
        <row r="25">
          <cell r="W25">
            <v>39538</v>
          </cell>
        </row>
      </sheetData>
      <sheetData sheetId="1016">
        <row r="1">
          <cell r="B1" t="str">
            <v>no</v>
          </cell>
        </row>
      </sheetData>
      <sheetData sheetId="1017">
        <row r="21">
          <cell r="C21" t="str">
            <v>Year</v>
          </cell>
        </row>
      </sheetData>
      <sheetData sheetId="1018">
        <row r="190">
          <cell r="J190">
            <v>39538</v>
          </cell>
        </row>
      </sheetData>
      <sheetData sheetId="1019">
        <row r="1">
          <cell r="B1" t="str">
            <v>no</v>
          </cell>
        </row>
      </sheetData>
      <sheetData sheetId="1020">
        <row r="25">
          <cell r="W25">
            <v>39538</v>
          </cell>
        </row>
      </sheetData>
      <sheetData sheetId="1021">
        <row r="21">
          <cell r="C21" t="str">
            <v>Year</v>
          </cell>
        </row>
      </sheetData>
      <sheetData sheetId="1022">
        <row r="21">
          <cell r="C21" t="str">
            <v>Year</v>
          </cell>
        </row>
      </sheetData>
      <sheetData sheetId="1023">
        <row r="21">
          <cell r="C21" t="str">
            <v>Year</v>
          </cell>
        </row>
      </sheetData>
      <sheetData sheetId="1024">
        <row r="1">
          <cell r="B1" t="str">
            <v>no</v>
          </cell>
        </row>
      </sheetData>
      <sheetData sheetId="1025">
        <row r="1">
          <cell r="B1" t="str">
            <v>no</v>
          </cell>
        </row>
      </sheetData>
      <sheetData sheetId="1026">
        <row r="25">
          <cell r="W25">
            <v>39538</v>
          </cell>
        </row>
      </sheetData>
      <sheetData sheetId="1027">
        <row r="21">
          <cell r="C21" t="str">
            <v>Year</v>
          </cell>
        </row>
      </sheetData>
      <sheetData sheetId="1028">
        <row r="21">
          <cell r="C21" t="str">
            <v>Year</v>
          </cell>
        </row>
      </sheetData>
      <sheetData sheetId="1029">
        <row r="21">
          <cell r="C21" t="str">
            <v>Year</v>
          </cell>
        </row>
      </sheetData>
      <sheetData sheetId="1030">
        <row r="190">
          <cell r="J190">
            <v>39538</v>
          </cell>
        </row>
      </sheetData>
      <sheetData sheetId="1031">
        <row r="25">
          <cell r="W25">
            <v>39538</v>
          </cell>
        </row>
      </sheetData>
      <sheetData sheetId="1032">
        <row r="190">
          <cell r="J190">
            <v>39538</v>
          </cell>
        </row>
      </sheetData>
      <sheetData sheetId="1033">
        <row r="25">
          <cell r="W25">
            <v>39538</v>
          </cell>
        </row>
      </sheetData>
      <sheetData sheetId="1034">
        <row r="25">
          <cell r="W25">
            <v>39538</v>
          </cell>
        </row>
      </sheetData>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row r="1">
          <cell r="B1" t="str">
            <v>no</v>
          </cell>
        </row>
      </sheetData>
      <sheetData sheetId="1059">
        <row r="21">
          <cell r="C21" t="str">
            <v>Year</v>
          </cell>
        </row>
      </sheetData>
      <sheetData sheetId="1060">
        <row r="1">
          <cell r="B1" t="str">
            <v>no</v>
          </cell>
        </row>
      </sheetData>
      <sheetData sheetId="1061">
        <row r="21">
          <cell r="C21" t="str">
            <v>Year</v>
          </cell>
        </row>
      </sheetData>
      <sheetData sheetId="1062">
        <row r="1">
          <cell r="B1" t="str">
            <v>no</v>
          </cell>
        </row>
      </sheetData>
      <sheetData sheetId="1063">
        <row r="25">
          <cell r="W25">
            <v>39538</v>
          </cell>
        </row>
      </sheetData>
      <sheetData sheetId="1064">
        <row r="1">
          <cell r="B1" t="str">
            <v>no</v>
          </cell>
        </row>
      </sheetData>
      <sheetData sheetId="1065">
        <row r="21">
          <cell r="C21" t="str">
            <v>Year</v>
          </cell>
        </row>
      </sheetData>
      <sheetData sheetId="1066">
        <row r="190">
          <cell r="J190">
            <v>39538</v>
          </cell>
        </row>
      </sheetData>
      <sheetData sheetId="1067">
        <row r="1">
          <cell r="B1" t="str">
            <v>no</v>
          </cell>
        </row>
      </sheetData>
      <sheetData sheetId="1068">
        <row r="25">
          <cell r="W25">
            <v>39538</v>
          </cell>
        </row>
      </sheetData>
      <sheetData sheetId="1069">
        <row r="21">
          <cell r="C21" t="str">
            <v>Year</v>
          </cell>
        </row>
      </sheetData>
      <sheetData sheetId="1070">
        <row r="21">
          <cell r="C21" t="str">
            <v>Year</v>
          </cell>
        </row>
      </sheetData>
      <sheetData sheetId="1071">
        <row r="21">
          <cell r="C21" t="str">
            <v>Year</v>
          </cell>
        </row>
      </sheetData>
      <sheetData sheetId="1072">
        <row r="1">
          <cell r="B1" t="str">
            <v>no</v>
          </cell>
        </row>
      </sheetData>
      <sheetData sheetId="1073">
        <row r="1">
          <cell r="B1" t="str">
            <v>no</v>
          </cell>
        </row>
      </sheetData>
      <sheetData sheetId="1074">
        <row r="25">
          <cell r="W25">
            <v>39538</v>
          </cell>
        </row>
      </sheetData>
      <sheetData sheetId="1075">
        <row r="21">
          <cell r="C21" t="str">
            <v>Year</v>
          </cell>
        </row>
      </sheetData>
      <sheetData sheetId="1076">
        <row r="21">
          <cell r="C21" t="str">
            <v>Year</v>
          </cell>
        </row>
      </sheetData>
      <sheetData sheetId="1077">
        <row r="21">
          <cell r="C21" t="str">
            <v>Year</v>
          </cell>
        </row>
      </sheetData>
      <sheetData sheetId="1078">
        <row r="190">
          <cell r="J190">
            <v>39538</v>
          </cell>
        </row>
      </sheetData>
      <sheetData sheetId="1079">
        <row r="25">
          <cell r="W25">
            <v>39538</v>
          </cell>
        </row>
      </sheetData>
      <sheetData sheetId="1080">
        <row r="190">
          <cell r="J190">
            <v>39538</v>
          </cell>
        </row>
      </sheetData>
      <sheetData sheetId="1081">
        <row r="25">
          <cell r="W25">
            <v>39538</v>
          </cell>
        </row>
      </sheetData>
      <sheetData sheetId="1082"/>
      <sheetData sheetId="1083">
        <row r="25">
          <cell r="W25">
            <v>39538</v>
          </cell>
        </row>
      </sheetData>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ow r="1">
          <cell r="B1" t="str">
            <v>no</v>
          </cell>
        </row>
      </sheetData>
      <sheetData sheetId="1107">
        <row r="21">
          <cell r="C21" t="str">
            <v>Year</v>
          </cell>
        </row>
      </sheetData>
      <sheetData sheetId="1108">
        <row r="1">
          <cell r="B1" t="str">
            <v>no</v>
          </cell>
        </row>
      </sheetData>
      <sheetData sheetId="1109">
        <row r="21">
          <cell r="C21" t="str">
            <v>Year</v>
          </cell>
        </row>
      </sheetData>
      <sheetData sheetId="1110">
        <row r="1">
          <cell r="B1" t="str">
            <v>no</v>
          </cell>
        </row>
      </sheetData>
      <sheetData sheetId="1111">
        <row r="25">
          <cell r="W25">
            <v>39538</v>
          </cell>
        </row>
      </sheetData>
      <sheetData sheetId="1112">
        <row r="1">
          <cell r="B1" t="str">
            <v>no</v>
          </cell>
        </row>
      </sheetData>
      <sheetData sheetId="1113">
        <row r="21">
          <cell r="C21" t="str">
            <v>Year</v>
          </cell>
        </row>
      </sheetData>
      <sheetData sheetId="1114">
        <row r="190">
          <cell r="J190">
            <v>39538</v>
          </cell>
        </row>
      </sheetData>
      <sheetData sheetId="1115">
        <row r="1">
          <cell r="B1" t="str">
            <v>no</v>
          </cell>
        </row>
      </sheetData>
      <sheetData sheetId="1116">
        <row r="25">
          <cell r="W25">
            <v>39538</v>
          </cell>
        </row>
      </sheetData>
      <sheetData sheetId="1117">
        <row r="21">
          <cell r="C21" t="str">
            <v>Year</v>
          </cell>
        </row>
      </sheetData>
      <sheetData sheetId="1118">
        <row r="21">
          <cell r="C21" t="str">
            <v>Year</v>
          </cell>
        </row>
      </sheetData>
      <sheetData sheetId="1119">
        <row r="21">
          <cell r="C21" t="str">
            <v>Year</v>
          </cell>
        </row>
      </sheetData>
      <sheetData sheetId="1120">
        <row r="1">
          <cell r="B1" t="str">
            <v>no</v>
          </cell>
        </row>
      </sheetData>
      <sheetData sheetId="1121">
        <row r="1">
          <cell r="B1" t="str">
            <v>no</v>
          </cell>
        </row>
      </sheetData>
      <sheetData sheetId="1122">
        <row r="25">
          <cell r="W25">
            <v>39538</v>
          </cell>
        </row>
      </sheetData>
      <sheetData sheetId="1123">
        <row r="21">
          <cell r="C21" t="str">
            <v>Year</v>
          </cell>
        </row>
      </sheetData>
      <sheetData sheetId="1124">
        <row r="21">
          <cell r="C21" t="str">
            <v>Year</v>
          </cell>
        </row>
      </sheetData>
      <sheetData sheetId="1125">
        <row r="21">
          <cell r="C21" t="str">
            <v>Year</v>
          </cell>
        </row>
      </sheetData>
      <sheetData sheetId="1126">
        <row r="190">
          <cell r="J190">
            <v>39538</v>
          </cell>
        </row>
      </sheetData>
      <sheetData sheetId="1127">
        <row r="25">
          <cell r="W25">
            <v>39538</v>
          </cell>
        </row>
      </sheetData>
      <sheetData sheetId="1128">
        <row r="190">
          <cell r="J190">
            <v>39538</v>
          </cell>
        </row>
      </sheetData>
      <sheetData sheetId="1129">
        <row r="25">
          <cell r="W25">
            <v>39538</v>
          </cell>
        </row>
      </sheetData>
      <sheetData sheetId="1130"/>
      <sheetData sheetId="1131">
        <row r="25">
          <cell r="W25">
            <v>39538</v>
          </cell>
        </row>
      </sheetData>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B1" t="str">
            <v>no</v>
          </cell>
        </row>
      </sheetData>
      <sheetData sheetId="1155">
        <row r="21">
          <cell r="C21" t="str">
            <v>Year</v>
          </cell>
        </row>
      </sheetData>
      <sheetData sheetId="1156">
        <row r="1">
          <cell r="B1" t="str">
            <v>no</v>
          </cell>
        </row>
      </sheetData>
      <sheetData sheetId="1157">
        <row r="21">
          <cell r="C21" t="str">
            <v>Year</v>
          </cell>
        </row>
      </sheetData>
      <sheetData sheetId="1158">
        <row r="1">
          <cell r="B1" t="str">
            <v>no</v>
          </cell>
        </row>
      </sheetData>
      <sheetData sheetId="1159">
        <row r="25">
          <cell r="W25">
            <v>39538</v>
          </cell>
        </row>
      </sheetData>
      <sheetData sheetId="1160">
        <row r="1">
          <cell r="B1" t="str">
            <v>no</v>
          </cell>
        </row>
      </sheetData>
      <sheetData sheetId="1161">
        <row r="21">
          <cell r="C21" t="str">
            <v>Year</v>
          </cell>
        </row>
      </sheetData>
      <sheetData sheetId="1162">
        <row r="190">
          <cell r="J190">
            <v>39538</v>
          </cell>
        </row>
      </sheetData>
      <sheetData sheetId="1163">
        <row r="1">
          <cell r="B1" t="str">
            <v>no</v>
          </cell>
        </row>
      </sheetData>
      <sheetData sheetId="1164">
        <row r="25">
          <cell r="W25">
            <v>39538</v>
          </cell>
        </row>
      </sheetData>
      <sheetData sheetId="1165">
        <row r="21">
          <cell r="C21" t="str">
            <v>Year</v>
          </cell>
        </row>
      </sheetData>
      <sheetData sheetId="1166">
        <row r="21">
          <cell r="C21" t="str">
            <v>Year</v>
          </cell>
        </row>
      </sheetData>
      <sheetData sheetId="1167">
        <row r="21">
          <cell r="C21" t="str">
            <v>Year</v>
          </cell>
        </row>
      </sheetData>
      <sheetData sheetId="1168">
        <row r="1">
          <cell r="B1" t="str">
            <v>no</v>
          </cell>
        </row>
      </sheetData>
      <sheetData sheetId="1169">
        <row r="1">
          <cell r="B1" t="str">
            <v>no</v>
          </cell>
        </row>
      </sheetData>
      <sheetData sheetId="1170">
        <row r="25">
          <cell r="W25">
            <v>39538</v>
          </cell>
        </row>
      </sheetData>
      <sheetData sheetId="1171">
        <row r="21">
          <cell r="C21" t="str">
            <v>Year</v>
          </cell>
        </row>
      </sheetData>
      <sheetData sheetId="1172">
        <row r="21">
          <cell r="C21" t="str">
            <v>Year</v>
          </cell>
        </row>
      </sheetData>
      <sheetData sheetId="1173">
        <row r="21">
          <cell r="C21" t="str">
            <v>Year</v>
          </cell>
        </row>
      </sheetData>
      <sheetData sheetId="1174">
        <row r="190">
          <cell r="J190">
            <v>39538</v>
          </cell>
        </row>
      </sheetData>
      <sheetData sheetId="1175">
        <row r="25">
          <cell r="W25">
            <v>39538</v>
          </cell>
        </row>
      </sheetData>
      <sheetData sheetId="1176">
        <row r="190">
          <cell r="J190">
            <v>39538</v>
          </cell>
        </row>
      </sheetData>
      <sheetData sheetId="1177">
        <row r="25">
          <cell r="W25">
            <v>39538</v>
          </cell>
        </row>
      </sheetData>
      <sheetData sheetId="1178">
        <row r="25">
          <cell r="W25">
            <v>39538</v>
          </cell>
        </row>
      </sheetData>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ow r="1">
          <cell r="B1" t="str">
            <v>no</v>
          </cell>
        </row>
      </sheetData>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ow r="1">
          <cell r="B1" t="str">
            <v>no</v>
          </cell>
        </row>
      </sheetData>
      <sheetData sheetId="1240">
        <row r="1">
          <cell r="B1" t="str">
            <v>no</v>
          </cell>
        </row>
      </sheetData>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sheetData sheetId="1277"/>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sheetData sheetId="1317"/>
      <sheetData sheetId="1318">
        <row r="25">
          <cell r="W25">
            <v>39538</v>
          </cell>
        </row>
      </sheetData>
      <sheetData sheetId="1319">
        <row r="1">
          <cell r="B1" t="str">
            <v>no</v>
          </cell>
        </row>
      </sheetData>
      <sheetData sheetId="1320">
        <row r="21">
          <cell r="C21" t="str">
            <v>Year</v>
          </cell>
        </row>
      </sheetData>
      <sheetData sheetId="1321">
        <row r="1">
          <cell r="B1" t="str">
            <v>no</v>
          </cell>
        </row>
      </sheetData>
      <sheetData sheetId="1322">
        <row r="21">
          <cell r="C21" t="str">
            <v>Year</v>
          </cell>
        </row>
      </sheetData>
      <sheetData sheetId="1323">
        <row r="1">
          <cell r="B1" t="str">
            <v>no</v>
          </cell>
        </row>
      </sheetData>
      <sheetData sheetId="1324">
        <row r="25">
          <cell r="W25">
            <v>39538</v>
          </cell>
        </row>
      </sheetData>
      <sheetData sheetId="1325">
        <row r="1">
          <cell r="B1" t="str">
            <v>no</v>
          </cell>
        </row>
      </sheetData>
      <sheetData sheetId="1326">
        <row r="21">
          <cell r="C21" t="str">
            <v>Year</v>
          </cell>
        </row>
      </sheetData>
      <sheetData sheetId="1327">
        <row r="1">
          <cell r="B1" t="str">
            <v>no</v>
          </cell>
        </row>
      </sheetData>
      <sheetData sheetId="1328">
        <row r="1">
          <cell r="B1" t="str">
            <v>no</v>
          </cell>
        </row>
      </sheetData>
      <sheetData sheetId="1329">
        <row r="1">
          <cell r="B1" t="str">
            <v>no</v>
          </cell>
        </row>
      </sheetData>
      <sheetData sheetId="1330">
        <row r="21">
          <cell r="C21" t="str">
            <v>Year</v>
          </cell>
        </row>
      </sheetData>
      <sheetData sheetId="1331">
        <row r="1">
          <cell r="B1" t="str">
            <v>no</v>
          </cell>
        </row>
      </sheetData>
      <sheetData sheetId="1332">
        <row r="1">
          <cell r="B1" t="str">
            <v>no</v>
          </cell>
        </row>
      </sheetData>
      <sheetData sheetId="1333">
        <row r="21">
          <cell r="C21" t="str">
            <v>Year</v>
          </cell>
        </row>
      </sheetData>
      <sheetData sheetId="1334">
        <row r="1">
          <cell r="B1" t="str">
            <v>no</v>
          </cell>
        </row>
      </sheetData>
      <sheetData sheetId="1335">
        <row r="1">
          <cell r="B1" t="str">
            <v>no</v>
          </cell>
        </row>
      </sheetData>
      <sheetData sheetId="1336">
        <row r="25">
          <cell r="W25">
            <v>39538</v>
          </cell>
        </row>
      </sheetData>
      <sheetData sheetId="1337">
        <row r="21">
          <cell r="C21" t="str">
            <v>Year</v>
          </cell>
        </row>
      </sheetData>
      <sheetData sheetId="1338">
        <row r="21">
          <cell r="C21" t="str">
            <v>Year</v>
          </cell>
        </row>
      </sheetData>
      <sheetData sheetId="1339">
        <row r="21">
          <cell r="C21" t="str">
            <v>Year</v>
          </cell>
        </row>
      </sheetData>
      <sheetData sheetId="1340">
        <row r="1">
          <cell r="B1" t="str">
            <v>no</v>
          </cell>
        </row>
      </sheetData>
      <sheetData sheetId="1341">
        <row r="1">
          <cell r="B1" t="str">
            <v>no</v>
          </cell>
        </row>
      </sheetData>
      <sheetData sheetId="1342">
        <row r="25">
          <cell r="W25">
            <v>39538</v>
          </cell>
        </row>
      </sheetData>
      <sheetData sheetId="1343">
        <row r="21">
          <cell r="C21" t="str">
            <v>Year</v>
          </cell>
        </row>
      </sheetData>
      <sheetData sheetId="1344">
        <row r="21">
          <cell r="C21" t="str">
            <v>Year</v>
          </cell>
        </row>
      </sheetData>
      <sheetData sheetId="1345">
        <row r="21">
          <cell r="C21" t="str">
            <v>Year</v>
          </cell>
        </row>
      </sheetData>
      <sheetData sheetId="1346">
        <row r="190">
          <cell r="J190">
            <v>39538</v>
          </cell>
        </row>
      </sheetData>
      <sheetData sheetId="1347">
        <row r="1">
          <cell r="B1" t="str">
            <v>no</v>
          </cell>
        </row>
      </sheetData>
      <sheetData sheetId="1348">
        <row r="21">
          <cell r="C21" t="str">
            <v>Year</v>
          </cell>
        </row>
      </sheetData>
      <sheetData sheetId="1349">
        <row r="1">
          <cell r="B1" t="str">
            <v>no</v>
          </cell>
        </row>
      </sheetData>
      <sheetData sheetId="1350">
        <row r="21">
          <cell r="C21" t="str">
            <v>Year</v>
          </cell>
        </row>
      </sheetData>
      <sheetData sheetId="1351">
        <row r="1">
          <cell r="B1" t="str">
            <v>no</v>
          </cell>
        </row>
      </sheetData>
      <sheetData sheetId="1352">
        <row r="25">
          <cell r="W25">
            <v>39538</v>
          </cell>
        </row>
      </sheetData>
      <sheetData sheetId="1353">
        <row r="1">
          <cell r="B1" t="str">
            <v>no</v>
          </cell>
        </row>
      </sheetData>
      <sheetData sheetId="1354">
        <row r="21">
          <cell r="C21" t="str">
            <v>Year</v>
          </cell>
        </row>
      </sheetData>
      <sheetData sheetId="1355">
        <row r="1">
          <cell r="B1" t="str">
            <v>no</v>
          </cell>
        </row>
      </sheetData>
      <sheetData sheetId="1356">
        <row r="1">
          <cell r="B1" t="str">
            <v>no</v>
          </cell>
        </row>
      </sheetData>
      <sheetData sheetId="1357">
        <row r="1">
          <cell r="B1" t="str">
            <v>no</v>
          </cell>
        </row>
      </sheetData>
      <sheetData sheetId="1358">
        <row r="1">
          <cell r="B1" t="str">
            <v>no</v>
          </cell>
        </row>
      </sheetData>
      <sheetData sheetId="1359">
        <row r="1">
          <cell r="B1" t="str">
            <v>no</v>
          </cell>
        </row>
      </sheetData>
      <sheetData sheetId="1360">
        <row r="1">
          <cell r="B1" t="str">
            <v>no</v>
          </cell>
        </row>
      </sheetData>
      <sheetData sheetId="1361">
        <row r="1">
          <cell r="B1" t="str">
            <v>no</v>
          </cell>
        </row>
      </sheetData>
      <sheetData sheetId="1362">
        <row r="1">
          <cell r="B1" t="str">
            <v>no</v>
          </cell>
        </row>
      </sheetData>
      <sheetData sheetId="1363">
        <row r="1">
          <cell r="B1" t="str">
            <v>no</v>
          </cell>
        </row>
      </sheetData>
      <sheetData sheetId="1364">
        <row r="1">
          <cell r="B1" t="str">
            <v>no</v>
          </cell>
        </row>
      </sheetData>
      <sheetData sheetId="1365">
        <row r="1">
          <cell r="B1" t="str">
            <v>no</v>
          </cell>
        </row>
      </sheetData>
      <sheetData sheetId="1366">
        <row r="1">
          <cell r="B1" t="str">
            <v>no</v>
          </cell>
        </row>
      </sheetData>
      <sheetData sheetId="1367">
        <row r="1">
          <cell r="B1" t="str">
            <v>no</v>
          </cell>
        </row>
      </sheetData>
      <sheetData sheetId="1368">
        <row r="1">
          <cell r="B1" t="str">
            <v>no</v>
          </cell>
        </row>
      </sheetData>
      <sheetData sheetId="1369">
        <row r="1">
          <cell r="B1" t="str">
            <v>no</v>
          </cell>
        </row>
      </sheetData>
      <sheetData sheetId="1370">
        <row r="1">
          <cell r="B1" t="str">
            <v>no</v>
          </cell>
        </row>
      </sheetData>
      <sheetData sheetId="1371">
        <row r="1">
          <cell r="B1" t="str">
            <v>no</v>
          </cell>
        </row>
      </sheetData>
      <sheetData sheetId="1372">
        <row r="1">
          <cell r="B1" t="str">
            <v>no</v>
          </cell>
        </row>
      </sheetData>
      <sheetData sheetId="1373">
        <row r="1">
          <cell r="B1" t="str">
            <v>no</v>
          </cell>
        </row>
      </sheetData>
      <sheetData sheetId="1374">
        <row r="1">
          <cell r="B1" t="str">
            <v>no</v>
          </cell>
        </row>
      </sheetData>
      <sheetData sheetId="1375">
        <row r="1">
          <cell r="B1" t="str">
            <v>no</v>
          </cell>
        </row>
      </sheetData>
      <sheetData sheetId="1376">
        <row r="1">
          <cell r="B1" t="str">
            <v>no</v>
          </cell>
        </row>
      </sheetData>
      <sheetData sheetId="1377">
        <row r="1">
          <cell r="B1" t="str">
            <v>no</v>
          </cell>
        </row>
      </sheetData>
      <sheetData sheetId="1378">
        <row r="1">
          <cell r="B1" t="str">
            <v>no</v>
          </cell>
        </row>
      </sheetData>
      <sheetData sheetId="1379">
        <row r="21">
          <cell r="C21" t="str">
            <v>Year</v>
          </cell>
        </row>
      </sheetData>
      <sheetData sheetId="1380">
        <row r="1">
          <cell r="B1" t="str">
            <v>no</v>
          </cell>
        </row>
      </sheetData>
      <sheetData sheetId="1381">
        <row r="21">
          <cell r="C21" t="str">
            <v>Year</v>
          </cell>
        </row>
      </sheetData>
      <sheetData sheetId="1382">
        <row r="1">
          <cell r="B1" t="str">
            <v>no</v>
          </cell>
        </row>
      </sheetData>
      <sheetData sheetId="1383">
        <row r="1">
          <cell r="B1" t="str">
            <v>no</v>
          </cell>
        </row>
      </sheetData>
      <sheetData sheetId="1384">
        <row r="25">
          <cell r="W25">
            <v>39538</v>
          </cell>
        </row>
      </sheetData>
      <sheetData sheetId="1385">
        <row r="21">
          <cell r="C21" t="str">
            <v>Year</v>
          </cell>
        </row>
      </sheetData>
      <sheetData sheetId="1386">
        <row r="21">
          <cell r="C21" t="str">
            <v>Year</v>
          </cell>
        </row>
      </sheetData>
      <sheetData sheetId="1387">
        <row r="21">
          <cell r="C21" t="str">
            <v>Year</v>
          </cell>
        </row>
      </sheetData>
      <sheetData sheetId="1388">
        <row r="1">
          <cell r="B1" t="str">
            <v>no</v>
          </cell>
        </row>
      </sheetData>
      <sheetData sheetId="1389">
        <row r="1">
          <cell r="B1" t="str">
            <v>no</v>
          </cell>
        </row>
      </sheetData>
      <sheetData sheetId="1390">
        <row r="25">
          <cell r="W25">
            <v>39538</v>
          </cell>
        </row>
      </sheetData>
      <sheetData sheetId="1391">
        <row r="21">
          <cell r="C21" t="str">
            <v>Year</v>
          </cell>
        </row>
      </sheetData>
      <sheetData sheetId="1392"/>
      <sheetData sheetId="1393"/>
      <sheetData sheetId="1394"/>
      <sheetData sheetId="1395"/>
      <sheetData sheetId="1396"/>
      <sheetData sheetId="1397">
        <row r="1">
          <cell r="B1" t="str">
            <v>no</v>
          </cell>
        </row>
      </sheetData>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row r="1">
          <cell r="B1" t="str">
            <v>no</v>
          </cell>
        </row>
      </sheetData>
      <sheetData sheetId="1434">
        <row r="21">
          <cell r="C21" t="str">
            <v>Year</v>
          </cell>
        </row>
      </sheetData>
      <sheetData sheetId="1435">
        <row r="1">
          <cell r="B1" t="str">
            <v>no</v>
          </cell>
        </row>
      </sheetData>
      <sheetData sheetId="1436">
        <row r="21">
          <cell r="C21" t="str">
            <v>Year</v>
          </cell>
        </row>
      </sheetData>
      <sheetData sheetId="1437">
        <row r="1">
          <cell r="B1" t="str">
            <v>no</v>
          </cell>
        </row>
      </sheetData>
      <sheetData sheetId="1438">
        <row r="25">
          <cell r="W25">
            <v>39538</v>
          </cell>
        </row>
      </sheetData>
      <sheetData sheetId="1439">
        <row r="1">
          <cell r="B1" t="str">
            <v>no</v>
          </cell>
        </row>
      </sheetData>
      <sheetData sheetId="1440">
        <row r="21">
          <cell r="C21" t="str">
            <v>Year</v>
          </cell>
        </row>
      </sheetData>
      <sheetData sheetId="1441">
        <row r="190">
          <cell r="J190">
            <v>39538</v>
          </cell>
        </row>
      </sheetData>
      <sheetData sheetId="1442">
        <row r="1">
          <cell r="B1" t="str">
            <v>no</v>
          </cell>
        </row>
      </sheetData>
      <sheetData sheetId="1443">
        <row r="25">
          <cell r="W25">
            <v>39538</v>
          </cell>
        </row>
      </sheetData>
      <sheetData sheetId="1444">
        <row r="21">
          <cell r="C21" t="str">
            <v>Year</v>
          </cell>
        </row>
      </sheetData>
      <sheetData sheetId="1445">
        <row r="21">
          <cell r="C21" t="str">
            <v>Year</v>
          </cell>
        </row>
      </sheetData>
      <sheetData sheetId="1446">
        <row r="21">
          <cell r="C21" t="str">
            <v>Year</v>
          </cell>
        </row>
      </sheetData>
      <sheetData sheetId="1447">
        <row r="1">
          <cell r="B1" t="str">
            <v>no</v>
          </cell>
        </row>
      </sheetData>
      <sheetData sheetId="1448">
        <row r="1">
          <cell r="B1" t="str">
            <v>no</v>
          </cell>
        </row>
      </sheetData>
      <sheetData sheetId="1449">
        <row r="25">
          <cell r="W25">
            <v>39538</v>
          </cell>
        </row>
      </sheetData>
      <sheetData sheetId="1450">
        <row r="21">
          <cell r="C21" t="str">
            <v>Year</v>
          </cell>
        </row>
      </sheetData>
      <sheetData sheetId="1451">
        <row r="21">
          <cell r="C21" t="str">
            <v>Year</v>
          </cell>
        </row>
      </sheetData>
      <sheetData sheetId="1452">
        <row r="21">
          <cell r="C21" t="str">
            <v>Year</v>
          </cell>
        </row>
      </sheetData>
      <sheetData sheetId="1453">
        <row r="190">
          <cell r="J190">
            <v>39538</v>
          </cell>
        </row>
      </sheetData>
      <sheetData sheetId="1454">
        <row r="25">
          <cell r="W25">
            <v>39538</v>
          </cell>
        </row>
      </sheetData>
      <sheetData sheetId="1455">
        <row r="190">
          <cell r="J190">
            <v>39538</v>
          </cell>
        </row>
      </sheetData>
      <sheetData sheetId="1456">
        <row r="25">
          <cell r="W25">
            <v>39538</v>
          </cell>
        </row>
      </sheetData>
      <sheetData sheetId="1457">
        <row r="25">
          <cell r="W25">
            <v>39538</v>
          </cell>
        </row>
      </sheetData>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row r="1">
          <cell r="B1" t="str">
            <v>no</v>
          </cell>
        </row>
      </sheetData>
      <sheetData sheetId="1482">
        <row r="21">
          <cell r="C21" t="str">
            <v>Year</v>
          </cell>
        </row>
      </sheetData>
      <sheetData sheetId="1483">
        <row r="1">
          <cell r="B1" t="str">
            <v>no</v>
          </cell>
        </row>
      </sheetData>
      <sheetData sheetId="1484">
        <row r="21">
          <cell r="C21" t="str">
            <v>Year</v>
          </cell>
        </row>
      </sheetData>
      <sheetData sheetId="1485">
        <row r="1">
          <cell r="B1" t="str">
            <v>no</v>
          </cell>
        </row>
      </sheetData>
      <sheetData sheetId="1486">
        <row r="25">
          <cell r="W25">
            <v>39538</v>
          </cell>
        </row>
      </sheetData>
      <sheetData sheetId="1487">
        <row r="1">
          <cell r="B1" t="str">
            <v>no</v>
          </cell>
        </row>
      </sheetData>
      <sheetData sheetId="1488">
        <row r="21">
          <cell r="C21" t="str">
            <v>Year</v>
          </cell>
        </row>
      </sheetData>
      <sheetData sheetId="1489">
        <row r="190">
          <cell r="J190">
            <v>39538</v>
          </cell>
        </row>
      </sheetData>
      <sheetData sheetId="1490">
        <row r="1">
          <cell r="B1" t="str">
            <v>no</v>
          </cell>
        </row>
      </sheetData>
      <sheetData sheetId="1491">
        <row r="25">
          <cell r="W25">
            <v>39538</v>
          </cell>
        </row>
      </sheetData>
      <sheetData sheetId="1492">
        <row r="21">
          <cell r="C21" t="str">
            <v>Year</v>
          </cell>
        </row>
      </sheetData>
      <sheetData sheetId="1493">
        <row r="21">
          <cell r="C21" t="str">
            <v>Year</v>
          </cell>
        </row>
      </sheetData>
      <sheetData sheetId="1494">
        <row r="21">
          <cell r="C21" t="str">
            <v>Year</v>
          </cell>
        </row>
      </sheetData>
      <sheetData sheetId="1495">
        <row r="1">
          <cell r="B1" t="str">
            <v>no</v>
          </cell>
        </row>
      </sheetData>
      <sheetData sheetId="1496">
        <row r="1">
          <cell r="B1" t="str">
            <v>no</v>
          </cell>
        </row>
      </sheetData>
      <sheetData sheetId="1497">
        <row r="25">
          <cell r="W25">
            <v>39538</v>
          </cell>
        </row>
      </sheetData>
      <sheetData sheetId="1498">
        <row r="21">
          <cell r="C21" t="str">
            <v>Year</v>
          </cell>
        </row>
      </sheetData>
      <sheetData sheetId="1499">
        <row r="21">
          <cell r="C21" t="str">
            <v>Year</v>
          </cell>
        </row>
      </sheetData>
      <sheetData sheetId="1500">
        <row r="21">
          <cell r="C21" t="str">
            <v>Year</v>
          </cell>
        </row>
      </sheetData>
      <sheetData sheetId="1501">
        <row r="190">
          <cell r="J190">
            <v>39538</v>
          </cell>
        </row>
      </sheetData>
      <sheetData sheetId="1502">
        <row r="25">
          <cell r="W25">
            <v>39538</v>
          </cell>
        </row>
      </sheetData>
      <sheetData sheetId="1503">
        <row r="190">
          <cell r="J190">
            <v>39538</v>
          </cell>
        </row>
      </sheetData>
      <sheetData sheetId="1504">
        <row r="25">
          <cell r="W25">
            <v>39538</v>
          </cell>
        </row>
      </sheetData>
      <sheetData sheetId="1505">
        <row r="25">
          <cell r="W25">
            <v>39538</v>
          </cell>
        </row>
      </sheetData>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row r="1">
          <cell r="B1" t="str">
            <v>no</v>
          </cell>
        </row>
      </sheetData>
      <sheetData sheetId="1530">
        <row r="21">
          <cell r="C21" t="str">
            <v>Year</v>
          </cell>
        </row>
      </sheetData>
      <sheetData sheetId="1531">
        <row r="1">
          <cell r="B1" t="str">
            <v>no</v>
          </cell>
        </row>
      </sheetData>
      <sheetData sheetId="1532">
        <row r="21">
          <cell r="C21" t="str">
            <v>Year</v>
          </cell>
        </row>
      </sheetData>
      <sheetData sheetId="1533">
        <row r="1">
          <cell r="B1" t="str">
            <v>no</v>
          </cell>
        </row>
      </sheetData>
      <sheetData sheetId="1534">
        <row r="25">
          <cell r="W25">
            <v>39538</v>
          </cell>
        </row>
      </sheetData>
      <sheetData sheetId="1535">
        <row r="1">
          <cell r="B1" t="str">
            <v>no</v>
          </cell>
        </row>
      </sheetData>
      <sheetData sheetId="1536">
        <row r="21">
          <cell r="C21" t="str">
            <v>Year</v>
          </cell>
        </row>
      </sheetData>
      <sheetData sheetId="1537">
        <row r="190">
          <cell r="J190">
            <v>39538</v>
          </cell>
        </row>
      </sheetData>
      <sheetData sheetId="1538">
        <row r="1">
          <cell r="B1" t="str">
            <v>no</v>
          </cell>
        </row>
      </sheetData>
      <sheetData sheetId="1539">
        <row r="25">
          <cell r="W25">
            <v>39538</v>
          </cell>
        </row>
      </sheetData>
      <sheetData sheetId="1540">
        <row r="21">
          <cell r="C21" t="str">
            <v>Year</v>
          </cell>
        </row>
      </sheetData>
      <sheetData sheetId="1541">
        <row r="21">
          <cell r="C21" t="str">
            <v>Year</v>
          </cell>
        </row>
      </sheetData>
      <sheetData sheetId="1542">
        <row r="21">
          <cell r="C21" t="str">
            <v>Year</v>
          </cell>
        </row>
      </sheetData>
      <sheetData sheetId="1543">
        <row r="1">
          <cell r="B1" t="str">
            <v>no</v>
          </cell>
        </row>
      </sheetData>
      <sheetData sheetId="1544">
        <row r="1">
          <cell r="B1" t="str">
            <v>no</v>
          </cell>
        </row>
      </sheetData>
      <sheetData sheetId="1545">
        <row r="25">
          <cell r="W25">
            <v>39538</v>
          </cell>
        </row>
      </sheetData>
      <sheetData sheetId="1546">
        <row r="21">
          <cell r="C21" t="str">
            <v>Year</v>
          </cell>
        </row>
      </sheetData>
      <sheetData sheetId="1547">
        <row r="21">
          <cell r="C21" t="str">
            <v>Year</v>
          </cell>
        </row>
      </sheetData>
      <sheetData sheetId="1548">
        <row r="21">
          <cell r="C21" t="str">
            <v>Year</v>
          </cell>
        </row>
      </sheetData>
      <sheetData sheetId="1549">
        <row r="190">
          <cell r="J190">
            <v>39538</v>
          </cell>
        </row>
      </sheetData>
      <sheetData sheetId="1550">
        <row r="25">
          <cell r="W25">
            <v>39538</v>
          </cell>
        </row>
      </sheetData>
      <sheetData sheetId="1551">
        <row r="190">
          <cell r="J190">
            <v>39538</v>
          </cell>
        </row>
      </sheetData>
      <sheetData sheetId="1552">
        <row r="25">
          <cell r="W25">
            <v>39538</v>
          </cell>
        </row>
      </sheetData>
      <sheetData sheetId="1553">
        <row r="25">
          <cell r="W25">
            <v>39538</v>
          </cell>
        </row>
      </sheetData>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sheetData sheetId="1656"/>
      <sheetData sheetId="1657"/>
      <sheetData sheetId="1658"/>
      <sheetData sheetId="1659"/>
      <sheetData sheetId="1660"/>
      <sheetData sheetId="1661" refreshError="1"/>
      <sheetData sheetId="1662"/>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ow r="1">
          <cell r="B1" t="str">
            <v>no</v>
          </cell>
        </row>
      </sheetData>
      <sheetData sheetId="1691">
        <row r="21">
          <cell r="C21" t="str">
            <v>Year</v>
          </cell>
        </row>
      </sheetData>
      <sheetData sheetId="1692">
        <row r="1">
          <cell r="B1" t="str">
            <v>no</v>
          </cell>
        </row>
      </sheetData>
      <sheetData sheetId="1693">
        <row r="21">
          <cell r="C21" t="str">
            <v>Year</v>
          </cell>
        </row>
      </sheetData>
      <sheetData sheetId="1694">
        <row r="1">
          <cell r="B1" t="str">
            <v>no</v>
          </cell>
        </row>
      </sheetData>
      <sheetData sheetId="1695">
        <row r="25">
          <cell r="W25">
            <v>39538</v>
          </cell>
        </row>
      </sheetData>
      <sheetData sheetId="1696">
        <row r="1">
          <cell r="B1" t="str">
            <v>no</v>
          </cell>
        </row>
      </sheetData>
      <sheetData sheetId="1697">
        <row r="21">
          <cell r="C21" t="str">
            <v>Year</v>
          </cell>
        </row>
      </sheetData>
      <sheetData sheetId="1698">
        <row r="190">
          <cell r="J190">
            <v>39538</v>
          </cell>
        </row>
      </sheetData>
      <sheetData sheetId="1699">
        <row r="1">
          <cell r="B1" t="str">
            <v>no</v>
          </cell>
        </row>
      </sheetData>
      <sheetData sheetId="1700">
        <row r="25">
          <cell r="W25">
            <v>39538</v>
          </cell>
        </row>
      </sheetData>
      <sheetData sheetId="1701">
        <row r="1">
          <cell r="B1" t="str">
            <v>no</v>
          </cell>
        </row>
      </sheetData>
      <sheetData sheetId="1702">
        <row r="21">
          <cell r="C21" t="str">
            <v>Year</v>
          </cell>
        </row>
      </sheetData>
      <sheetData sheetId="1703">
        <row r="21">
          <cell r="C21" t="str">
            <v>Year</v>
          </cell>
        </row>
      </sheetData>
      <sheetData sheetId="1704">
        <row r="1">
          <cell r="B1" t="str">
            <v>no</v>
          </cell>
        </row>
      </sheetData>
      <sheetData sheetId="1705">
        <row r="1">
          <cell r="B1" t="str">
            <v>no</v>
          </cell>
        </row>
      </sheetData>
      <sheetData sheetId="1706">
        <row r="25">
          <cell r="W25">
            <v>39538</v>
          </cell>
        </row>
      </sheetData>
      <sheetData sheetId="1707">
        <row r="21">
          <cell r="C21" t="str">
            <v>Year</v>
          </cell>
        </row>
      </sheetData>
      <sheetData sheetId="1708">
        <row r="21">
          <cell r="C21" t="str">
            <v>Year</v>
          </cell>
        </row>
      </sheetData>
      <sheetData sheetId="1709">
        <row r="21">
          <cell r="C21" t="str">
            <v>Year</v>
          </cell>
        </row>
      </sheetData>
      <sheetData sheetId="1710">
        <row r="25">
          <cell r="W25">
            <v>39538</v>
          </cell>
        </row>
      </sheetData>
      <sheetData sheetId="1711">
        <row r="25">
          <cell r="W25">
            <v>39538</v>
          </cell>
        </row>
      </sheetData>
      <sheetData sheetId="1712">
        <row r="190">
          <cell r="J190">
            <v>39538</v>
          </cell>
        </row>
      </sheetData>
      <sheetData sheetId="1713">
        <row r="25">
          <cell r="W25">
            <v>39538</v>
          </cell>
        </row>
      </sheetData>
      <sheetData sheetId="1714">
        <row r="25">
          <cell r="W25">
            <v>39538</v>
          </cell>
        </row>
      </sheetData>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row r="1">
          <cell r="B1" t="str">
            <v>no</v>
          </cell>
        </row>
      </sheetData>
      <sheetData sheetId="1739">
        <row r="21">
          <cell r="C21" t="str">
            <v>Year</v>
          </cell>
        </row>
      </sheetData>
      <sheetData sheetId="1740">
        <row r="1">
          <cell r="B1" t="str">
            <v>no</v>
          </cell>
        </row>
      </sheetData>
      <sheetData sheetId="1741">
        <row r="21">
          <cell r="C21" t="str">
            <v>Year</v>
          </cell>
        </row>
      </sheetData>
      <sheetData sheetId="1742">
        <row r="1">
          <cell r="B1" t="str">
            <v>no</v>
          </cell>
        </row>
      </sheetData>
      <sheetData sheetId="1743">
        <row r="25">
          <cell r="W25">
            <v>39538</v>
          </cell>
        </row>
      </sheetData>
      <sheetData sheetId="1744">
        <row r="1">
          <cell r="B1" t="str">
            <v>no</v>
          </cell>
        </row>
      </sheetData>
      <sheetData sheetId="1745">
        <row r="21">
          <cell r="C21" t="str">
            <v>Year</v>
          </cell>
        </row>
      </sheetData>
      <sheetData sheetId="1746">
        <row r="190">
          <cell r="J190">
            <v>39538</v>
          </cell>
        </row>
      </sheetData>
      <sheetData sheetId="1747">
        <row r="1">
          <cell r="B1" t="str">
            <v>no</v>
          </cell>
        </row>
      </sheetData>
      <sheetData sheetId="1748">
        <row r="25">
          <cell r="W25">
            <v>39538</v>
          </cell>
        </row>
      </sheetData>
      <sheetData sheetId="1749">
        <row r="21">
          <cell r="C21" t="str">
            <v>Year</v>
          </cell>
        </row>
      </sheetData>
      <sheetData sheetId="1750">
        <row r="21">
          <cell r="C21" t="str">
            <v>Year</v>
          </cell>
        </row>
      </sheetData>
      <sheetData sheetId="1751">
        <row r="21">
          <cell r="C21" t="str">
            <v>Year</v>
          </cell>
        </row>
      </sheetData>
      <sheetData sheetId="1752">
        <row r="1">
          <cell r="B1" t="str">
            <v>no</v>
          </cell>
        </row>
      </sheetData>
      <sheetData sheetId="1753">
        <row r="1">
          <cell r="B1" t="str">
            <v>no</v>
          </cell>
        </row>
      </sheetData>
      <sheetData sheetId="1754">
        <row r="25">
          <cell r="W25">
            <v>39538</v>
          </cell>
        </row>
      </sheetData>
      <sheetData sheetId="1755">
        <row r="21">
          <cell r="C21" t="str">
            <v>Year</v>
          </cell>
        </row>
      </sheetData>
      <sheetData sheetId="1756">
        <row r="21">
          <cell r="C21" t="str">
            <v>Year</v>
          </cell>
        </row>
      </sheetData>
      <sheetData sheetId="1757">
        <row r="21">
          <cell r="C21" t="str">
            <v>Year</v>
          </cell>
        </row>
      </sheetData>
      <sheetData sheetId="1758">
        <row r="190">
          <cell r="J190">
            <v>39538</v>
          </cell>
        </row>
      </sheetData>
      <sheetData sheetId="1759">
        <row r="25">
          <cell r="W25">
            <v>39538</v>
          </cell>
        </row>
      </sheetData>
      <sheetData sheetId="1760">
        <row r="190">
          <cell r="J190">
            <v>39538</v>
          </cell>
        </row>
      </sheetData>
      <sheetData sheetId="1761">
        <row r="25">
          <cell r="W25">
            <v>39538</v>
          </cell>
        </row>
      </sheetData>
      <sheetData sheetId="1762">
        <row r="25">
          <cell r="W25">
            <v>39538</v>
          </cell>
        </row>
      </sheetData>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row r="1">
          <cell r="B1" t="str">
            <v>no</v>
          </cell>
        </row>
      </sheetData>
      <sheetData sheetId="1787">
        <row r="21">
          <cell r="C21" t="str">
            <v>Year</v>
          </cell>
        </row>
      </sheetData>
      <sheetData sheetId="1788">
        <row r="1">
          <cell r="B1" t="str">
            <v>no</v>
          </cell>
        </row>
      </sheetData>
      <sheetData sheetId="1789">
        <row r="1">
          <cell r="B1" t="str">
            <v>no</v>
          </cell>
        </row>
      </sheetData>
      <sheetData sheetId="1790">
        <row r="1">
          <cell r="B1" t="str">
            <v>no</v>
          </cell>
        </row>
      </sheetData>
      <sheetData sheetId="1791">
        <row r="21">
          <cell r="C21" t="str">
            <v>Year</v>
          </cell>
        </row>
      </sheetData>
      <sheetData sheetId="1792">
        <row r="1">
          <cell r="B1" t="str">
            <v>no</v>
          </cell>
        </row>
      </sheetData>
      <sheetData sheetId="1793">
        <row r="21">
          <cell r="C21" t="str">
            <v>Year</v>
          </cell>
        </row>
      </sheetData>
      <sheetData sheetId="1794">
        <row r="1">
          <cell r="B1" t="str">
            <v>no</v>
          </cell>
        </row>
      </sheetData>
      <sheetData sheetId="1795">
        <row r="1">
          <cell r="B1" t="str">
            <v>no</v>
          </cell>
        </row>
      </sheetData>
      <sheetData sheetId="1796">
        <row r="25">
          <cell r="W25">
            <v>39538</v>
          </cell>
        </row>
      </sheetData>
      <sheetData sheetId="1797">
        <row r="1">
          <cell r="B1" t="str">
            <v>no</v>
          </cell>
        </row>
      </sheetData>
      <sheetData sheetId="1798">
        <row r="21">
          <cell r="C21" t="str">
            <v>Year</v>
          </cell>
        </row>
      </sheetData>
      <sheetData sheetId="1799">
        <row r="21">
          <cell r="C21" t="str">
            <v>Year</v>
          </cell>
        </row>
      </sheetData>
      <sheetData sheetId="1800">
        <row r="1">
          <cell r="B1" t="str">
            <v>no</v>
          </cell>
        </row>
      </sheetData>
      <sheetData sheetId="1801">
        <row r="1">
          <cell r="B1" t="str">
            <v>no</v>
          </cell>
        </row>
      </sheetData>
      <sheetData sheetId="1802">
        <row r="25">
          <cell r="W25">
            <v>39538</v>
          </cell>
        </row>
      </sheetData>
      <sheetData sheetId="1803">
        <row r="21">
          <cell r="C21" t="str">
            <v>Year</v>
          </cell>
        </row>
      </sheetData>
      <sheetData sheetId="1804">
        <row r="21">
          <cell r="C21" t="str">
            <v>Year</v>
          </cell>
        </row>
      </sheetData>
      <sheetData sheetId="1805">
        <row r="1">
          <cell r="B1" t="str">
            <v>no</v>
          </cell>
        </row>
      </sheetData>
      <sheetData sheetId="1806">
        <row r="25">
          <cell r="W25">
            <v>39538</v>
          </cell>
        </row>
      </sheetData>
      <sheetData sheetId="1807">
        <row r="21">
          <cell r="C21" t="str">
            <v>Year</v>
          </cell>
        </row>
      </sheetData>
      <sheetData sheetId="1808">
        <row r="25">
          <cell r="W25">
            <v>39538</v>
          </cell>
        </row>
      </sheetData>
      <sheetData sheetId="1809">
        <row r="21">
          <cell r="C21" t="str">
            <v>Year</v>
          </cell>
        </row>
      </sheetData>
      <sheetData sheetId="1810">
        <row r="25">
          <cell r="W25">
            <v>39538</v>
          </cell>
        </row>
      </sheetData>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row r="1">
          <cell r="B1" t="str">
            <v>no</v>
          </cell>
        </row>
      </sheetData>
      <sheetData sheetId="1835">
        <row r="21">
          <cell r="C21" t="str">
            <v>Year</v>
          </cell>
        </row>
      </sheetData>
      <sheetData sheetId="1836">
        <row r="1">
          <cell r="B1" t="str">
            <v>no</v>
          </cell>
        </row>
      </sheetData>
      <sheetData sheetId="1837">
        <row r="21">
          <cell r="C21" t="str">
            <v>Year</v>
          </cell>
        </row>
      </sheetData>
      <sheetData sheetId="1838">
        <row r="1">
          <cell r="B1" t="str">
            <v>no</v>
          </cell>
        </row>
      </sheetData>
      <sheetData sheetId="1839">
        <row r="25">
          <cell r="W25">
            <v>39538</v>
          </cell>
        </row>
      </sheetData>
      <sheetData sheetId="1840">
        <row r="1">
          <cell r="B1" t="str">
            <v>no</v>
          </cell>
        </row>
      </sheetData>
      <sheetData sheetId="1841">
        <row r="21">
          <cell r="C21" t="str">
            <v>Year</v>
          </cell>
        </row>
      </sheetData>
      <sheetData sheetId="1842">
        <row r="190">
          <cell r="J190">
            <v>39538</v>
          </cell>
        </row>
      </sheetData>
      <sheetData sheetId="1843">
        <row r="1">
          <cell r="B1" t="str">
            <v>no</v>
          </cell>
        </row>
      </sheetData>
      <sheetData sheetId="1844">
        <row r="25">
          <cell r="W25">
            <v>39538</v>
          </cell>
        </row>
      </sheetData>
      <sheetData sheetId="1845">
        <row r="1">
          <cell r="B1" t="str">
            <v>no</v>
          </cell>
        </row>
      </sheetData>
      <sheetData sheetId="1846">
        <row r="21">
          <cell r="C21" t="str">
            <v>Year</v>
          </cell>
        </row>
      </sheetData>
      <sheetData sheetId="1847">
        <row r="21">
          <cell r="C21" t="str">
            <v>Year</v>
          </cell>
        </row>
      </sheetData>
      <sheetData sheetId="1848">
        <row r="1">
          <cell r="B1" t="str">
            <v>no</v>
          </cell>
        </row>
      </sheetData>
      <sheetData sheetId="1849">
        <row r="1">
          <cell r="B1" t="str">
            <v>no</v>
          </cell>
        </row>
      </sheetData>
      <sheetData sheetId="1850">
        <row r="25">
          <cell r="W25">
            <v>39538</v>
          </cell>
        </row>
      </sheetData>
      <sheetData sheetId="1851">
        <row r="21">
          <cell r="C21" t="str">
            <v>Year</v>
          </cell>
        </row>
      </sheetData>
      <sheetData sheetId="1852">
        <row r="21">
          <cell r="C21" t="str">
            <v>Year</v>
          </cell>
        </row>
      </sheetData>
      <sheetData sheetId="1853">
        <row r="21">
          <cell r="C21" t="str">
            <v>Year</v>
          </cell>
        </row>
      </sheetData>
      <sheetData sheetId="1854">
        <row r="25">
          <cell r="W25">
            <v>39538</v>
          </cell>
        </row>
      </sheetData>
      <sheetData sheetId="1855">
        <row r="25">
          <cell r="W25">
            <v>39538</v>
          </cell>
        </row>
      </sheetData>
      <sheetData sheetId="1856">
        <row r="190">
          <cell r="J190">
            <v>39538</v>
          </cell>
        </row>
      </sheetData>
      <sheetData sheetId="1857">
        <row r="25">
          <cell r="W25">
            <v>39538</v>
          </cell>
        </row>
      </sheetData>
      <sheetData sheetId="1858">
        <row r="25">
          <cell r="W25">
            <v>39538</v>
          </cell>
        </row>
      </sheetData>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row r="1">
          <cell r="B1" t="str">
            <v>no</v>
          </cell>
        </row>
      </sheetData>
      <sheetData sheetId="1883">
        <row r="21">
          <cell r="C21" t="str">
            <v>Year</v>
          </cell>
        </row>
      </sheetData>
      <sheetData sheetId="1884">
        <row r="1">
          <cell r="B1" t="str">
            <v>no</v>
          </cell>
        </row>
      </sheetData>
      <sheetData sheetId="1885">
        <row r="21">
          <cell r="C21" t="str">
            <v>Year</v>
          </cell>
        </row>
      </sheetData>
      <sheetData sheetId="1886">
        <row r="1">
          <cell r="B1" t="str">
            <v>no</v>
          </cell>
        </row>
      </sheetData>
      <sheetData sheetId="1887">
        <row r="25">
          <cell r="W25">
            <v>39538</v>
          </cell>
        </row>
      </sheetData>
      <sheetData sheetId="1888">
        <row r="1">
          <cell r="B1" t="str">
            <v>no</v>
          </cell>
        </row>
      </sheetData>
      <sheetData sheetId="1889">
        <row r="21">
          <cell r="C21" t="str">
            <v>Year</v>
          </cell>
        </row>
      </sheetData>
      <sheetData sheetId="1890">
        <row r="190">
          <cell r="J190">
            <v>39538</v>
          </cell>
        </row>
      </sheetData>
      <sheetData sheetId="1891">
        <row r="1">
          <cell r="B1" t="str">
            <v>no</v>
          </cell>
        </row>
      </sheetData>
      <sheetData sheetId="1892">
        <row r="25">
          <cell r="W25">
            <v>39538</v>
          </cell>
        </row>
      </sheetData>
      <sheetData sheetId="1893">
        <row r="1">
          <cell r="B1" t="str">
            <v>no</v>
          </cell>
        </row>
      </sheetData>
      <sheetData sheetId="1894">
        <row r="21">
          <cell r="C21" t="str">
            <v>Year</v>
          </cell>
        </row>
      </sheetData>
      <sheetData sheetId="1895">
        <row r="21">
          <cell r="C21" t="str">
            <v>Year</v>
          </cell>
        </row>
      </sheetData>
      <sheetData sheetId="1896">
        <row r="1">
          <cell r="B1" t="str">
            <v>no</v>
          </cell>
        </row>
      </sheetData>
      <sheetData sheetId="1897">
        <row r="1">
          <cell r="B1" t="str">
            <v>no</v>
          </cell>
        </row>
      </sheetData>
      <sheetData sheetId="1898">
        <row r="25">
          <cell r="W25">
            <v>39538</v>
          </cell>
        </row>
      </sheetData>
      <sheetData sheetId="1899">
        <row r="21">
          <cell r="C21" t="str">
            <v>Year</v>
          </cell>
        </row>
      </sheetData>
      <sheetData sheetId="1900">
        <row r="21">
          <cell r="C21" t="str">
            <v>Year</v>
          </cell>
        </row>
      </sheetData>
      <sheetData sheetId="1901">
        <row r="21">
          <cell r="C21" t="str">
            <v>Year</v>
          </cell>
        </row>
      </sheetData>
      <sheetData sheetId="1902">
        <row r="25">
          <cell r="W25">
            <v>39538</v>
          </cell>
        </row>
      </sheetData>
      <sheetData sheetId="1903">
        <row r="25">
          <cell r="W25">
            <v>39538</v>
          </cell>
        </row>
      </sheetData>
      <sheetData sheetId="1904">
        <row r="190">
          <cell r="J190">
            <v>39538</v>
          </cell>
        </row>
      </sheetData>
      <sheetData sheetId="1905">
        <row r="25">
          <cell r="W25">
            <v>39538</v>
          </cell>
        </row>
      </sheetData>
      <sheetData sheetId="1906"/>
      <sheetData sheetId="1907">
        <row r="25">
          <cell r="W25">
            <v>39538</v>
          </cell>
        </row>
      </sheetData>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refreshError="1"/>
      <sheetData sheetId="1931" refreshError="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row r="1">
          <cell r="B1" t="str">
            <v>no</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ow r="1">
          <cell r="B1" t="str">
            <v>no</v>
          </cell>
        </row>
      </sheetData>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row r="1">
          <cell r="B1" t="str">
            <v>no</v>
          </cell>
        </row>
      </sheetData>
      <sheetData sheetId="2078">
        <row r="21">
          <cell r="C21" t="str">
            <v>Year</v>
          </cell>
        </row>
      </sheetData>
      <sheetData sheetId="2079">
        <row r="1">
          <cell r="B1" t="str">
            <v>no</v>
          </cell>
        </row>
      </sheetData>
      <sheetData sheetId="2080">
        <row r="21">
          <cell r="C21" t="str">
            <v>Year</v>
          </cell>
        </row>
      </sheetData>
      <sheetData sheetId="2081">
        <row r="1">
          <cell r="B1" t="str">
            <v>no</v>
          </cell>
        </row>
      </sheetData>
      <sheetData sheetId="2082">
        <row r="25">
          <cell r="W25">
            <v>39538</v>
          </cell>
        </row>
      </sheetData>
      <sheetData sheetId="2083">
        <row r="1">
          <cell r="B1" t="str">
            <v>no</v>
          </cell>
        </row>
      </sheetData>
      <sheetData sheetId="2084">
        <row r="21">
          <cell r="C21" t="str">
            <v>Year</v>
          </cell>
        </row>
      </sheetData>
      <sheetData sheetId="2085">
        <row r="190">
          <cell r="J190">
            <v>39538</v>
          </cell>
        </row>
      </sheetData>
      <sheetData sheetId="2086">
        <row r="1">
          <cell r="B1" t="str">
            <v>no</v>
          </cell>
        </row>
      </sheetData>
      <sheetData sheetId="2087">
        <row r="25">
          <cell r="W25">
            <v>39538</v>
          </cell>
        </row>
      </sheetData>
      <sheetData sheetId="2088">
        <row r="1">
          <cell r="B1" t="str">
            <v>no</v>
          </cell>
        </row>
      </sheetData>
      <sheetData sheetId="2089">
        <row r="21">
          <cell r="C21" t="str">
            <v>Year</v>
          </cell>
        </row>
      </sheetData>
      <sheetData sheetId="2090">
        <row r="21">
          <cell r="C21" t="str">
            <v>Year</v>
          </cell>
        </row>
      </sheetData>
      <sheetData sheetId="2091">
        <row r="1">
          <cell r="B1" t="str">
            <v>no</v>
          </cell>
        </row>
      </sheetData>
      <sheetData sheetId="2092">
        <row r="1">
          <cell r="B1" t="str">
            <v>no</v>
          </cell>
        </row>
      </sheetData>
      <sheetData sheetId="2093">
        <row r="25">
          <cell r="W25">
            <v>39538</v>
          </cell>
        </row>
      </sheetData>
      <sheetData sheetId="2094">
        <row r="21">
          <cell r="C21" t="str">
            <v>Year</v>
          </cell>
        </row>
      </sheetData>
      <sheetData sheetId="2095">
        <row r="21">
          <cell r="C21" t="str">
            <v>Year</v>
          </cell>
        </row>
      </sheetData>
      <sheetData sheetId="2096">
        <row r="21">
          <cell r="C21" t="str">
            <v>Year</v>
          </cell>
        </row>
      </sheetData>
      <sheetData sheetId="2097">
        <row r="25">
          <cell r="W25">
            <v>39538</v>
          </cell>
        </row>
      </sheetData>
      <sheetData sheetId="2098">
        <row r="25">
          <cell r="W25">
            <v>39538</v>
          </cell>
        </row>
      </sheetData>
      <sheetData sheetId="2099">
        <row r="190">
          <cell r="J190">
            <v>39538</v>
          </cell>
        </row>
      </sheetData>
      <sheetData sheetId="2100">
        <row r="25">
          <cell r="W25">
            <v>39538</v>
          </cell>
        </row>
      </sheetData>
      <sheetData sheetId="2101">
        <row r="25">
          <cell r="W25">
            <v>39538</v>
          </cell>
        </row>
      </sheetData>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row r="1">
          <cell r="B1" t="str">
            <v>no</v>
          </cell>
        </row>
      </sheetData>
      <sheetData sheetId="2171">
        <row r="21">
          <cell r="C21" t="str">
            <v>Year</v>
          </cell>
        </row>
      </sheetData>
      <sheetData sheetId="2172">
        <row r="1">
          <cell r="B1" t="str">
            <v>no</v>
          </cell>
        </row>
      </sheetData>
      <sheetData sheetId="2173">
        <row r="21">
          <cell r="C21" t="str">
            <v>Year</v>
          </cell>
        </row>
      </sheetData>
      <sheetData sheetId="2174">
        <row r="1">
          <cell r="B1" t="str">
            <v>no</v>
          </cell>
        </row>
      </sheetData>
      <sheetData sheetId="2175">
        <row r="25">
          <cell r="W25">
            <v>39538</v>
          </cell>
        </row>
      </sheetData>
      <sheetData sheetId="2176">
        <row r="1">
          <cell r="B1" t="str">
            <v>no</v>
          </cell>
        </row>
      </sheetData>
      <sheetData sheetId="2177">
        <row r="21">
          <cell r="C21" t="str">
            <v>Year</v>
          </cell>
        </row>
      </sheetData>
      <sheetData sheetId="2178">
        <row r="190">
          <cell r="J190">
            <v>39538</v>
          </cell>
        </row>
      </sheetData>
      <sheetData sheetId="2179">
        <row r="1">
          <cell r="B1" t="str">
            <v>no</v>
          </cell>
        </row>
      </sheetData>
      <sheetData sheetId="2180">
        <row r="25">
          <cell r="W25">
            <v>39538</v>
          </cell>
        </row>
      </sheetData>
      <sheetData sheetId="2181">
        <row r="1">
          <cell r="B1" t="str">
            <v>no</v>
          </cell>
        </row>
      </sheetData>
      <sheetData sheetId="2182">
        <row r="21">
          <cell r="C21" t="str">
            <v>Year</v>
          </cell>
        </row>
      </sheetData>
      <sheetData sheetId="2183">
        <row r="21">
          <cell r="C21" t="str">
            <v>Year</v>
          </cell>
        </row>
      </sheetData>
      <sheetData sheetId="2184">
        <row r="1">
          <cell r="B1" t="str">
            <v>no</v>
          </cell>
        </row>
      </sheetData>
      <sheetData sheetId="2185">
        <row r="1">
          <cell r="B1" t="str">
            <v>no</v>
          </cell>
        </row>
      </sheetData>
      <sheetData sheetId="2186">
        <row r="25">
          <cell r="W25">
            <v>39538</v>
          </cell>
        </row>
      </sheetData>
      <sheetData sheetId="2187">
        <row r="21">
          <cell r="C21" t="str">
            <v>Year</v>
          </cell>
        </row>
      </sheetData>
      <sheetData sheetId="2188">
        <row r="21">
          <cell r="C21" t="str">
            <v>Year</v>
          </cell>
        </row>
      </sheetData>
      <sheetData sheetId="2189">
        <row r="1">
          <cell r="B1" t="str">
            <v>no</v>
          </cell>
        </row>
      </sheetData>
      <sheetData sheetId="2190">
        <row r="25">
          <cell r="W25">
            <v>39538</v>
          </cell>
        </row>
      </sheetData>
      <sheetData sheetId="2191">
        <row r="25">
          <cell r="W25">
            <v>39538</v>
          </cell>
        </row>
      </sheetData>
      <sheetData sheetId="2192">
        <row r="25">
          <cell r="W25">
            <v>39538</v>
          </cell>
        </row>
      </sheetData>
      <sheetData sheetId="2193">
        <row r="25">
          <cell r="W25">
            <v>39538</v>
          </cell>
        </row>
      </sheetData>
      <sheetData sheetId="2194">
        <row r="25">
          <cell r="W25">
            <v>39538</v>
          </cell>
        </row>
      </sheetData>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refreshError="1"/>
      <sheetData sheetId="2248">
        <row r="1">
          <cell r="B1" t="str">
            <v>no</v>
          </cell>
        </row>
      </sheetData>
      <sheetData sheetId="2249">
        <row r="21">
          <cell r="C21" t="str">
            <v>Year</v>
          </cell>
        </row>
      </sheetData>
      <sheetData sheetId="2250">
        <row r="1">
          <cell r="B1" t="str">
            <v>no</v>
          </cell>
        </row>
      </sheetData>
      <sheetData sheetId="2251">
        <row r="21">
          <cell r="C21" t="str">
            <v>Year</v>
          </cell>
        </row>
      </sheetData>
      <sheetData sheetId="2252">
        <row r="1">
          <cell r="B1" t="str">
            <v>no</v>
          </cell>
        </row>
      </sheetData>
      <sheetData sheetId="2253">
        <row r="25">
          <cell r="W25">
            <v>39538</v>
          </cell>
        </row>
      </sheetData>
      <sheetData sheetId="2254">
        <row r="1">
          <cell r="B1" t="str">
            <v>no</v>
          </cell>
        </row>
      </sheetData>
      <sheetData sheetId="2255">
        <row r="21">
          <cell r="C21" t="str">
            <v>Year</v>
          </cell>
        </row>
      </sheetData>
      <sheetData sheetId="2256">
        <row r="190">
          <cell r="J190">
            <v>39538</v>
          </cell>
        </row>
      </sheetData>
      <sheetData sheetId="2257">
        <row r="1">
          <cell r="B1" t="str">
            <v>no</v>
          </cell>
        </row>
      </sheetData>
      <sheetData sheetId="2258">
        <row r="25">
          <cell r="W25">
            <v>39538</v>
          </cell>
        </row>
      </sheetData>
      <sheetData sheetId="2259">
        <row r="21">
          <cell r="C21" t="str">
            <v>Year</v>
          </cell>
        </row>
      </sheetData>
      <sheetData sheetId="2260">
        <row r="21">
          <cell r="C21" t="str">
            <v>Year</v>
          </cell>
        </row>
      </sheetData>
      <sheetData sheetId="2261">
        <row r="21">
          <cell r="C21" t="str">
            <v>Year</v>
          </cell>
        </row>
      </sheetData>
      <sheetData sheetId="2262">
        <row r="1">
          <cell r="B1" t="str">
            <v>no</v>
          </cell>
        </row>
      </sheetData>
      <sheetData sheetId="2263">
        <row r="1">
          <cell r="B1" t="str">
            <v>no</v>
          </cell>
        </row>
      </sheetData>
      <sheetData sheetId="2264">
        <row r="25">
          <cell r="W25">
            <v>39538</v>
          </cell>
        </row>
      </sheetData>
      <sheetData sheetId="2265">
        <row r="21">
          <cell r="C21" t="str">
            <v>Year</v>
          </cell>
        </row>
      </sheetData>
      <sheetData sheetId="2266">
        <row r="21">
          <cell r="C21" t="str">
            <v>Year</v>
          </cell>
        </row>
      </sheetData>
      <sheetData sheetId="2267">
        <row r="21">
          <cell r="C21" t="str">
            <v>Year</v>
          </cell>
        </row>
      </sheetData>
      <sheetData sheetId="2268">
        <row r="190">
          <cell r="J190">
            <v>39538</v>
          </cell>
        </row>
      </sheetData>
      <sheetData sheetId="2269">
        <row r="25">
          <cell r="W25">
            <v>39538</v>
          </cell>
        </row>
      </sheetData>
      <sheetData sheetId="2270">
        <row r="190">
          <cell r="J190">
            <v>39538</v>
          </cell>
        </row>
      </sheetData>
      <sheetData sheetId="2271">
        <row r="25">
          <cell r="W25">
            <v>39538</v>
          </cell>
        </row>
      </sheetData>
      <sheetData sheetId="2272"/>
      <sheetData sheetId="2273">
        <row r="25">
          <cell r="W25">
            <v>39538</v>
          </cell>
        </row>
      </sheetData>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row r="1">
          <cell r="B1" t="str">
            <v>no</v>
          </cell>
        </row>
      </sheetData>
      <sheetData sheetId="2297">
        <row r="21">
          <cell r="C21" t="str">
            <v>Year</v>
          </cell>
        </row>
      </sheetData>
      <sheetData sheetId="2298">
        <row r="1">
          <cell r="B1" t="str">
            <v>no</v>
          </cell>
        </row>
      </sheetData>
      <sheetData sheetId="2299">
        <row r="21">
          <cell r="C21" t="str">
            <v>Year</v>
          </cell>
        </row>
      </sheetData>
      <sheetData sheetId="2300">
        <row r="1">
          <cell r="B1" t="str">
            <v>no</v>
          </cell>
        </row>
      </sheetData>
      <sheetData sheetId="2301">
        <row r="25">
          <cell r="W25">
            <v>39538</v>
          </cell>
        </row>
      </sheetData>
      <sheetData sheetId="2302">
        <row r="1">
          <cell r="B1" t="str">
            <v>no</v>
          </cell>
        </row>
      </sheetData>
      <sheetData sheetId="2303">
        <row r="21">
          <cell r="C21" t="str">
            <v>Year</v>
          </cell>
        </row>
      </sheetData>
      <sheetData sheetId="2304">
        <row r="190">
          <cell r="J190">
            <v>39538</v>
          </cell>
        </row>
      </sheetData>
      <sheetData sheetId="2305">
        <row r="1">
          <cell r="B1" t="str">
            <v>no</v>
          </cell>
        </row>
      </sheetData>
      <sheetData sheetId="2306">
        <row r="25">
          <cell r="W25">
            <v>39538</v>
          </cell>
        </row>
      </sheetData>
      <sheetData sheetId="2307">
        <row r="1">
          <cell r="B1" t="str">
            <v>no</v>
          </cell>
        </row>
      </sheetData>
      <sheetData sheetId="2308">
        <row r="21">
          <cell r="C21" t="str">
            <v>Year</v>
          </cell>
        </row>
      </sheetData>
      <sheetData sheetId="2309">
        <row r="21">
          <cell r="C21" t="str">
            <v>Year</v>
          </cell>
        </row>
      </sheetData>
      <sheetData sheetId="2310">
        <row r="1">
          <cell r="B1" t="str">
            <v>no</v>
          </cell>
        </row>
      </sheetData>
      <sheetData sheetId="2311">
        <row r="1">
          <cell r="B1" t="str">
            <v>no</v>
          </cell>
        </row>
      </sheetData>
      <sheetData sheetId="2312">
        <row r="25">
          <cell r="W25">
            <v>39538</v>
          </cell>
        </row>
      </sheetData>
      <sheetData sheetId="2313">
        <row r="21">
          <cell r="C21" t="str">
            <v>Year</v>
          </cell>
        </row>
      </sheetData>
      <sheetData sheetId="2314">
        <row r="21">
          <cell r="C21" t="str">
            <v>Year</v>
          </cell>
        </row>
      </sheetData>
      <sheetData sheetId="2315">
        <row r="21">
          <cell r="C21" t="str">
            <v>Year</v>
          </cell>
        </row>
      </sheetData>
      <sheetData sheetId="2316">
        <row r="25">
          <cell r="W25">
            <v>39538</v>
          </cell>
        </row>
      </sheetData>
      <sheetData sheetId="2317">
        <row r="25">
          <cell r="W25">
            <v>39538</v>
          </cell>
        </row>
      </sheetData>
      <sheetData sheetId="2318">
        <row r="190">
          <cell r="J190">
            <v>39538</v>
          </cell>
        </row>
      </sheetData>
      <sheetData sheetId="2319">
        <row r="25">
          <cell r="W25">
            <v>39538</v>
          </cell>
        </row>
      </sheetData>
      <sheetData sheetId="2320"/>
      <sheetData sheetId="2321">
        <row r="25">
          <cell r="W25">
            <v>39538</v>
          </cell>
        </row>
      </sheetData>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row r="1">
          <cell r="B1" t="str">
            <v>no</v>
          </cell>
        </row>
      </sheetData>
      <sheetData sheetId="2345">
        <row r="21">
          <cell r="C21" t="str">
            <v>Year</v>
          </cell>
        </row>
      </sheetData>
      <sheetData sheetId="2346">
        <row r="1">
          <cell r="B1" t="str">
            <v>no</v>
          </cell>
        </row>
      </sheetData>
      <sheetData sheetId="2347">
        <row r="21">
          <cell r="C21" t="str">
            <v>Year</v>
          </cell>
        </row>
      </sheetData>
      <sheetData sheetId="2348">
        <row r="1">
          <cell r="B1" t="str">
            <v>no</v>
          </cell>
        </row>
      </sheetData>
      <sheetData sheetId="2349">
        <row r="25">
          <cell r="W25">
            <v>39538</v>
          </cell>
        </row>
      </sheetData>
      <sheetData sheetId="2350">
        <row r="1">
          <cell r="B1" t="str">
            <v>no</v>
          </cell>
        </row>
      </sheetData>
      <sheetData sheetId="2351">
        <row r="21">
          <cell r="C21" t="str">
            <v>Year</v>
          </cell>
        </row>
      </sheetData>
      <sheetData sheetId="2352">
        <row r="190">
          <cell r="J190">
            <v>39538</v>
          </cell>
        </row>
      </sheetData>
      <sheetData sheetId="2353">
        <row r="1">
          <cell r="B1" t="str">
            <v>no</v>
          </cell>
        </row>
      </sheetData>
      <sheetData sheetId="2354">
        <row r="25">
          <cell r="W25">
            <v>39538</v>
          </cell>
        </row>
      </sheetData>
      <sheetData sheetId="2355">
        <row r="21">
          <cell r="C21" t="str">
            <v>Year</v>
          </cell>
        </row>
      </sheetData>
      <sheetData sheetId="2356">
        <row r="21">
          <cell r="C21" t="str">
            <v>Year</v>
          </cell>
        </row>
      </sheetData>
      <sheetData sheetId="2357">
        <row r="21">
          <cell r="C21" t="str">
            <v>Year</v>
          </cell>
        </row>
      </sheetData>
      <sheetData sheetId="2358">
        <row r="1">
          <cell r="B1" t="str">
            <v>no</v>
          </cell>
        </row>
      </sheetData>
      <sheetData sheetId="2359">
        <row r="1">
          <cell r="B1" t="str">
            <v>no</v>
          </cell>
        </row>
      </sheetData>
      <sheetData sheetId="2360">
        <row r="25">
          <cell r="W25">
            <v>39538</v>
          </cell>
        </row>
      </sheetData>
      <sheetData sheetId="2361">
        <row r="21">
          <cell r="C21" t="str">
            <v>Year</v>
          </cell>
        </row>
      </sheetData>
      <sheetData sheetId="2362">
        <row r="21">
          <cell r="C21" t="str">
            <v>Year</v>
          </cell>
        </row>
      </sheetData>
      <sheetData sheetId="2363">
        <row r="21">
          <cell r="C21" t="str">
            <v>Year</v>
          </cell>
        </row>
      </sheetData>
      <sheetData sheetId="2364">
        <row r="190">
          <cell r="J190">
            <v>39538</v>
          </cell>
        </row>
      </sheetData>
      <sheetData sheetId="2365">
        <row r="25">
          <cell r="W25">
            <v>39538</v>
          </cell>
        </row>
      </sheetData>
      <sheetData sheetId="2366">
        <row r="190">
          <cell r="J190">
            <v>39538</v>
          </cell>
        </row>
      </sheetData>
      <sheetData sheetId="2367">
        <row r="25">
          <cell r="W25">
            <v>39538</v>
          </cell>
        </row>
      </sheetData>
      <sheetData sheetId="2368">
        <row r="25">
          <cell r="W25">
            <v>39538</v>
          </cell>
        </row>
      </sheetData>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refreshError="1"/>
      <sheetData sheetId="2395" refreshError="1"/>
      <sheetData sheetId="2396" refreshError="1"/>
      <sheetData sheetId="2397"/>
      <sheetData sheetId="2398">
        <row r="1">
          <cell r="B1" t="str">
            <v>no</v>
          </cell>
        </row>
      </sheetData>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ow r="1">
          <cell r="B1" t="str">
            <v>no</v>
          </cell>
        </row>
      </sheetData>
      <sheetData sheetId="2452">
        <row r="21">
          <cell r="C21" t="str">
            <v>Year</v>
          </cell>
        </row>
      </sheetData>
      <sheetData sheetId="2453">
        <row r="1">
          <cell r="B1" t="str">
            <v>no</v>
          </cell>
        </row>
      </sheetData>
      <sheetData sheetId="2454">
        <row r="1">
          <cell r="B1" t="str">
            <v>no</v>
          </cell>
        </row>
      </sheetData>
      <sheetData sheetId="2455">
        <row r="1">
          <cell r="B1" t="str">
            <v>no</v>
          </cell>
        </row>
      </sheetData>
      <sheetData sheetId="2456">
        <row r="21">
          <cell r="C21" t="str">
            <v>Year</v>
          </cell>
        </row>
      </sheetData>
      <sheetData sheetId="2457">
        <row r="1">
          <cell r="B1" t="str">
            <v>no</v>
          </cell>
        </row>
      </sheetData>
      <sheetData sheetId="2458">
        <row r="21">
          <cell r="C21" t="str">
            <v>Year</v>
          </cell>
        </row>
      </sheetData>
      <sheetData sheetId="2459">
        <row r="1">
          <cell r="B1" t="str">
            <v>no</v>
          </cell>
        </row>
      </sheetData>
      <sheetData sheetId="2460">
        <row r="1">
          <cell r="B1" t="str">
            <v>no</v>
          </cell>
        </row>
      </sheetData>
      <sheetData sheetId="2461">
        <row r="25">
          <cell r="W25">
            <v>39538</v>
          </cell>
        </row>
      </sheetData>
      <sheetData sheetId="2462">
        <row r="1">
          <cell r="B1" t="str">
            <v>no</v>
          </cell>
        </row>
      </sheetData>
      <sheetData sheetId="2463">
        <row r="21">
          <cell r="C21" t="str">
            <v>Year</v>
          </cell>
        </row>
      </sheetData>
      <sheetData sheetId="2464">
        <row r="21">
          <cell r="C21" t="str">
            <v>Year</v>
          </cell>
        </row>
      </sheetData>
      <sheetData sheetId="2465">
        <row r="1">
          <cell r="B1" t="str">
            <v>no</v>
          </cell>
        </row>
      </sheetData>
      <sheetData sheetId="2466">
        <row r="1">
          <cell r="B1" t="str">
            <v>no</v>
          </cell>
        </row>
      </sheetData>
      <sheetData sheetId="2467">
        <row r="25">
          <cell r="W25">
            <v>39538</v>
          </cell>
        </row>
      </sheetData>
      <sheetData sheetId="2468">
        <row r="21">
          <cell r="C21" t="str">
            <v>Year</v>
          </cell>
        </row>
      </sheetData>
      <sheetData sheetId="2469">
        <row r="21">
          <cell r="C21" t="str">
            <v>Year</v>
          </cell>
        </row>
      </sheetData>
      <sheetData sheetId="2470">
        <row r="1">
          <cell r="B1" t="str">
            <v>no</v>
          </cell>
        </row>
      </sheetData>
      <sheetData sheetId="2471">
        <row r="25">
          <cell r="W25">
            <v>39538</v>
          </cell>
        </row>
      </sheetData>
      <sheetData sheetId="2472">
        <row r="21">
          <cell r="C21" t="str">
            <v>Year</v>
          </cell>
        </row>
      </sheetData>
      <sheetData sheetId="2473">
        <row r="25">
          <cell r="W25">
            <v>39538</v>
          </cell>
        </row>
      </sheetData>
      <sheetData sheetId="2474">
        <row r="21">
          <cell r="C21" t="str">
            <v>Year</v>
          </cell>
        </row>
      </sheetData>
      <sheetData sheetId="2475">
        <row r="25">
          <cell r="W25">
            <v>39538</v>
          </cell>
        </row>
      </sheetData>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row r="1">
          <cell r="B1" t="str">
            <v>no</v>
          </cell>
        </row>
      </sheetData>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refreshError="1"/>
      <sheetData sheetId="2575" refreshError="1"/>
      <sheetData sheetId="2576" refreshError="1"/>
      <sheetData sheetId="2577">
        <row r="1">
          <cell r="B1" t="str">
            <v>no</v>
          </cell>
        </row>
      </sheetData>
      <sheetData sheetId="2578">
        <row r="21">
          <cell r="C21" t="str">
            <v>Year</v>
          </cell>
        </row>
      </sheetData>
      <sheetData sheetId="2579">
        <row r="1">
          <cell r="B1" t="str">
            <v>no</v>
          </cell>
        </row>
      </sheetData>
      <sheetData sheetId="2580">
        <row r="1">
          <cell r="B1" t="str">
            <v>no</v>
          </cell>
        </row>
      </sheetData>
      <sheetData sheetId="2581">
        <row r="1">
          <cell r="B1" t="str">
            <v>no</v>
          </cell>
        </row>
      </sheetData>
      <sheetData sheetId="2582">
        <row r="21">
          <cell r="C21" t="str">
            <v>Year</v>
          </cell>
        </row>
      </sheetData>
      <sheetData sheetId="2583">
        <row r="1">
          <cell r="B1" t="str">
            <v>no</v>
          </cell>
        </row>
      </sheetData>
      <sheetData sheetId="2584">
        <row r="21">
          <cell r="C21" t="str">
            <v>Year</v>
          </cell>
        </row>
      </sheetData>
      <sheetData sheetId="2585">
        <row r="1">
          <cell r="B1" t="str">
            <v>no</v>
          </cell>
        </row>
      </sheetData>
      <sheetData sheetId="2586">
        <row r="1">
          <cell r="B1" t="str">
            <v>no</v>
          </cell>
        </row>
      </sheetData>
      <sheetData sheetId="2587">
        <row r="25">
          <cell r="W25">
            <v>39538</v>
          </cell>
        </row>
      </sheetData>
      <sheetData sheetId="2588">
        <row r="1">
          <cell r="B1" t="str">
            <v>no</v>
          </cell>
        </row>
      </sheetData>
      <sheetData sheetId="2589">
        <row r="21">
          <cell r="C21" t="str">
            <v>Year</v>
          </cell>
        </row>
      </sheetData>
      <sheetData sheetId="2590">
        <row r="21">
          <cell r="C21" t="str">
            <v>Year</v>
          </cell>
        </row>
      </sheetData>
      <sheetData sheetId="2591">
        <row r="1">
          <cell r="B1" t="str">
            <v>no</v>
          </cell>
        </row>
      </sheetData>
      <sheetData sheetId="2592">
        <row r="1">
          <cell r="B1" t="str">
            <v>no</v>
          </cell>
        </row>
      </sheetData>
      <sheetData sheetId="2593">
        <row r="25">
          <cell r="W25">
            <v>39538</v>
          </cell>
        </row>
      </sheetData>
      <sheetData sheetId="2594">
        <row r="21">
          <cell r="C21" t="str">
            <v>Year</v>
          </cell>
        </row>
      </sheetData>
      <sheetData sheetId="2595">
        <row r="21">
          <cell r="C21" t="str">
            <v>Year</v>
          </cell>
        </row>
      </sheetData>
      <sheetData sheetId="2596">
        <row r="1">
          <cell r="B1" t="str">
            <v>no</v>
          </cell>
        </row>
      </sheetData>
      <sheetData sheetId="2597">
        <row r="25">
          <cell r="W25">
            <v>39538</v>
          </cell>
        </row>
      </sheetData>
      <sheetData sheetId="2598">
        <row r="21">
          <cell r="C21" t="str">
            <v>Year</v>
          </cell>
        </row>
      </sheetData>
      <sheetData sheetId="2599">
        <row r="25">
          <cell r="W25">
            <v>39538</v>
          </cell>
        </row>
      </sheetData>
      <sheetData sheetId="2600">
        <row r="21">
          <cell r="C21" t="str">
            <v>Year</v>
          </cell>
        </row>
      </sheetData>
      <sheetData sheetId="2601">
        <row r="25">
          <cell r="W25">
            <v>39538</v>
          </cell>
        </row>
      </sheetData>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row r="1">
          <cell r="B1" t="str">
            <v>no</v>
          </cell>
        </row>
      </sheetData>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row r="1">
          <cell r="B1" t="str">
            <v>no</v>
          </cell>
        </row>
      </sheetData>
      <sheetData sheetId="2702">
        <row r="21">
          <cell r="C21" t="str">
            <v>Year</v>
          </cell>
        </row>
      </sheetData>
      <sheetData sheetId="2703">
        <row r="1">
          <cell r="B1" t="str">
            <v>no</v>
          </cell>
        </row>
      </sheetData>
      <sheetData sheetId="2704">
        <row r="1">
          <cell r="B1" t="str">
            <v>no</v>
          </cell>
        </row>
      </sheetData>
      <sheetData sheetId="2705">
        <row r="1">
          <cell r="B1" t="str">
            <v>no</v>
          </cell>
        </row>
      </sheetData>
      <sheetData sheetId="2706">
        <row r="21">
          <cell r="C21" t="str">
            <v>Year</v>
          </cell>
        </row>
      </sheetData>
      <sheetData sheetId="2707">
        <row r="1">
          <cell r="B1" t="str">
            <v>no</v>
          </cell>
        </row>
      </sheetData>
      <sheetData sheetId="2708">
        <row r="21">
          <cell r="C21" t="str">
            <v>Year</v>
          </cell>
        </row>
      </sheetData>
      <sheetData sheetId="2709">
        <row r="1">
          <cell r="B1" t="str">
            <v>no</v>
          </cell>
        </row>
      </sheetData>
      <sheetData sheetId="2710">
        <row r="1">
          <cell r="B1" t="str">
            <v>no</v>
          </cell>
        </row>
      </sheetData>
      <sheetData sheetId="2711">
        <row r="25">
          <cell r="W25">
            <v>39538</v>
          </cell>
        </row>
      </sheetData>
      <sheetData sheetId="2712">
        <row r="1">
          <cell r="B1" t="str">
            <v>no</v>
          </cell>
        </row>
      </sheetData>
      <sheetData sheetId="2713">
        <row r="21">
          <cell r="C21" t="str">
            <v>Year</v>
          </cell>
        </row>
      </sheetData>
      <sheetData sheetId="2714">
        <row r="21">
          <cell r="C21" t="str">
            <v>Year</v>
          </cell>
        </row>
      </sheetData>
      <sheetData sheetId="2715">
        <row r="1">
          <cell r="B1" t="str">
            <v>no</v>
          </cell>
        </row>
      </sheetData>
      <sheetData sheetId="2716">
        <row r="1">
          <cell r="B1" t="str">
            <v>no</v>
          </cell>
        </row>
      </sheetData>
      <sheetData sheetId="2717">
        <row r="25">
          <cell r="W25">
            <v>39538</v>
          </cell>
        </row>
      </sheetData>
      <sheetData sheetId="2718">
        <row r="21">
          <cell r="C21" t="str">
            <v>Year</v>
          </cell>
        </row>
      </sheetData>
      <sheetData sheetId="2719">
        <row r="21">
          <cell r="C21" t="str">
            <v>Year</v>
          </cell>
        </row>
      </sheetData>
      <sheetData sheetId="2720">
        <row r="1">
          <cell r="B1" t="str">
            <v>no</v>
          </cell>
        </row>
      </sheetData>
      <sheetData sheetId="2721">
        <row r="25">
          <cell r="W25">
            <v>39538</v>
          </cell>
        </row>
      </sheetData>
      <sheetData sheetId="2722">
        <row r="21">
          <cell r="C21" t="str">
            <v>Year</v>
          </cell>
        </row>
      </sheetData>
      <sheetData sheetId="2723">
        <row r="25">
          <cell r="W25">
            <v>39538</v>
          </cell>
        </row>
      </sheetData>
      <sheetData sheetId="2724">
        <row r="21">
          <cell r="C21" t="str">
            <v>Year</v>
          </cell>
        </row>
      </sheetData>
      <sheetData sheetId="2725"/>
      <sheetData sheetId="2726">
        <row r="25">
          <cell r="W25">
            <v>39538</v>
          </cell>
        </row>
      </sheetData>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row r="1">
          <cell r="B1" t="str">
            <v>no</v>
          </cell>
        </row>
      </sheetData>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row r="1">
          <cell r="B1" t="str">
            <v>no</v>
          </cell>
        </row>
      </sheetData>
      <sheetData sheetId="2826">
        <row r="21">
          <cell r="C21" t="str">
            <v>Year</v>
          </cell>
        </row>
      </sheetData>
      <sheetData sheetId="2827">
        <row r="1">
          <cell r="B1" t="str">
            <v>no</v>
          </cell>
        </row>
      </sheetData>
      <sheetData sheetId="2828">
        <row r="1">
          <cell r="B1" t="str">
            <v>no</v>
          </cell>
        </row>
      </sheetData>
      <sheetData sheetId="2829">
        <row r="1">
          <cell r="B1" t="str">
            <v>no</v>
          </cell>
        </row>
      </sheetData>
      <sheetData sheetId="2830">
        <row r="21">
          <cell r="C21" t="str">
            <v>Year</v>
          </cell>
        </row>
      </sheetData>
      <sheetData sheetId="2831">
        <row r="1">
          <cell r="B1" t="str">
            <v>no</v>
          </cell>
        </row>
      </sheetData>
      <sheetData sheetId="2832">
        <row r="21">
          <cell r="C21" t="str">
            <v>Year</v>
          </cell>
        </row>
      </sheetData>
      <sheetData sheetId="2833">
        <row r="1">
          <cell r="B1" t="str">
            <v>no</v>
          </cell>
        </row>
      </sheetData>
      <sheetData sheetId="2834">
        <row r="1">
          <cell r="B1" t="str">
            <v>no</v>
          </cell>
        </row>
      </sheetData>
      <sheetData sheetId="2835">
        <row r="25">
          <cell r="W25">
            <v>39538</v>
          </cell>
        </row>
      </sheetData>
      <sheetData sheetId="2836">
        <row r="1">
          <cell r="B1" t="str">
            <v>no</v>
          </cell>
        </row>
      </sheetData>
      <sheetData sheetId="2837">
        <row r="21">
          <cell r="C21" t="str">
            <v>Year</v>
          </cell>
        </row>
      </sheetData>
      <sheetData sheetId="2838">
        <row r="21">
          <cell r="C21" t="str">
            <v>Year</v>
          </cell>
        </row>
      </sheetData>
      <sheetData sheetId="2839">
        <row r="1">
          <cell r="B1" t="str">
            <v>no</v>
          </cell>
        </row>
      </sheetData>
      <sheetData sheetId="2840">
        <row r="1">
          <cell r="B1" t="str">
            <v>no</v>
          </cell>
        </row>
      </sheetData>
      <sheetData sheetId="2841">
        <row r="25">
          <cell r="W25">
            <v>39538</v>
          </cell>
        </row>
      </sheetData>
      <sheetData sheetId="2842">
        <row r="21">
          <cell r="C21" t="str">
            <v>Year</v>
          </cell>
        </row>
      </sheetData>
      <sheetData sheetId="2843">
        <row r="21">
          <cell r="C21" t="str">
            <v>Year</v>
          </cell>
        </row>
      </sheetData>
      <sheetData sheetId="2844">
        <row r="1">
          <cell r="B1" t="str">
            <v>no</v>
          </cell>
        </row>
      </sheetData>
      <sheetData sheetId="2845">
        <row r="25">
          <cell r="W25">
            <v>39538</v>
          </cell>
        </row>
      </sheetData>
      <sheetData sheetId="2846">
        <row r="21">
          <cell r="C21" t="str">
            <v>Year</v>
          </cell>
        </row>
      </sheetData>
      <sheetData sheetId="2847">
        <row r="25">
          <cell r="W25">
            <v>39538</v>
          </cell>
        </row>
      </sheetData>
      <sheetData sheetId="2848">
        <row r="21">
          <cell r="C21" t="str">
            <v>Year</v>
          </cell>
        </row>
      </sheetData>
      <sheetData sheetId="2849">
        <row r="25">
          <cell r="W25">
            <v>39538</v>
          </cell>
        </row>
      </sheetData>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row r="1">
          <cell r="B1" t="str">
            <v>no</v>
          </cell>
        </row>
      </sheetData>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ATFORD"/>
      <sheetName val="FOREST GATE"/>
      <sheetName val="MANOR PARK"/>
      <sheetName val="SEVEN KINGS"/>
      <sheetName val="GOODMAYES"/>
      <sheetName val="CHADWELL HEATH"/>
      <sheetName val="GIDEA PARK"/>
      <sheetName val="HAROLD WOOD"/>
      <sheetName val="BRENTWOOD"/>
      <sheetName val="SHENFIELD"/>
      <sheetName val="RATES"/>
      <sheetName val="Assumptions"/>
      <sheetName val="@risk rents and incentives"/>
      <sheetName val="Car park lease"/>
      <sheetName val="Net rent analysis"/>
      <sheetName val="FOREST_GATE"/>
      <sheetName val="MANOR_PARK"/>
      <sheetName val="SEVEN_KINGS"/>
      <sheetName val="CHADWELL_HEATH"/>
      <sheetName val="GIDEA_PARK"/>
      <sheetName val="HAROLD_WOOD"/>
      <sheetName val="@risk_rents_and_incentives"/>
      <sheetName val="Car_park_lease"/>
      <sheetName val="Net_rent_analysis"/>
    </sheetNames>
    <sheetDataSet>
      <sheetData sheetId="0"/>
      <sheetData sheetId="1"/>
      <sheetData sheetId="2"/>
      <sheetData sheetId="3"/>
      <sheetData sheetId="4"/>
      <sheetData sheetId="5"/>
      <sheetData sheetId="6"/>
      <sheetData sheetId="7"/>
      <sheetData sheetId="8"/>
      <sheetData sheetId="9"/>
      <sheetData sheetId="10">
        <row r="65">
          <cell r="E65">
            <v>0.5</v>
          </cell>
          <cell r="F65">
            <v>0.95</v>
          </cell>
          <cell r="G65">
            <v>0.93</v>
          </cell>
        </row>
        <row r="66">
          <cell r="E66">
            <v>0.15</v>
          </cell>
          <cell r="G66">
            <v>0.42</v>
          </cell>
        </row>
        <row r="67">
          <cell r="E67">
            <v>0.3</v>
          </cell>
        </row>
      </sheetData>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g"/>
      <sheetName val="Sommaire"/>
      <sheetName val="Présentation pour eux"/>
      <sheetName val="ESTIMATION  "/>
      <sheetName val="Métré - Récap"/>
      <sheetName val="info"/>
      <sheetName val="NPV"/>
      <sheetName val="Présentation_pour_eux"/>
      <sheetName val="ESTIMATION__"/>
      <sheetName val="Métré_-_Récap"/>
      <sheetName val="Construction"/>
      <sheetName val="Assumptions"/>
      <sheetName val="@risk rents and incentives"/>
      <sheetName val="Car park lease"/>
      <sheetName val="Net rent analysis"/>
      <sheetName val="Sensitivities"/>
      <sheetName val="Graph Data Affordable"/>
      <sheetName val="Présentation_pour_eux1"/>
      <sheetName val="ESTIMATION__1"/>
      <sheetName val="Métré_-_Récap1"/>
      <sheetName val="@risk_rents_and_incentives"/>
      <sheetName val="Car_park_lease"/>
      <sheetName val="Net_rent_analysis"/>
      <sheetName val="Graph_Data_Affordable"/>
      <sheetName val="Présentation_pour_eux3"/>
      <sheetName val="ESTIMATION__3"/>
      <sheetName val="Métré_-_Récap3"/>
      <sheetName val="@risk_rents_and_incentives2"/>
      <sheetName val="Car_park_lease2"/>
      <sheetName val="Net_rent_analysis2"/>
      <sheetName val="Graph_Data_Affordable2"/>
      <sheetName val="Présentation_pour_eux2"/>
      <sheetName val="ESTIMATION__2"/>
      <sheetName val="Métré_-_Récap2"/>
      <sheetName val="@risk_rents_and_incentives1"/>
      <sheetName val="Car_park_lease1"/>
      <sheetName val="Net_rent_analysis1"/>
      <sheetName val="Graph_Data_Affordable1"/>
      <sheetName val="Présentation_pour_eux5"/>
      <sheetName val="ESTIMATION__5"/>
      <sheetName val="Métré_-_Récap5"/>
      <sheetName val="@risk_rents_and_incentives4"/>
      <sheetName val="Car_park_lease4"/>
      <sheetName val="Net_rent_analysis4"/>
      <sheetName val="Graph_Data_Affordable4"/>
      <sheetName val="Présentation_pour_eux4"/>
      <sheetName val="ESTIMATION__4"/>
      <sheetName val="Métré_-_Récap4"/>
      <sheetName val="@risk_rents_and_incentives3"/>
      <sheetName val="Car_park_lease3"/>
      <sheetName val="Net_rent_analysis3"/>
      <sheetName val="Graph_Data_Affordable3"/>
      <sheetName val="Présentation_pour_eux6"/>
      <sheetName val="ESTIMATION__6"/>
      <sheetName val="Métré_-_Récap6"/>
      <sheetName val="@risk_rents_and_incentives5"/>
      <sheetName val="Car_park_lease5"/>
      <sheetName val="Net_rent_analysis5"/>
      <sheetName val="Graph_Data_Affordable5"/>
      <sheetName val="Présentation_pour_eux7"/>
      <sheetName val="ESTIMATION__7"/>
      <sheetName val="Métré_-_Récap7"/>
      <sheetName val="@risk_rents_and_incentives6"/>
      <sheetName val="Car_park_lease6"/>
      <sheetName val="Net_rent_analysis6"/>
      <sheetName val="Graph_Data_Affordable6"/>
      <sheetName val="Présentation_pour_eux8"/>
      <sheetName val="ESTIMATION__8"/>
      <sheetName val="Métré_-_Récap8"/>
      <sheetName val="@risk_rents_and_incentives7"/>
      <sheetName val="Car_park_lease7"/>
      <sheetName val="Net_rent_analysis7"/>
      <sheetName val="Graph_Data_Affordable7"/>
      <sheetName val="Présentation_pour_eux9"/>
      <sheetName val="ESTIMATION__9"/>
      <sheetName val="Métré_-_Récap9"/>
      <sheetName val="@risk_rents_and_incentives8"/>
      <sheetName val="Car_park_lease8"/>
      <sheetName val="Net_rent_analysis8"/>
      <sheetName val="Graph_Data_Affordable8"/>
      <sheetName val="Présentation_pour_eux10"/>
      <sheetName val="ESTIMATION__10"/>
      <sheetName val="Métré_-_Récap10"/>
      <sheetName val="@risk_rents_and_incentives9"/>
      <sheetName val="Car_park_lease9"/>
      <sheetName val="Net_rent_analysis9"/>
      <sheetName val="Graph_Data_Affordable9"/>
      <sheetName val="Site C5"/>
      <sheetName val="Présentation_pour_eux11"/>
      <sheetName val="ESTIMATION__11"/>
      <sheetName val="Métré_-_Récap11"/>
      <sheetName val="@risk_rents_and_incentives10"/>
      <sheetName val="Car_park_lease10"/>
      <sheetName val="Net_rent_analysis10"/>
      <sheetName val="Graph_Data_Affordable10"/>
      <sheetName val="Pricing Schedule"/>
      <sheetName val="Présentation_pour_eux12"/>
      <sheetName val="ESTIMATION__12"/>
      <sheetName val="Métré_-_Récap12"/>
      <sheetName val="@risk_rents_and_incentives11"/>
      <sheetName val="Car_park_lease11"/>
      <sheetName val="Net_rent_analysis11"/>
      <sheetName val="Graph_Data_Affordable11"/>
      <sheetName val="Site_C5"/>
      <sheetName val="Pricing_Schedule"/>
      <sheetName val="Présentation_pour_eux13"/>
      <sheetName val="ESTIMATION__13"/>
      <sheetName val="Métré_-_Récap13"/>
      <sheetName val="@risk_rents_and_incentives12"/>
      <sheetName val="Car_park_lease12"/>
      <sheetName val="Net_rent_analysis12"/>
      <sheetName val="Graph_Data_Affordable12"/>
      <sheetName val="Site_C51"/>
      <sheetName val="Présentation_pour_eux14"/>
      <sheetName val="ESTIMATION__14"/>
      <sheetName val="Métré_-_Récap14"/>
      <sheetName val="Présentation_pour_eux15"/>
      <sheetName val="ESTIMATION__15"/>
      <sheetName val="Métré_-_Récap15"/>
      <sheetName val="Présentation_pour_eux16"/>
      <sheetName val="ESTIMATION__16"/>
      <sheetName val="Métré_-_Récap16"/>
      <sheetName val="@risk_rents_and_incentives13"/>
      <sheetName val="Car_park_lease13"/>
      <sheetName val="Net_rent_analysis13"/>
      <sheetName val="Graph_Data_Affordable13"/>
      <sheetName val="Présentation_pour_eux17"/>
      <sheetName val="ESTIMATION__17"/>
      <sheetName val="Métré_-_Récap17"/>
      <sheetName val="@risk_rents_and_incentives14"/>
      <sheetName val="Car_park_lease14"/>
      <sheetName val="Net_rent_analysis14"/>
      <sheetName val="Graph_Data_Affordable14"/>
      <sheetName val="Présentation_pour_eux18"/>
      <sheetName val="ESTIMATION__18"/>
      <sheetName val="Métré_-_Récap18"/>
      <sheetName val="@risk_rents_and_incentives15"/>
      <sheetName val="Car_park_lease15"/>
      <sheetName val="Net_rent_analysis15"/>
      <sheetName val="Graph_Data_Affordable15"/>
      <sheetName val="Présentation_pour_eux19"/>
      <sheetName val="ESTIMATION__19"/>
      <sheetName val="Métré_-_Récap19"/>
      <sheetName val="@risk_rents_and_incentives16"/>
      <sheetName val="Car_park_lease16"/>
      <sheetName val="Net_rent_analysis16"/>
      <sheetName val="Graph_Data_Affordable16"/>
      <sheetName val="Building 1"/>
      <sheetName val="Présentation_pour_eux20"/>
      <sheetName val="ESTIMATION__20"/>
      <sheetName val="Métré_-_Récap20"/>
      <sheetName val="@risk_rents_and_incentives17"/>
      <sheetName val="Car_park_lease17"/>
      <sheetName val="Net_rent_analysis17"/>
      <sheetName val="Graph_Data_Affordable17"/>
      <sheetName val="June "/>
      <sheetName val="Bill 1"/>
      <sheetName val="Bill 2"/>
      <sheetName val="Bill 3"/>
      <sheetName val="Bill 4"/>
      <sheetName val="Bill 5"/>
      <sheetName val="Bill 6"/>
      <sheetName val="Bill 7"/>
      <sheetName val="Bill 3 - Site Works"/>
      <sheetName val="T2 S&amp;C"/>
      <sheetName val="Pricing_Schedule1"/>
      <sheetName val="Site_C52"/>
      <sheetName val="Site_C53"/>
      <sheetName val="Pricing_Schedule2"/>
      <sheetName val="Site_C55"/>
      <sheetName val="Pricing_Schedule4"/>
      <sheetName val="Site_C54"/>
      <sheetName val="Pricing_Schedule3"/>
      <sheetName val="Site_C56"/>
      <sheetName val="Pricing_Schedule5"/>
      <sheetName val="Building_1"/>
      <sheetName val="T2_S&amp;C"/>
      <sheetName val="June_"/>
      <sheetName val="Building_11"/>
      <sheetName val="Building_12"/>
      <sheetName val="Building_13"/>
      <sheetName val="Building_15"/>
      <sheetName val="Building_14"/>
      <sheetName val="Présentation_pour_eux22"/>
      <sheetName val="ESTIMATION__22"/>
      <sheetName val="Métré_-_Récap22"/>
      <sheetName val="@risk_rents_and_incentives19"/>
      <sheetName val="Car_park_lease19"/>
      <sheetName val="Net_rent_analysis19"/>
      <sheetName val="Graph_Data_Affordable19"/>
      <sheetName val="Site_C58"/>
      <sheetName val="Pricing_Schedule7"/>
      <sheetName val="T2_S&amp;C2"/>
      <sheetName val="June_2"/>
      <sheetName val="Présentation_pour_eux21"/>
      <sheetName val="ESTIMATION__21"/>
      <sheetName val="Métré_-_Récap21"/>
      <sheetName val="@risk_rents_and_incentives18"/>
      <sheetName val="Car_park_lease18"/>
      <sheetName val="Net_rent_analysis18"/>
      <sheetName val="Graph_Data_Affordable18"/>
      <sheetName val="Site_C57"/>
      <sheetName val="Pricing_Schedule6"/>
      <sheetName val="T2_S&amp;C1"/>
      <sheetName val="June_1"/>
      <sheetName val="Building_16"/>
      <sheetName val="Building_17"/>
      <sheetName val="Présentation_pour_eux23"/>
      <sheetName val="ESTIMATION__23"/>
      <sheetName val="Métré_-_Récap23"/>
      <sheetName val="@risk_rents_and_incentives20"/>
      <sheetName val="Car_park_lease20"/>
      <sheetName val="Net_rent_analysis20"/>
      <sheetName val="Graph_Data_Affordable20"/>
      <sheetName val="Site_C59"/>
      <sheetName val="Pricing_Schedule8"/>
      <sheetName val="Building_18"/>
      <sheetName val="T2_S&amp;C3"/>
      <sheetName val="June_3"/>
      <sheetName val="sheet1"/>
      <sheetName val="CASHFLOW"/>
      <sheetName val="Control"/>
      <sheetName val="Inputs - ST"/>
      <sheetName val="PAYWORK"/>
      <sheetName val="D B1CO"/>
      <sheetName val="Curves"/>
      <sheetName val="Building_19"/>
      <sheetName val="DASHBOARD NSP projects"/>
      <sheetName val="Basis"/>
      <sheetName val="Présentation_pour_eux24"/>
      <sheetName val="ESTIMATION__24"/>
      <sheetName val="Métré_-_Récap24"/>
      <sheetName val="@risk_rents_and_incentives21"/>
      <sheetName val="Car_park_lease21"/>
      <sheetName val="Net_rent_analysis21"/>
      <sheetName val="Graph_Data_Affordable21"/>
      <sheetName val="Bill_13"/>
      <sheetName val="Bill_23"/>
      <sheetName val="Bill_33"/>
      <sheetName val="Bill_43"/>
      <sheetName val="Bill_53"/>
      <sheetName val="Bill_63"/>
      <sheetName val="Bill_73"/>
      <sheetName val="Bill_3_-_Site_Works3"/>
      <sheetName val="Bill_12"/>
      <sheetName val="Bill_22"/>
      <sheetName val="Bill_32"/>
      <sheetName val="Bill_42"/>
      <sheetName val="Bill_52"/>
      <sheetName val="Bill_62"/>
      <sheetName val="Bill_72"/>
      <sheetName val="Bill_3_-_Site_Works2"/>
      <sheetName val="Bill_11"/>
      <sheetName val="Bill_21"/>
      <sheetName val="Bill_31"/>
      <sheetName val="Bill_41"/>
      <sheetName val="Bill_51"/>
      <sheetName val="Bill_61"/>
      <sheetName val="Bill_71"/>
      <sheetName val="Bill_3_-_Site_Works1"/>
      <sheetName val="Bill_1"/>
      <sheetName val="Bill_2"/>
      <sheetName val="Bill_3"/>
      <sheetName val="Bill_4"/>
      <sheetName val="Bill_5"/>
      <sheetName val="Bill_6"/>
      <sheetName val="Bill_7"/>
      <sheetName val="Bill_3_-_Site_Works"/>
      <sheetName val="Inputs_-_ST3"/>
      <sheetName val="Inputs_-_ST2"/>
      <sheetName val="Inputs_-_ST1"/>
      <sheetName val="Inputs_-_ST"/>
      <sheetName val="Site_C510"/>
      <sheetName val="Pricing_Schedule9"/>
      <sheetName val="T2_S&amp;C4"/>
      <sheetName val="June_4"/>
      <sheetName val="Présentation_pour_eux25"/>
      <sheetName val="ESTIMATION__25"/>
      <sheetName val="Métré_-_Récap25"/>
      <sheetName val="@risk_rents_and_incentives22"/>
      <sheetName val="Car_park_lease22"/>
      <sheetName val="Net_rent_analysis22"/>
      <sheetName val="Graph_Data_Affordable22"/>
      <sheetName val="Site_C511"/>
      <sheetName val="Pricing_Schedule10"/>
      <sheetName val="Building_110"/>
      <sheetName val="T2_S&amp;C5"/>
      <sheetName val="June_5"/>
      <sheetName val="Présentation_pour_eux26"/>
      <sheetName val="ESTIMATION__26"/>
      <sheetName val="Métré_-_Récap26"/>
      <sheetName val="@risk_rents_and_incentives23"/>
      <sheetName val="Car_park_lease23"/>
      <sheetName val="Net_rent_analysis23"/>
      <sheetName val="Graph_Data_Affordable23"/>
      <sheetName val="Site_C512"/>
      <sheetName val="Pricing_Schedule11"/>
      <sheetName val="Building_111"/>
      <sheetName val="T2_S&amp;C6"/>
      <sheetName val="June_6"/>
      <sheetName val="Présentation_pour_eux27"/>
      <sheetName val="ESTIMATION__27"/>
      <sheetName val="Métré_-_Récap27"/>
      <sheetName val="@risk_rents_and_incentives24"/>
      <sheetName val="Car_park_lease24"/>
      <sheetName val="Net_rent_analysis24"/>
      <sheetName val="Graph_Data_Affordable24"/>
      <sheetName val="Site_C513"/>
      <sheetName val="Pricing_Schedule12"/>
      <sheetName val="Building_112"/>
      <sheetName val="T2_S&amp;C7"/>
      <sheetName val="June_7"/>
      <sheetName val="Présentation_pour_eux28"/>
      <sheetName val="ESTIMATION__28"/>
      <sheetName val="Métré_-_Récap28"/>
      <sheetName val="@risk_rents_and_incentives25"/>
      <sheetName val="Car_park_lease25"/>
      <sheetName val="Net_rent_analysis25"/>
      <sheetName val="Graph_Data_Affordable25"/>
      <sheetName val="Site_C514"/>
      <sheetName val="Pricing_Schedule13"/>
      <sheetName val="Building_113"/>
      <sheetName val="T2_S&amp;C8"/>
      <sheetName val="June_8"/>
      <sheetName val="D_B1CO"/>
      <sheetName val="Project Details"/>
      <sheetName val="Bill_14"/>
      <sheetName val="Bill_24"/>
      <sheetName val="Bill_34"/>
      <sheetName val="Bill_44"/>
      <sheetName val="Bill_54"/>
      <sheetName val="Bill_64"/>
      <sheetName val="Bill_74"/>
      <sheetName val="Bill_3_-_Site_Works4"/>
      <sheetName val="Walsall Connected Gateway"/>
      <sheetName val="take-off"/>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ERTIFICATE"/>
      <sheetName val="1010"/>
      <sheetName val="1020"/>
      <sheetName val="1090"/>
      <sheetName val="Camp Power Cost"/>
      <sheetName val="RATES"/>
      <sheetName val="D_B1CO1"/>
      <sheetName val="Inputs_-_ST4"/>
      <sheetName val="Project_Details"/>
      <sheetName val="Présentation_pour_eux29"/>
      <sheetName val="ESTIMATION__29"/>
      <sheetName val="Métré_-_Récap29"/>
      <sheetName val="@risk_rents_and_incentives26"/>
      <sheetName val="Car_park_lease26"/>
      <sheetName val="Net_rent_analysis26"/>
      <sheetName val="Graph_Data_Affordable26"/>
      <sheetName val="Site_C515"/>
      <sheetName val="Pricing_Schedule14"/>
      <sheetName val="T2_S&amp;C9"/>
      <sheetName val="June_9"/>
      <sheetName val="Building_114"/>
      <sheetName val="Building_115"/>
      <sheetName val="Présentation_pour_eux30"/>
      <sheetName val="ESTIMATION__30"/>
      <sheetName val="Métré_-_Récap30"/>
      <sheetName val="@risk_rents_and_incentives27"/>
      <sheetName val="Car_park_lease27"/>
      <sheetName val="Net_rent_analysis27"/>
      <sheetName val="Graph_Data_Affordable27"/>
      <sheetName val="Site_C516"/>
      <sheetName val="Pricing_Schedule15"/>
      <sheetName val="T2_S&amp;C10"/>
      <sheetName val="June_10"/>
      <sheetName val="Présentation_pour_eux31"/>
      <sheetName val="ESTIMATION__31"/>
      <sheetName val="Métré_-_Récap31"/>
      <sheetName val="@risk_rents_and_incentives28"/>
      <sheetName val="Car_park_lease28"/>
      <sheetName val="Net_rent_analysis28"/>
      <sheetName val="Graph_Data_Affordable28"/>
      <sheetName val="Site_C517"/>
      <sheetName val="Pricing_Schedule16"/>
      <sheetName val="Building_116"/>
      <sheetName val="June_11"/>
      <sheetName val="T2_S&amp;C11"/>
      <sheetName val="D_B1CO2"/>
      <sheetName val="Présentation_pour_eux32"/>
      <sheetName val="ESTIMATION__32"/>
      <sheetName val="Métré_-_Récap32"/>
      <sheetName val="@risk_rents_and_incentives29"/>
      <sheetName val="Car_park_lease29"/>
      <sheetName val="Net_rent_analysis29"/>
      <sheetName val="Graph_Data_Affordable29"/>
      <sheetName val="Site_C518"/>
      <sheetName val="Pricing_Schedule17"/>
      <sheetName val="Building_117"/>
      <sheetName val="T2_S&amp;C12"/>
      <sheetName val="June_12"/>
      <sheetName val="Bill_15"/>
      <sheetName val="Bill_25"/>
      <sheetName val="Bill_35"/>
      <sheetName val="Bill_45"/>
      <sheetName val="Bill_55"/>
      <sheetName val="Bill_65"/>
      <sheetName val="Bill_75"/>
      <sheetName val="Bill_3_-_Site_Works5"/>
      <sheetName val="D_B1CO5"/>
      <sheetName val="Inputs_-_ST5"/>
      <sheetName val="D_B1CO4"/>
      <sheetName val="D_B1CO3"/>
      <sheetName val="Bill_16"/>
      <sheetName val="Bill_26"/>
      <sheetName val="Bill_36"/>
      <sheetName val="Bill_46"/>
      <sheetName val="Bill_56"/>
      <sheetName val="Bill_66"/>
      <sheetName val="Bill_76"/>
      <sheetName val="Bill_3_-_Site_Works6"/>
      <sheetName val="D_B1CO6"/>
      <sheetName val="Inputs_-_ST6"/>
      <sheetName val="Bill_17"/>
      <sheetName val="Bill_27"/>
      <sheetName val="Bill_37"/>
      <sheetName val="Bill_47"/>
      <sheetName val="Bill_57"/>
      <sheetName val="Bill_67"/>
      <sheetName val="Bill_77"/>
      <sheetName val="Bill_3_-_Site_Works7"/>
      <sheetName val="D_B1CO7"/>
      <sheetName val="Inputs_-_ST7"/>
      <sheetName val="Bill_18"/>
      <sheetName val="Bill_28"/>
      <sheetName val="Bill_38"/>
      <sheetName val="Bill_48"/>
      <sheetName val="Bill_58"/>
      <sheetName val="Bill_68"/>
      <sheetName val="Bill_78"/>
      <sheetName val="Bill_3_-_Site_Works8"/>
      <sheetName val="D_B1CO8"/>
      <sheetName val="Inputs_-_ST8"/>
      <sheetName val="Bill_19"/>
      <sheetName val="Bill_29"/>
      <sheetName val="Bill_39"/>
      <sheetName val="Bill_49"/>
      <sheetName val="Bill_59"/>
      <sheetName val="Bill_69"/>
      <sheetName val="Bill_79"/>
      <sheetName val="Bill_3_-_Site_Works9"/>
      <sheetName val="D_B1CO9"/>
      <sheetName val="Inputs_-_ST9"/>
      <sheetName val="Présentation_pour_eux33"/>
      <sheetName val="ESTIMATION__33"/>
      <sheetName val="Métré_-_Récap33"/>
      <sheetName val="@risk_rents_and_incentives30"/>
      <sheetName val="Car_park_lease30"/>
      <sheetName val="Net_rent_analysis30"/>
      <sheetName val="Graph_Data_Affordable30"/>
      <sheetName val="June_13"/>
      <sheetName val="Bill_110"/>
      <sheetName val="Bill_210"/>
      <sheetName val="Bill_310"/>
      <sheetName val="Bill_410"/>
      <sheetName val="Bill_510"/>
      <sheetName val="Bill_610"/>
      <sheetName val="Bill_710"/>
      <sheetName val="Bill_3_-_Site_Works10"/>
      <sheetName val="D_B1CO10"/>
      <sheetName val="Inputs_-_ST10"/>
      <sheetName val="Walsall_Connected_Gateway"/>
      <sheetName val="Project_Details1"/>
      <sheetName val="11B_"/>
      <sheetName val="Camp_Power_Cost"/>
      <sheetName val="AN"/>
      <sheetName val="Admin"/>
      <sheetName val="ToS-Detailed"/>
      <sheetName val="Bldg"/>
      <sheetName val="Payrolls - Contract"/>
      <sheetName val="Refrence Sheet"/>
      <sheetName val="Payrolls"/>
      <sheetName val="Assignment Sheets"/>
      <sheetName val="BOQ"/>
      <sheetName val="Val breakdown"/>
      <sheetName val="Data"/>
      <sheetName val="Det_Des"/>
      <sheetName val="Cashflow Formula"/>
      <sheetName val="Link Table"/>
      <sheetName val="Data Import"/>
      <sheetName val="1999 Restatement"/>
      <sheetName val="Project_Details2"/>
      <sheetName val="Walsall_Connected_Gateway1"/>
      <sheetName val="11B_1"/>
      <sheetName val="Camp_Power_Cost1"/>
      <sheetName val="DASHBOARD_NSP_projects"/>
      <sheetName val="DASHBOARD_NSP_projects1"/>
      <sheetName val="Building_118"/>
      <sheetName val="Project_Details3"/>
      <sheetName val="Walsall_Connected_Gateway2"/>
      <sheetName val="11B_2"/>
      <sheetName val="Camp_Power_Cost2"/>
      <sheetName val="DASHBOARD_NSP_projects2"/>
      <sheetName val="Site_C519"/>
      <sheetName val="Building_119"/>
      <sheetName val="Pricing_Schedule18"/>
      <sheetName val="T2_S&amp;C13"/>
      <sheetName val="Project_Details4"/>
      <sheetName val="Walsall_Connected_Gateway3"/>
      <sheetName val="11B_3"/>
      <sheetName val="Camp_Power_Cost3"/>
      <sheetName val="DASHBOARD_NSP_projects3"/>
      <sheetName val="Présentation_pour_eux34"/>
      <sheetName val="ESTIMATION__34"/>
      <sheetName val="Métré_-_Récap34"/>
      <sheetName val="@risk_rents_and_incentives31"/>
      <sheetName val="Car_park_lease31"/>
      <sheetName val="Net_rent_analysis31"/>
      <sheetName val="Graph_Data_Affordable31"/>
      <sheetName val="Site_C520"/>
      <sheetName val="Building_120"/>
      <sheetName val="Pricing_Schedule19"/>
      <sheetName val="June_14"/>
      <sheetName val="T2_S&amp;C14"/>
      <sheetName val="Project_Details5"/>
      <sheetName val="Walsall_Connected_Gateway4"/>
      <sheetName val="11B_4"/>
      <sheetName val="Camp_Power_Cost4"/>
      <sheetName val="DASHBOARD_NSP_projects4"/>
      <sheetName val="Alum"/>
      <sheetName val="appl"/>
      <sheetName val="Iron"/>
      <sheetName val="kitc"/>
      <sheetName val="Cert"/>
      <sheetName val="Sewr"/>
      <sheetName val="Project_Details6"/>
      <sheetName val="Walsall_Connected_Gateway5"/>
      <sheetName val="11B_5"/>
      <sheetName val="Camp_Power_Cost5"/>
      <sheetName val="Bill_111"/>
      <sheetName val="Bill_211"/>
      <sheetName val="Bill_311"/>
      <sheetName val="Bill_411"/>
      <sheetName val="Bill_511"/>
      <sheetName val="Bill_611"/>
      <sheetName val="Bill_711"/>
      <sheetName val="Bill_3_-_Site_Works11"/>
      <sheetName val="Inputs_-_ST11"/>
      <sheetName val="Project_Details7"/>
      <sheetName val="Walsall_Connected_Gateway6"/>
      <sheetName val="11B_6"/>
      <sheetName val="Camp_Power_Cost6"/>
      <sheetName val="Data_Import"/>
      <sheetName val="1999_Restatement"/>
      <sheetName val="Payrolls_-_Contract"/>
      <sheetName val="Refrence_Sheet"/>
      <sheetName val="Assignment_Sheets"/>
      <sheetName val="Val_breakdown"/>
      <sheetName val="Cashflow_Formula"/>
      <sheetName val="Link_Table"/>
      <sheetName val="Bill_112"/>
      <sheetName val="Bill_212"/>
      <sheetName val="Bill_312"/>
      <sheetName val="Bill_412"/>
      <sheetName val="Bill_512"/>
      <sheetName val="Bill_612"/>
      <sheetName val="Bill_712"/>
      <sheetName val="Bill_3_-_Site_Works12"/>
      <sheetName val="Inputs_-_ST12"/>
      <sheetName val="Project_Details8"/>
      <sheetName val="Walsall_Connected_Gateway7"/>
      <sheetName val="11B_7"/>
      <sheetName val="Camp_Power_Cost7"/>
      <sheetName val="Estimation Metz Beaubourg-versi"/>
      <sheetName val="Intro"/>
      <sheetName val="Blank"/>
      <sheetName val="Estimation_Metz_Beaubourg-versi"/>
      <sheetName val="Présentation_pour_eux35"/>
      <sheetName val="ESTIMATION__35"/>
      <sheetName val="Métré_-_Récap35"/>
      <sheetName val="@risk_rents_and_incentives32"/>
      <sheetName val="Car_park_lease32"/>
      <sheetName val="Net_rent_analysis32"/>
      <sheetName val="Graph_Data_Affordable32"/>
      <sheetName val="Site_C521"/>
      <sheetName val="Pricing_Schedule20"/>
      <sheetName val="Building_121"/>
      <sheetName val="T2_S&amp;C15"/>
      <sheetName val="June_15"/>
    </sheetNames>
    <sheetDataSet>
      <sheetData sheetId="0">
        <row r="3">
          <cell r="C3">
            <v>410.05</v>
          </cell>
        </row>
      </sheetData>
      <sheetData sheetId="1">
        <row r="3">
          <cell r="C3">
            <v>410.05</v>
          </cell>
        </row>
      </sheetData>
      <sheetData sheetId="2">
        <row r="3">
          <cell r="C3">
            <v>410.05</v>
          </cell>
        </row>
      </sheetData>
      <sheetData sheetId="3">
        <row r="3">
          <cell r="C3">
            <v>410.05</v>
          </cell>
        </row>
      </sheetData>
      <sheetData sheetId="4">
        <row r="3">
          <cell r="C3">
            <v>410.05</v>
          </cell>
        </row>
      </sheetData>
      <sheetData sheetId="5">
        <row r="3">
          <cell r="C3">
            <v>410.05</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3">
          <cell r="C3">
            <v>410.05</v>
          </cell>
        </row>
      </sheetData>
      <sheetData sheetId="55"/>
      <sheetData sheetId="56"/>
      <sheetData sheetId="57"/>
      <sheetData sheetId="58"/>
      <sheetData sheetId="59"/>
      <sheetData sheetId="60"/>
      <sheetData sheetId="61">
        <row r="3">
          <cell r="C3">
            <v>410.05</v>
          </cell>
        </row>
      </sheetData>
      <sheetData sheetId="62"/>
      <sheetData sheetId="63"/>
      <sheetData sheetId="64"/>
      <sheetData sheetId="65"/>
      <sheetData sheetId="66"/>
      <sheetData sheetId="67"/>
      <sheetData sheetId="68">
        <row r="3">
          <cell r="C3">
            <v>410.05</v>
          </cell>
        </row>
      </sheetData>
      <sheetData sheetId="69"/>
      <sheetData sheetId="70"/>
      <sheetData sheetId="71"/>
      <sheetData sheetId="72"/>
      <sheetData sheetId="73">
        <row r="3">
          <cell r="C3">
            <v>410.05</v>
          </cell>
        </row>
      </sheetData>
      <sheetData sheetId="74"/>
      <sheetData sheetId="75">
        <row r="3">
          <cell r="C3">
            <v>410.05</v>
          </cell>
        </row>
      </sheetData>
      <sheetData sheetId="76"/>
      <sheetData sheetId="77"/>
      <sheetData sheetId="78"/>
      <sheetData sheetId="79"/>
      <sheetData sheetId="80">
        <row r="3">
          <cell r="C3">
            <v>410.05</v>
          </cell>
        </row>
      </sheetData>
      <sheetData sheetId="81"/>
      <sheetData sheetId="82">
        <row r="3">
          <cell r="C3">
            <v>410.05</v>
          </cell>
        </row>
      </sheetData>
      <sheetData sheetId="83"/>
      <sheetData sheetId="84"/>
      <sheetData sheetId="85"/>
      <sheetData sheetId="86"/>
      <sheetData sheetId="87" refreshError="1"/>
      <sheetData sheetId="88">
        <row r="3">
          <cell r="C3">
            <v>410.05</v>
          </cell>
        </row>
      </sheetData>
      <sheetData sheetId="89">
        <row r="3">
          <cell r="C3">
            <v>410.05</v>
          </cell>
        </row>
      </sheetData>
      <sheetData sheetId="90">
        <row r="3">
          <cell r="C3">
            <v>410.05</v>
          </cell>
        </row>
      </sheetData>
      <sheetData sheetId="91">
        <row r="3">
          <cell r="C3">
            <v>410.05</v>
          </cell>
        </row>
      </sheetData>
      <sheetData sheetId="92"/>
      <sheetData sheetId="93"/>
      <sheetData sheetId="94"/>
      <sheetData sheetId="95" refreshError="1"/>
      <sheetData sheetId="96">
        <row r="3">
          <cell r="C3">
            <v>410.05</v>
          </cell>
        </row>
      </sheetData>
      <sheetData sheetId="97"/>
      <sheetData sheetId="98">
        <row r="3">
          <cell r="C3">
            <v>410.05</v>
          </cell>
        </row>
      </sheetData>
      <sheetData sheetId="99"/>
      <sheetData sheetId="100"/>
      <sheetData sheetId="101"/>
      <sheetData sheetId="102"/>
      <sheetData sheetId="103"/>
      <sheetData sheetId="104"/>
      <sheetData sheetId="105">
        <row r="3">
          <cell r="C3">
            <v>410.05</v>
          </cell>
        </row>
      </sheetData>
      <sheetData sheetId="106"/>
      <sheetData sheetId="107">
        <row r="3">
          <cell r="C3">
            <v>410.05</v>
          </cell>
        </row>
      </sheetData>
      <sheetData sheetId="108"/>
      <sheetData sheetId="109"/>
      <sheetData sheetId="110"/>
      <sheetData sheetId="111"/>
      <sheetData sheetId="112"/>
      <sheetData sheetId="113">
        <row r="3">
          <cell r="C3">
            <v>410.05</v>
          </cell>
        </row>
      </sheetData>
      <sheetData sheetId="114"/>
      <sheetData sheetId="115">
        <row r="3">
          <cell r="C3">
            <v>410.05</v>
          </cell>
        </row>
      </sheetData>
      <sheetData sheetId="116">
        <row r="3">
          <cell r="C3">
            <v>410.05</v>
          </cell>
        </row>
      </sheetData>
      <sheetData sheetId="117"/>
      <sheetData sheetId="118">
        <row r="3">
          <cell r="C3">
            <v>410.05</v>
          </cell>
        </row>
      </sheetData>
      <sheetData sheetId="119">
        <row r="3">
          <cell r="C3">
            <v>410.05</v>
          </cell>
        </row>
      </sheetData>
      <sheetData sheetId="120">
        <row r="3">
          <cell r="C3">
            <v>410.05</v>
          </cell>
        </row>
      </sheetData>
      <sheetData sheetId="121">
        <row r="3">
          <cell r="C3">
            <v>410.05</v>
          </cell>
        </row>
      </sheetData>
      <sheetData sheetId="122"/>
      <sheetData sheetId="123"/>
      <sheetData sheetId="124"/>
      <sheetData sheetId="125"/>
      <sheetData sheetId="126">
        <row r="3">
          <cell r="C3">
            <v>410.05</v>
          </cell>
        </row>
      </sheetData>
      <sheetData sheetId="127">
        <row r="3">
          <cell r="C3">
            <v>410.05</v>
          </cell>
        </row>
      </sheetData>
      <sheetData sheetId="128">
        <row r="3">
          <cell r="C3">
            <v>410.05</v>
          </cell>
        </row>
      </sheetData>
      <sheetData sheetId="129"/>
      <sheetData sheetId="130"/>
      <sheetData sheetId="131"/>
      <sheetData sheetId="132"/>
      <sheetData sheetId="133">
        <row r="3">
          <cell r="C3">
            <v>410.05</v>
          </cell>
        </row>
      </sheetData>
      <sheetData sheetId="134">
        <row r="3">
          <cell r="C3">
            <v>410.05</v>
          </cell>
        </row>
      </sheetData>
      <sheetData sheetId="135">
        <row r="3">
          <cell r="C3">
            <v>410.05</v>
          </cell>
        </row>
      </sheetData>
      <sheetData sheetId="136"/>
      <sheetData sheetId="137"/>
      <sheetData sheetId="138"/>
      <sheetData sheetId="139"/>
      <sheetData sheetId="140">
        <row r="3">
          <cell r="C3">
            <v>410.05</v>
          </cell>
        </row>
      </sheetData>
      <sheetData sheetId="141">
        <row r="3">
          <cell r="C3">
            <v>410.05</v>
          </cell>
        </row>
      </sheetData>
      <sheetData sheetId="142">
        <row r="3">
          <cell r="C3">
            <v>410.05</v>
          </cell>
        </row>
      </sheetData>
      <sheetData sheetId="143"/>
      <sheetData sheetId="144"/>
      <sheetData sheetId="145"/>
      <sheetData sheetId="146"/>
      <sheetData sheetId="147" refreshError="1"/>
      <sheetData sheetId="148">
        <row r="3">
          <cell r="C3">
            <v>410.05</v>
          </cell>
        </row>
      </sheetData>
      <sheetData sheetId="149">
        <row r="3">
          <cell r="C3">
            <v>410.05</v>
          </cell>
        </row>
      </sheetData>
      <sheetData sheetId="150">
        <row r="3">
          <cell r="C3">
            <v>410.05</v>
          </cell>
        </row>
      </sheetData>
      <sheetData sheetId="151"/>
      <sheetData sheetId="152"/>
      <sheetData sheetId="153"/>
      <sheetData sheetId="154"/>
      <sheetData sheetId="155">
        <row r="5">
          <cell r="C5">
            <v>0</v>
          </cell>
        </row>
      </sheetData>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row r="5">
          <cell r="C5">
            <v>0</v>
          </cell>
        </row>
      </sheetData>
      <sheetData sheetId="178"/>
      <sheetData sheetId="179"/>
      <sheetData sheetId="180"/>
      <sheetData sheetId="181"/>
      <sheetData sheetId="182"/>
      <sheetData sheetId="183">
        <row r="3">
          <cell r="C3">
            <v>410.05</v>
          </cell>
        </row>
      </sheetData>
      <sheetData sheetId="184"/>
      <sheetData sheetId="185">
        <row r="3">
          <cell r="C3">
            <v>410.05</v>
          </cell>
        </row>
      </sheetData>
      <sheetData sheetId="186"/>
      <sheetData sheetId="187"/>
      <sheetData sheetId="188"/>
      <sheetData sheetId="189"/>
      <sheetData sheetId="190"/>
      <sheetData sheetId="191"/>
      <sheetData sheetId="192"/>
      <sheetData sheetId="193">
        <row r="5">
          <cell r="C5">
            <v>0</v>
          </cell>
        </row>
      </sheetData>
      <sheetData sheetId="194">
        <row r="3">
          <cell r="C3">
            <v>410.05</v>
          </cell>
        </row>
      </sheetData>
      <sheetData sheetId="195">
        <row r="3">
          <cell r="C3">
            <v>410.05</v>
          </cell>
        </row>
      </sheetData>
      <sheetData sheetId="196">
        <row r="3">
          <cell r="C3">
            <v>410.05</v>
          </cell>
        </row>
      </sheetData>
      <sheetData sheetId="197"/>
      <sheetData sheetId="198"/>
      <sheetData sheetId="199"/>
      <sheetData sheetId="200"/>
      <sheetData sheetId="201"/>
      <sheetData sheetId="202"/>
      <sheetData sheetId="203"/>
      <sheetData sheetId="204">
        <row r="5">
          <cell r="C5">
            <v>0</v>
          </cell>
        </row>
      </sheetData>
      <sheetData sheetId="205"/>
      <sheetData sheetId="206"/>
      <sheetData sheetId="207">
        <row r="3">
          <cell r="C3">
            <v>410.05</v>
          </cell>
        </row>
      </sheetData>
      <sheetData sheetId="208"/>
      <sheetData sheetId="209">
        <row r="3">
          <cell r="C3">
            <v>410.05</v>
          </cell>
        </row>
      </sheetData>
      <sheetData sheetId="210"/>
      <sheetData sheetId="211"/>
      <sheetData sheetId="212"/>
      <sheetData sheetId="213"/>
      <sheetData sheetId="214"/>
      <sheetData sheetId="215"/>
      <sheetData sheetId="216"/>
      <sheetData sheetId="217"/>
      <sheetData sheetId="218">
        <row r="5">
          <cell r="C5">
            <v>0</v>
          </cell>
        </row>
      </sheetData>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refreshError="1"/>
      <sheetData sheetId="228" refreshError="1"/>
      <sheetData sheetId="229">
        <row r="3">
          <cell r="C3">
            <v>410.05</v>
          </cell>
        </row>
      </sheetData>
      <sheetData sheetId="230"/>
      <sheetData sheetId="231">
        <row r="3">
          <cell r="C3">
            <v>410.05</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ow r="5">
          <cell r="C5">
            <v>0</v>
          </cell>
        </row>
      </sheetData>
      <sheetData sheetId="276">
        <row r="3">
          <cell r="C3">
            <v>410.05</v>
          </cell>
        </row>
      </sheetData>
      <sheetData sheetId="277"/>
      <sheetData sheetId="278">
        <row r="3">
          <cell r="C3">
            <v>410.05</v>
          </cell>
        </row>
      </sheetData>
      <sheetData sheetId="279"/>
      <sheetData sheetId="280"/>
      <sheetData sheetId="281"/>
      <sheetData sheetId="282"/>
      <sheetData sheetId="283"/>
      <sheetData sheetId="284"/>
      <sheetData sheetId="285"/>
      <sheetData sheetId="286"/>
      <sheetData sheetId="287">
        <row r="5">
          <cell r="C5">
            <v>0</v>
          </cell>
        </row>
      </sheetData>
      <sheetData sheetId="288">
        <row r="3">
          <cell r="C3">
            <v>410.05</v>
          </cell>
        </row>
      </sheetData>
      <sheetData sheetId="289"/>
      <sheetData sheetId="290">
        <row r="3">
          <cell r="C3">
            <v>410.05</v>
          </cell>
        </row>
      </sheetData>
      <sheetData sheetId="291"/>
      <sheetData sheetId="292"/>
      <sheetData sheetId="293"/>
      <sheetData sheetId="294"/>
      <sheetData sheetId="295"/>
      <sheetData sheetId="296"/>
      <sheetData sheetId="297"/>
      <sheetData sheetId="298"/>
      <sheetData sheetId="299">
        <row r="5">
          <cell r="C5">
            <v>0</v>
          </cell>
        </row>
      </sheetData>
      <sheetData sheetId="300">
        <row r="3">
          <cell r="C3">
            <v>410.05</v>
          </cell>
        </row>
      </sheetData>
      <sheetData sheetId="301">
        <row r="3">
          <cell r="C3">
            <v>410.05</v>
          </cell>
        </row>
      </sheetData>
      <sheetData sheetId="302">
        <row r="3">
          <cell r="C3">
            <v>410.05</v>
          </cell>
        </row>
      </sheetData>
      <sheetData sheetId="303"/>
      <sheetData sheetId="304"/>
      <sheetData sheetId="305"/>
      <sheetData sheetId="306"/>
      <sheetData sheetId="307"/>
      <sheetData sheetId="308"/>
      <sheetData sheetId="309"/>
      <sheetData sheetId="310"/>
      <sheetData sheetId="311">
        <row r="5">
          <cell r="C5">
            <v>0</v>
          </cell>
        </row>
      </sheetData>
      <sheetData sheetId="312">
        <row r="3">
          <cell r="C3">
            <v>410.05</v>
          </cell>
        </row>
      </sheetData>
      <sheetData sheetId="313">
        <row r="3">
          <cell r="C3">
            <v>410.05</v>
          </cell>
        </row>
      </sheetData>
      <sheetData sheetId="314">
        <row r="3">
          <cell r="C3">
            <v>410.05</v>
          </cell>
        </row>
      </sheetData>
      <sheetData sheetId="315"/>
      <sheetData sheetId="316"/>
      <sheetData sheetId="317"/>
      <sheetData sheetId="318"/>
      <sheetData sheetId="319"/>
      <sheetData sheetId="320"/>
      <sheetData sheetId="321"/>
      <sheetData sheetId="322"/>
      <sheetData sheetId="323">
        <row r="5">
          <cell r="C5">
            <v>0</v>
          </cell>
        </row>
      </sheetData>
      <sheetData sheetId="324"/>
      <sheetData sheetId="325" refreshError="1"/>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row r="3">
          <cell r="C3">
            <v>410.05</v>
          </cell>
        </row>
      </sheetData>
      <sheetData sheetId="383">
        <row r="3">
          <cell r="C3">
            <v>410.05</v>
          </cell>
        </row>
      </sheetData>
      <sheetData sheetId="384">
        <row r="3">
          <cell r="C3">
            <v>410.05</v>
          </cell>
        </row>
      </sheetData>
      <sheetData sheetId="385"/>
      <sheetData sheetId="386"/>
      <sheetData sheetId="387"/>
      <sheetData sheetId="388"/>
      <sheetData sheetId="389"/>
      <sheetData sheetId="390"/>
      <sheetData sheetId="391"/>
      <sheetData sheetId="392">
        <row r="5">
          <cell r="C5">
            <v>0</v>
          </cell>
        </row>
      </sheetData>
      <sheetData sheetId="393"/>
      <sheetData sheetId="394"/>
      <sheetData sheetId="395">
        <row r="3">
          <cell r="C3">
            <v>410.05</v>
          </cell>
        </row>
      </sheetData>
      <sheetData sheetId="396">
        <row r="3">
          <cell r="C3">
            <v>410.05</v>
          </cell>
        </row>
      </sheetData>
      <sheetData sheetId="397">
        <row r="3">
          <cell r="C3">
            <v>410.05</v>
          </cell>
        </row>
      </sheetData>
      <sheetData sheetId="398"/>
      <sheetData sheetId="399"/>
      <sheetData sheetId="400"/>
      <sheetData sheetId="401"/>
      <sheetData sheetId="402"/>
      <sheetData sheetId="403"/>
      <sheetData sheetId="404"/>
      <sheetData sheetId="405">
        <row r="5">
          <cell r="C5">
            <v>0</v>
          </cell>
        </row>
      </sheetData>
      <sheetData sheetId="406">
        <row r="3">
          <cell r="C3">
            <v>410.05</v>
          </cell>
        </row>
      </sheetData>
      <sheetData sheetId="407">
        <row r="3">
          <cell r="C3">
            <v>410.05</v>
          </cell>
        </row>
      </sheetData>
      <sheetData sheetId="408">
        <row r="3">
          <cell r="C3">
            <v>410.05</v>
          </cell>
        </row>
      </sheetData>
      <sheetData sheetId="409"/>
      <sheetData sheetId="410"/>
      <sheetData sheetId="411"/>
      <sheetData sheetId="412"/>
      <sheetData sheetId="413"/>
      <sheetData sheetId="414"/>
      <sheetData sheetId="415"/>
      <sheetData sheetId="416">
        <row r="5">
          <cell r="C5">
            <v>0</v>
          </cell>
        </row>
      </sheetData>
      <sheetData sheetId="417"/>
      <sheetData sheetId="418"/>
      <sheetData sheetId="419">
        <row r="3">
          <cell r="C3">
            <v>410.05</v>
          </cell>
        </row>
      </sheetData>
      <sheetData sheetId="420">
        <row r="3">
          <cell r="C3">
            <v>410.05</v>
          </cell>
        </row>
      </sheetData>
      <sheetData sheetId="421">
        <row r="3">
          <cell r="C3">
            <v>410.05</v>
          </cell>
        </row>
      </sheetData>
      <sheetData sheetId="422"/>
      <sheetData sheetId="423"/>
      <sheetData sheetId="424"/>
      <sheetData sheetId="425"/>
      <sheetData sheetId="426"/>
      <sheetData sheetId="427"/>
      <sheetData sheetId="428"/>
      <sheetData sheetId="429"/>
      <sheetData sheetId="430">
        <row r="5">
          <cell r="C5">
            <v>0</v>
          </cell>
        </row>
      </sheetData>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row r="3">
          <cell r="C3">
            <v>410.05</v>
          </cell>
        </row>
      </sheetData>
      <sheetData sheetId="484">
        <row r="3">
          <cell r="C3">
            <v>410.05</v>
          </cell>
        </row>
      </sheetData>
      <sheetData sheetId="485">
        <row r="3">
          <cell r="C3">
            <v>410.05</v>
          </cell>
        </row>
      </sheetData>
      <sheetData sheetId="486"/>
      <sheetData sheetId="487"/>
      <sheetData sheetId="488"/>
      <sheetData sheetId="489"/>
      <sheetData sheetId="490">
        <row r="5">
          <cell r="C5">
            <v>0</v>
          </cell>
        </row>
      </sheetData>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ow r="3">
          <cell r="C3">
            <v>410.05</v>
          </cell>
        </row>
      </sheetData>
      <sheetData sheetId="543">
        <row r="3">
          <cell r="C3">
            <v>410.05</v>
          </cell>
        </row>
      </sheetData>
      <sheetData sheetId="544">
        <row r="3">
          <cell r="C3">
            <v>410.05</v>
          </cell>
        </row>
      </sheetData>
      <sheetData sheetId="545"/>
      <sheetData sheetId="546"/>
      <sheetData sheetId="547"/>
      <sheetData sheetId="548"/>
      <sheetData sheetId="549"/>
      <sheetData sheetId="550"/>
      <sheetData sheetId="551"/>
      <sheetData sheetId="552">
        <row r="5">
          <cell r="C5">
            <v>0</v>
          </cell>
        </row>
      </sheetData>
      <sheetData sheetId="553"/>
      <sheetData sheetId="554"/>
      <sheetData sheetId="555"/>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sheetData sheetId="607">
        <row r="3">
          <cell r="C3">
            <v>410.05</v>
          </cell>
        </row>
      </sheetData>
      <sheetData sheetId="608">
        <row r="3">
          <cell r="C3">
            <v>410.05</v>
          </cell>
        </row>
      </sheetData>
      <sheetData sheetId="609">
        <row r="3">
          <cell r="C3">
            <v>410.05</v>
          </cell>
        </row>
      </sheetData>
      <sheetData sheetId="610"/>
      <sheetData sheetId="611"/>
      <sheetData sheetId="612"/>
      <sheetData sheetId="613"/>
      <sheetData sheetId="614"/>
      <sheetData sheetId="615"/>
      <sheetData sheetId="616"/>
      <sheetData sheetId="617"/>
      <sheetData sheetId="618">
        <row r="5">
          <cell r="C5">
            <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Key Data"/>
      <sheetName val="Assump. &amp; Excl"/>
      <sheetName val="Drawings"/>
      <sheetName val="Flysheet"/>
      <sheetName val="Summary"/>
      <sheetName val="1"/>
      <sheetName val="2"/>
      <sheetName val="3"/>
      <sheetName val="4"/>
      <sheetName val="5"/>
      <sheetName val="7"/>
      <sheetName val="8"/>
      <sheetName val="Chart - Bldg"/>
      <sheetName val="Chart - Services"/>
      <sheetName val="Value Engineering"/>
      <sheetName val="Main Data Entry"/>
      <sheetName val="TC Area &amp; Perim"/>
      <sheetName val="Areas"/>
      <sheetName val="Dims"/>
      <sheetName val="Internal Walls"/>
      <sheetName val="External Walls"/>
      <sheetName val="Loose Fittings"/>
      <sheetName val="Key_Data"/>
      <sheetName val="Assump__&amp;_Excl"/>
      <sheetName val="Chart_-_Bldg"/>
      <sheetName val="Chart_-_Services"/>
      <sheetName val="Value_Engineering"/>
      <sheetName val="Main_Data_Entry"/>
      <sheetName val="TC_Area_&amp;_Perim"/>
      <sheetName val="Internal_Walls"/>
      <sheetName val="External_Walls"/>
      <sheetName val="Loose_Fittings"/>
    </sheetNames>
    <sheetDataSet>
      <sheetData sheetId="0"/>
      <sheetData sheetId="1">
        <row r="18">
          <cell r="P18">
            <v>1357</v>
          </cell>
        </row>
      </sheetData>
      <sheetData sheetId="2"/>
      <sheetData sheetId="3"/>
      <sheetData sheetId="4"/>
      <sheetData sheetId="5"/>
      <sheetData sheetId="6">
        <row r="38">
          <cell r="G38">
            <v>250450</v>
          </cell>
        </row>
        <row r="77">
          <cell r="G77">
            <v>91245</v>
          </cell>
        </row>
        <row r="116">
          <cell r="G116">
            <v>131475</v>
          </cell>
        </row>
        <row r="155">
          <cell r="G155">
            <v>68110</v>
          </cell>
        </row>
      </sheetData>
      <sheetData sheetId="7">
        <row r="38">
          <cell r="G38">
            <v>6400</v>
          </cell>
        </row>
        <row r="77">
          <cell r="G77">
            <v>218830</v>
          </cell>
        </row>
        <row r="194">
          <cell r="G194">
            <v>137620</v>
          </cell>
        </row>
        <row r="233">
          <cell r="G233">
            <v>255000</v>
          </cell>
        </row>
        <row r="350">
          <cell r="G350">
            <v>876240</v>
          </cell>
        </row>
        <row r="430">
          <cell r="G430">
            <v>46500</v>
          </cell>
        </row>
        <row r="469">
          <cell r="G469">
            <v>124600</v>
          </cell>
        </row>
        <row r="508">
          <cell r="G508">
            <v>88200</v>
          </cell>
        </row>
      </sheetData>
      <sheetData sheetId="8">
        <row r="38">
          <cell r="G38">
            <v>88640</v>
          </cell>
        </row>
        <row r="116">
          <cell r="G116">
            <v>130805</v>
          </cell>
        </row>
        <row r="155">
          <cell r="G155">
            <v>52970</v>
          </cell>
        </row>
      </sheetData>
      <sheetData sheetId="9">
        <row r="77">
          <cell r="G77">
            <v>16370</v>
          </cell>
        </row>
        <row r="116">
          <cell r="G116">
            <v>50000</v>
          </cell>
        </row>
        <row r="155">
          <cell r="G155">
            <v>2500</v>
          </cell>
        </row>
      </sheetData>
      <sheetData sheetId="10">
        <row r="38">
          <cell r="G38">
            <v>64657</v>
          </cell>
        </row>
        <row r="77">
          <cell r="G77">
            <v>58133</v>
          </cell>
        </row>
        <row r="116">
          <cell r="G116">
            <v>84084</v>
          </cell>
        </row>
        <row r="155">
          <cell r="G155">
            <v>60874</v>
          </cell>
        </row>
        <row r="194">
          <cell r="G194">
            <v>131748</v>
          </cell>
        </row>
        <row r="232">
          <cell r="G232">
            <v>229637</v>
          </cell>
        </row>
        <row r="270">
          <cell r="G270">
            <v>0</v>
          </cell>
        </row>
        <row r="308">
          <cell r="G308">
            <v>23100</v>
          </cell>
        </row>
        <row r="346">
          <cell r="G346">
            <v>7872</v>
          </cell>
        </row>
        <row r="384">
          <cell r="G384">
            <v>147143</v>
          </cell>
        </row>
        <row r="422">
          <cell r="G422">
            <v>88158</v>
          </cell>
        </row>
        <row r="460">
          <cell r="G460">
            <v>49800</v>
          </cell>
        </row>
      </sheetData>
      <sheetData sheetId="11">
        <row r="77">
          <cell r="G77">
            <v>112600</v>
          </cell>
        </row>
        <row r="116">
          <cell r="G116">
            <v>10000</v>
          </cell>
        </row>
      </sheetData>
      <sheetData sheetId="12">
        <row r="38">
          <cell r="G38">
            <v>21675</v>
          </cell>
        </row>
        <row r="77">
          <cell r="G77">
            <v>72095</v>
          </cell>
        </row>
        <row r="155">
          <cell r="G155">
            <v>23650</v>
          </cell>
        </row>
        <row r="194">
          <cell r="G194">
            <v>15000</v>
          </cell>
        </row>
        <row r="233">
          <cell r="G233">
            <v>83280</v>
          </cell>
        </row>
        <row r="272">
          <cell r="G272">
            <v>36000</v>
          </cell>
        </row>
      </sheetData>
      <sheetData sheetId="13"/>
      <sheetData sheetId="14">
        <row r="9">
          <cell r="K9">
            <v>65000</v>
          </cell>
        </row>
      </sheetData>
      <sheetData sheetId="15"/>
      <sheetData sheetId="16">
        <row r="1">
          <cell r="B1" t="str">
            <v>Gisborne Court - New Build</v>
          </cell>
        </row>
        <row r="2">
          <cell r="B2">
            <v>26100</v>
          </cell>
        </row>
        <row r="5">
          <cell r="B5">
            <v>40098</v>
          </cell>
        </row>
      </sheetData>
      <sheetData sheetId="17"/>
      <sheetData sheetId="18"/>
      <sheetData sheetId="19"/>
      <sheetData sheetId="20"/>
      <sheetData sheetId="21"/>
      <sheetData sheetId="22"/>
      <sheetData sheetId="23" refreshError="1"/>
      <sheetData sheetId="24"/>
      <sheetData sheetId="25"/>
      <sheetData sheetId="26">
        <row r="9">
          <cell r="K9">
            <v>65000</v>
          </cell>
        </row>
      </sheetData>
      <sheetData sheetId="27"/>
      <sheetData sheetId="28">
        <row r="1">
          <cell r="B1" t="str">
            <v>Gisborne Court - New Build</v>
          </cell>
        </row>
      </sheetData>
      <sheetData sheetId="29"/>
      <sheetData sheetId="30"/>
      <sheetData sheetId="31"/>
      <sheetData sheetId="3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st Model"/>
      <sheetName val="Input Sheet"/>
      <sheetName val="Plot construction costs"/>
      <sheetName val="shell &amp; core"/>
      <sheetName val="Data Sheet"/>
      <sheetName val="Additional Data"/>
      <sheetName val="Sheet1"/>
      <sheetName val="Typologies"/>
      <sheetName val="Interactive Costs BXS - Market "/>
      <sheetName val="Cost_Model"/>
      <sheetName val="Input_Sheet"/>
      <sheetName val="Plot_construction_costs"/>
      <sheetName val="shell_&amp;_core"/>
      <sheetName val="Data_Sheet"/>
      <sheetName val="Additional_Data"/>
      <sheetName val="Interactive_Costs_BXS_-_Market_"/>
      <sheetName val="Cost_Model1"/>
      <sheetName val="Input_Sheet1"/>
      <sheetName val="Plot_construction_costs1"/>
      <sheetName val="shell_&amp;_core1"/>
      <sheetName val="Data_Sheet1"/>
      <sheetName val="Additional_Data1"/>
      <sheetName val="Interactive_Costs_BXS_-_Market1"/>
      <sheetName val="Cost_Model8"/>
      <sheetName val="Input_Sheet8"/>
      <sheetName val="Plot_construction_costs8"/>
      <sheetName val="shell_&amp;_core8"/>
      <sheetName val="Data_Sheet8"/>
      <sheetName val="Additional_Data8"/>
      <sheetName val="Interactive_Costs_BXS_-_Market8"/>
      <sheetName val="Cost_Model2"/>
      <sheetName val="Input_Sheet2"/>
      <sheetName val="Plot_construction_costs2"/>
      <sheetName val="shell_&amp;_core2"/>
      <sheetName val="Data_Sheet2"/>
      <sheetName val="Additional_Data2"/>
      <sheetName val="Interactive_Costs_BXS_-_Market2"/>
      <sheetName val="Cost_Model4"/>
      <sheetName val="Input_Sheet4"/>
      <sheetName val="Plot_construction_costs4"/>
      <sheetName val="shell_&amp;_core4"/>
      <sheetName val="Data_Sheet4"/>
      <sheetName val="Additional_Data4"/>
      <sheetName val="Interactive_Costs_BXS_-_Market4"/>
      <sheetName val="Cost_Model3"/>
      <sheetName val="Input_Sheet3"/>
      <sheetName val="Plot_construction_costs3"/>
      <sheetName val="shell_&amp;_core3"/>
      <sheetName val="Data_Sheet3"/>
      <sheetName val="Additional_Data3"/>
      <sheetName val="Interactive_Costs_BXS_-_Market3"/>
      <sheetName val="Cost_Model5"/>
      <sheetName val="Input_Sheet5"/>
      <sheetName val="Plot_construction_costs5"/>
      <sheetName val="shell_&amp;_core5"/>
      <sheetName val="Data_Sheet5"/>
      <sheetName val="Additional_Data5"/>
      <sheetName val="Interactive_Costs_BXS_-_Market5"/>
      <sheetName val="Cost_Model6"/>
      <sheetName val="Input_Sheet6"/>
      <sheetName val="Plot_construction_costs6"/>
      <sheetName val="shell_&amp;_core6"/>
      <sheetName val="Data_Sheet6"/>
      <sheetName val="Additional_Data6"/>
      <sheetName val="Interactive_Costs_BXS_-_Market6"/>
      <sheetName val="Cost_Model7"/>
      <sheetName val="Input_Sheet7"/>
      <sheetName val="Plot_construction_costs7"/>
      <sheetName val="shell_&amp;_core7"/>
      <sheetName val="Data_Sheet7"/>
      <sheetName val="Additional_Data7"/>
      <sheetName val="Interactive_Costs_BXS_-_Market7"/>
      <sheetName val="Cost_Model10"/>
      <sheetName val="Input_Sheet10"/>
      <sheetName val="Plot_construction_costs10"/>
      <sheetName val="shell_&amp;_core10"/>
      <sheetName val="Data_Sheet10"/>
      <sheetName val="Additional_Data10"/>
      <sheetName val="Interactive_Costs_BXS_-_Marke10"/>
      <sheetName val="Cost_Model9"/>
      <sheetName val="Input_Sheet9"/>
      <sheetName val="Plot_construction_costs9"/>
      <sheetName val="shell_&amp;_core9"/>
      <sheetName val="Data_Sheet9"/>
      <sheetName val="Additional_Data9"/>
      <sheetName val="Interactive_Costs_BXS_-_Market9"/>
    </sheetNames>
    <sheetDataSet>
      <sheetData sheetId="0">
        <row r="8">
          <cell r="I8">
            <v>450</v>
          </cell>
        </row>
      </sheetData>
      <sheetData sheetId="1" refreshError="1"/>
      <sheetData sheetId="2">
        <row r="17">
          <cell r="B17">
            <v>3</v>
          </cell>
        </row>
      </sheetData>
      <sheetData sheetId="3">
        <row r="106">
          <cell r="J106">
            <v>31093</v>
          </cell>
        </row>
      </sheetData>
      <sheetData sheetId="4" refreshError="1"/>
      <sheetData sheetId="5" refreshError="1"/>
      <sheetData sheetId="6"/>
      <sheetData sheetId="7"/>
      <sheetData sheetId="8" refreshError="1"/>
      <sheetData sheetId="9" refreshError="1"/>
      <sheetData sheetId="10"/>
      <sheetData sheetId="11">
        <row r="17">
          <cell r="B17">
            <v>3</v>
          </cell>
        </row>
      </sheetData>
      <sheetData sheetId="12">
        <row r="106">
          <cell r="J106">
            <v>31093</v>
          </cell>
        </row>
      </sheetData>
      <sheetData sheetId="13"/>
      <sheetData sheetId="14"/>
      <sheetData sheetId="15"/>
      <sheetData sheetId="16"/>
      <sheetData sheetId="17"/>
      <sheetData sheetId="18">
        <row r="17">
          <cell r="B17">
            <v>3</v>
          </cell>
        </row>
      </sheetData>
      <sheetData sheetId="19">
        <row r="106">
          <cell r="J106">
            <v>31093</v>
          </cell>
        </row>
      </sheetData>
      <sheetData sheetId="20"/>
      <sheetData sheetId="21"/>
      <sheetData sheetId="22"/>
      <sheetData sheetId="23"/>
      <sheetData sheetId="24"/>
      <sheetData sheetId="25">
        <row r="17">
          <cell r="B17">
            <v>3</v>
          </cell>
        </row>
      </sheetData>
      <sheetData sheetId="26">
        <row r="106">
          <cell r="J106">
            <v>31093</v>
          </cell>
        </row>
      </sheetData>
      <sheetData sheetId="27"/>
      <sheetData sheetId="28"/>
      <sheetData sheetId="29"/>
      <sheetData sheetId="30"/>
      <sheetData sheetId="31"/>
      <sheetData sheetId="32">
        <row r="17">
          <cell r="B17">
            <v>3</v>
          </cell>
        </row>
      </sheetData>
      <sheetData sheetId="33">
        <row r="106">
          <cell r="J106">
            <v>31093</v>
          </cell>
        </row>
      </sheetData>
      <sheetData sheetId="34"/>
      <sheetData sheetId="35"/>
      <sheetData sheetId="36"/>
      <sheetData sheetId="37"/>
      <sheetData sheetId="38"/>
      <sheetData sheetId="39">
        <row r="17">
          <cell r="B17">
            <v>3</v>
          </cell>
        </row>
      </sheetData>
      <sheetData sheetId="40">
        <row r="106">
          <cell r="J106">
            <v>31093</v>
          </cell>
        </row>
      </sheetData>
      <sheetData sheetId="41"/>
      <sheetData sheetId="42"/>
      <sheetData sheetId="43"/>
      <sheetData sheetId="44"/>
      <sheetData sheetId="45"/>
      <sheetData sheetId="46">
        <row r="17">
          <cell r="B17">
            <v>3</v>
          </cell>
        </row>
      </sheetData>
      <sheetData sheetId="47">
        <row r="106">
          <cell r="J106">
            <v>31093</v>
          </cell>
        </row>
      </sheetData>
      <sheetData sheetId="48"/>
      <sheetData sheetId="49"/>
      <sheetData sheetId="50"/>
      <sheetData sheetId="51"/>
      <sheetData sheetId="52"/>
      <sheetData sheetId="53">
        <row r="17">
          <cell r="B17">
            <v>3</v>
          </cell>
        </row>
      </sheetData>
      <sheetData sheetId="54">
        <row r="106">
          <cell r="J106">
            <v>31093</v>
          </cell>
        </row>
      </sheetData>
      <sheetData sheetId="55"/>
      <sheetData sheetId="56"/>
      <sheetData sheetId="57"/>
      <sheetData sheetId="58"/>
      <sheetData sheetId="59"/>
      <sheetData sheetId="60">
        <row r="17">
          <cell r="B17">
            <v>3</v>
          </cell>
        </row>
      </sheetData>
      <sheetData sheetId="61">
        <row r="106">
          <cell r="J106">
            <v>31093</v>
          </cell>
        </row>
      </sheetData>
      <sheetData sheetId="62"/>
      <sheetData sheetId="63"/>
      <sheetData sheetId="64"/>
      <sheetData sheetId="65"/>
      <sheetData sheetId="66"/>
      <sheetData sheetId="67">
        <row r="17">
          <cell r="B17">
            <v>3</v>
          </cell>
        </row>
      </sheetData>
      <sheetData sheetId="68">
        <row r="106">
          <cell r="J106">
            <v>31093</v>
          </cell>
        </row>
      </sheetData>
      <sheetData sheetId="69"/>
      <sheetData sheetId="70"/>
      <sheetData sheetId="71"/>
      <sheetData sheetId="72"/>
      <sheetData sheetId="73"/>
      <sheetData sheetId="74">
        <row r="17">
          <cell r="B17">
            <v>3</v>
          </cell>
        </row>
      </sheetData>
      <sheetData sheetId="75">
        <row r="106">
          <cell r="J106">
            <v>31093</v>
          </cell>
        </row>
      </sheetData>
      <sheetData sheetId="76"/>
      <sheetData sheetId="77"/>
      <sheetData sheetId="78"/>
      <sheetData sheetId="79"/>
      <sheetData sheetId="80"/>
      <sheetData sheetId="81">
        <row r="17">
          <cell r="B17">
            <v>3</v>
          </cell>
        </row>
      </sheetData>
      <sheetData sheetId="82">
        <row r="106">
          <cell r="J106">
            <v>31093</v>
          </cell>
        </row>
      </sheetData>
      <sheetData sheetId="83"/>
      <sheetData sheetId="84"/>
      <sheetData sheetId="85"/>
      <sheetData sheetId="8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reakdown"/>
      <sheetName val="OPTION 2 CHW"/>
      <sheetName val="OPTION 2 CHW LINK"/>
      <sheetName val="OPTION 2 CNDSR"/>
      <sheetName val="OPTION 2 PLANT"/>
      <sheetName val="Pumps 90"/>
      <sheetName val="BUDGET"/>
      <sheetName val="OPTION_2_CHW"/>
      <sheetName val="OPTION_2_CHW_LINK"/>
      <sheetName val="OPTION_2_CNDSR"/>
      <sheetName val="OPTION_2_PLANT"/>
      <sheetName val="Pumps_90"/>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Register"/>
      <sheetName val="Risk Summary Report"/>
      <sheetName val="Scoring Matrix"/>
      <sheetName val="Mitigation guidelines"/>
      <sheetName val="Categories"/>
      <sheetName val="info"/>
      <sheetName val="Risk_Register"/>
      <sheetName val="Risk_Summary_Report"/>
      <sheetName val="Scoring_Matrix"/>
      <sheetName val="Mitigation_guidelines"/>
      <sheetName val="Indices"/>
      <sheetName val="Location"/>
      <sheetName val="Devco Cashflow"/>
    </sheetNames>
    <sheetDataSet>
      <sheetData sheetId="0"/>
      <sheetData sheetId="1"/>
      <sheetData sheetId="2"/>
      <sheetData sheetId="3"/>
      <sheetData sheetId="4">
        <row r="5">
          <cell r="A5" t="str">
            <v>Risks derived from distinctive academy project organisational structures</v>
          </cell>
        </row>
        <row r="6">
          <cell r="A6" t="str">
            <v>Risks derived from site factors and surrounding area</v>
          </cell>
        </row>
        <row r="7">
          <cell r="A7" t="str">
            <v>Risks derived from project delivery</v>
          </cell>
        </row>
      </sheetData>
      <sheetData sheetId="5" refreshError="1"/>
      <sheetData sheetId="6"/>
      <sheetData sheetId="7"/>
      <sheetData sheetId="8"/>
      <sheetData sheetId="9"/>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Log"/>
      <sheetName val="RFC Log"/>
      <sheetName val="Report"/>
      <sheetName val="T&amp;TsummaryONLY"/>
      <sheetName val="Form"/>
      <sheetName val="Data"/>
      <sheetName val="Form for Completion"/>
    </sheetNames>
    <sheetDataSet>
      <sheetData sheetId="0"/>
      <sheetData sheetId="1"/>
      <sheetData sheetId="2"/>
      <sheetData sheetId="3"/>
      <sheetData sheetId="4"/>
      <sheetData sheetId="5"/>
      <sheetData sheetId="6">
        <row r="9">
          <cell r="A9" t="str">
            <v>Employer Change</v>
          </cell>
        </row>
        <row r="10">
          <cell r="A10" t="str">
            <v>Value Engineering Change</v>
          </cell>
        </row>
        <row r="11">
          <cell r="A11" t="str">
            <v>Provisional Sum Expenditure</v>
          </cell>
        </row>
        <row r="12">
          <cell r="A12" t="str">
            <v>Contract Discrepancy</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nchmark"/>
      <sheetName val="Ext walls"/>
      <sheetName val="Unit costs"/>
      <sheetName val="Summary budgets"/>
      <sheetName val="Trade Contractors budgets"/>
      <sheetName val="SGL"/>
      <sheetName val="Sheet4"/>
      <sheetName val="SPLIT"/>
      <sheetName val="Sheet6"/>
      <sheetName val="Sheet3"/>
      <sheetName val="Sheet1"/>
      <sheetName val="Sheet2"/>
      <sheetName val="Sheet7"/>
      <sheetName val="Summary"/>
      <sheetName val="2-Cash Flow"/>
      <sheetName val="Menus"/>
      <sheetName val="Issue Sheet"/>
      <sheetName val="Queries Schedule"/>
      <sheetName val="Ext_walls"/>
      <sheetName val="Unit_costs"/>
      <sheetName val="Summary_budgets"/>
      <sheetName val="Trade_Contractors_budgets"/>
      <sheetName val="Issue_Sheet"/>
      <sheetName val="2-Cash_Flow"/>
      <sheetName val="Ext_walls1"/>
      <sheetName val="Unit_costs1"/>
      <sheetName val="Summary_budgets1"/>
      <sheetName val="Trade_Contractors_budgets1"/>
      <sheetName val="Issue_Sheet1"/>
      <sheetName val="2-Cash_Flow1"/>
      <sheetName val="Ext_walls2"/>
      <sheetName val="Unit_costs2"/>
      <sheetName val="Summary_budgets2"/>
      <sheetName val="Trade_Contractors_budgets2"/>
      <sheetName val="2-Cash_Flow2"/>
      <sheetName val="Issue_Sheet2"/>
      <sheetName val="Ext_walls3"/>
      <sheetName val="Unit_costs3"/>
      <sheetName val="Summary_budgets3"/>
      <sheetName val="Trade_Contractors_budgets3"/>
      <sheetName val="2-Cash_Flow3"/>
      <sheetName val="Issue_Sheet3"/>
      <sheetName val="Queries_Schedule"/>
      <sheetName val="Queries_Schedule1"/>
      <sheetName val="Ext_walls5"/>
      <sheetName val="Unit_costs5"/>
      <sheetName val="Summary_budgets5"/>
      <sheetName val="Trade_Contractors_budgets5"/>
      <sheetName val="2-Cash_Flow5"/>
      <sheetName val="Issue_Sheet5"/>
      <sheetName val="Queries_Schedule3"/>
      <sheetName val="Ext_walls4"/>
      <sheetName val="Unit_costs4"/>
      <sheetName val="Summary_budgets4"/>
      <sheetName val="Trade_Contractors_budgets4"/>
      <sheetName val="2-Cash_Flow4"/>
      <sheetName val="Issue_Sheet4"/>
      <sheetName val="Queries_Schedule2"/>
      <sheetName val="Ext_walls6"/>
      <sheetName val="Unit_costs6"/>
      <sheetName val="Summary_budgets6"/>
      <sheetName val="Trade_Contractors_budgets6"/>
      <sheetName val="2-Cash_Flow6"/>
      <sheetName val="Issue_Sheet6"/>
      <sheetName val="Queries_Schedule4"/>
      <sheetName val="Ext_walls7"/>
      <sheetName val="Unit_costs7"/>
      <sheetName val="Summary_budgets7"/>
      <sheetName val="Trade_Contractors_budgets7"/>
      <sheetName val="2-Cash_Flow7"/>
      <sheetName val="Issue_Sheet7"/>
      <sheetName val="Ext_walls8"/>
      <sheetName val="Unit_costs8"/>
      <sheetName val="Summary_budgets8"/>
      <sheetName val="Trade_Contractors_budgets8"/>
      <sheetName val="2-Cash_Flow8"/>
      <sheetName val="Issue_Sheet8"/>
      <sheetName val="Queries_Schedule5"/>
      <sheetName val="MG"/>
      <sheetName val="Construction"/>
      <sheetName val="Operations"/>
      <sheetName val="Executive Summary"/>
      <sheetName val="Ext_walls10"/>
      <sheetName val="Unit_costs10"/>
      <sheetName val="Summary_budgets10"/>
      <sheetName val="Trade_Contractors_budgets10"/>
      <sheetName val="Issue_Sheet10"/>
      <sheetName val="2-Cash_Flow10"/>
      <sheetName val="Queries_Schedule7"/>
      <sheetName val="Executive_Summary1"/>
      <sheetName val="Ext_walls9"/>
      <sheetName val="Unit_costs9"/>
      <sheetName val="Summary_budgets9"/>
      <sheetName val="Trade_Contractors_budgets9"/>
      <sheetName val="Issue_Sheet9"/>
      <sheetName val="2-Cash_Flow9"/>
      <sheetName val="Queries_Schedule6"/>
      <sheetName val="Executive_Summary"/>
      <sheetName val="Ext_walls11"/>
      <sheetName val="Unit_costs11"/>
      <sheetName val="Summary_budgets11"/>
      <sheetName val="Trade_Contractors_budgets11"/>
      <sheetName val="Issue_Sheet11"/>
      <sheetName val="2-Cash_Flow11"/>
      <sheetName val="Queries_Schedule8"/>
      <sheetName val="Executive_Summary2"/>
      <sheetName val="Ext_walls12"/>
      <sheetName val="Unit_costs12"/>
      <sheetName val="Summary_budgets12"/>
      <sheetName val="Trade_Contractors_budgets12"/>
      <sheetName val="Issue_Sheet12"/>
      <sheetName val="2-Cash_Flow12"/>
      <sheetName val="Queries_Schedule9"/>
      <sheetName val="Executive_Summary3"/>
      <sheetName val="Ext_walls13"/>
      <sheetName val="Unit_costs13"/>
      <sheetName val="Summary_budgets13"/>
      <sheetName val="Trade_Contractors_budgets13"/>
      <sheetName val="2-Cash_Flow13"/>
      <sheetName val="Issue_Sheet13"/>
      <sheetName val="Queries_Schedule10"/>
      <sheetName val="Executive_Summary4"/>
      <sheetName val="Ext_walls20"/>
      <sheetName val="Unit_costs20"/>
      <sheetName val="Summary_budgets20"/>
      <sheetName val="Trade_Contractors_budgets20"/>
      <sheetName val="2-Cash_Flow20"/>
      <sheetName val="Issue_Sheet20"/>
      <sheetName val="Queries_Schedule17"/>
      <sheetName val="Executive_Summary11"/>
      <sheetName val="Ext_walls14"/>
      <sheetName val="Unit_costs14"/>
      <sheetName val="Summary_budgets14"/>
      <sheetName val="Trade_Contractors_budgets14"/>
      <sheetName val="2-Cash_Flow14"/>
      <sheetName val="Issue_Sheet14"/>
      <sheetName val="Queries_Schedule11"/>
      <sheetName val="Executive_Summary5"/>
      <sheetName val="Ext_walls16"/>
      <sheetName val="Unit_costs16"/>
      <sheetName val="Summary_budgets16"/>
      <sheetName val="Trade_Contractors_budgets16"/>
      <sheetName val="2-Cash_Flow16"/>
      <sheetName val="Issue_Sheet16"/>
      <sheetName val="Queries_Schedule13"/>
      <sheetName val="Executive_Summary7"/>
      <sheetName val="Ext_walls15"/>
      <sheetName val="Unit_costs15"/>
      <sheetName val="Summary_budgets15"/>
      <sheetName val="Trade_Contractors_budgets15"/>
      <sheetName val="2-Cash_Flow15"/>
      <sheetName val="Issue_Sheet15"/>
      <sheetName val="Queries_Schedule12"/>
      <sheetName val="Executive_Summary6"/>
      <sheetName val="Ext_walls17"/>
      <sheetName val="Unit_costs17"/>
      <sheetName val="Summary_budgets17"/>
      <sheetName val="Trade_Contractors_budgets17"/>
      <sheetName val="2-Cash_Flow17"/>
      <sheetName val="Issue_Sheet17"/>
      <sheetName val="Queries_Schedule14"/>
      <sheetName val="Executive_Summary8"/>
      <sheetName val="Ext_walls18"/>
      <sheetName val="Unit_costs18"/>
      <sheetName val="Summary_budgets18"/>
      <sheetName val="Trade_Contractors_budgets18"/>
      <sheetName val="2-Cash_Flow18"/>
      <sheetName val="Issue_Sheet18"/>
      <sheetName val="Queries_Schedule15"/>
      <sheetName val="Executive_Summary9"/>
      <sheetName val="Ext_walls19"/>
      <sheetName val="Unit_costs19"/>
      <sheetName val="Summary_budgets19"/>
      <sheetName val="Trade_Contractors_budgets19"/>
      <sheetName val="2-Cash_Flow19"/>
      <sheetName val="Issue_Sheet19"/>
      <sheetName val="Queries_Schedule16"/>
      <sheetName val="Executive_Summary10"/>
      <sheetName val="Ext_walls21"/>
      <sheetName val="Unit_costs21"/>
      <sheetName val="Summary_budgets21"/>
      <sheetName val="Trade_Contractors_budgets21"/>
      <sheetName val="2-Cash_Flow21"/>
      <sheetName val="Issue_Sheet21"/>
      <sheetName val="Queries_Schedule18"/>
      <sheetName val="Executive_Summary12"/>
      <sheetName val="Ext_walls23"/>
      <sheetName val="Unit_costs23"/>
      <sheetName val="Summary_budgets23"/>
      <sheetName val="Trade_Contractors_budgets23"/>
      <sheetName val="2-Cash_Flow23"/>
      <sheetName val="Issue_Sheet23"/>
      <sheetName val="Queries_Schedule20"/>
      <sheetName val="Executive_Summary14"/>
      <sheetName val="Ext_walls22"/>
      <sheetName val="Unit_costs22"/>
      <sheetName val="Summary_budgets22"/>
      <sheetName val="Trade_Contractors_budgets22"/>
      <sheetName val="2-Cash_Flow22"/>
      <sheetName val="Issue_Sheet22"/>
      <sheetName val="Queries_Schedule19"/>
      <sheetName val="Executive_Summary13"/>
      <sheetName val="Dropdown"/>
      <sheetName val="Material List "/>
      <sheetName val="Mace - Summary"/>
      <sheetName val="i. PRELIMINARIES"/>
      <sheetName val="ii. RC INFILLS"/>
      <sheetName val="iii. CONTRACTORS DIRECTION"/>
      <sheetName val="iv. PROJECT SPEC QUALIFICATIONS"/>
      <sheetName val="PN"/>
      <sheetName val="SUM"/>
      <sheetName val="Detail"/>
      <sheetName val="Drylining Contract Wks"/>
      <sheetName val="VARS"/>
      <sheetName val="MOS"/>
      <sheetName val="Mace_-_Summary2"/>
      <sheetName val="i__PRELIMINARIES2"/>
      <sheetName val="ii__RC_INFILLS2"/>
      <sheetName val="iii__CONTRACTORS_DIRECTION2"/>
      <sheetName val="iv__PROJECT_SPEC_QUALIFICATION2"/>
      <sheetName val="Mace_-_Summary"/>
      <sheetName val="i__PRELIMINARIES"/>
      <sheetName val="ii__RC_INFILLS"/>
      <sheetName val="iii__CONTRACTORS_DIRECTION"/>
      <sheetName val="iv__PROJECT_SPEC_QUALIFICATIONS"/>
      <sheetName val="Mace_-_Summary1"/>
      <sheetName val="i__PRELIMINARIES1"/>
      <sheetName val="ii__RC_INFILLS1"/>
      <sheetName val="iii__CONTRACTORS_DIRECTION1"/>
      <sheetName val="iv__PROJECT_SPEC_QUALIFICATION1"/>
      <sheetName val="Mace_-_Summary3"/>
      <sheetName val="i__PRELIMINARIES3"/>
      <sheetName val="ii__RC_INFILLS3"/>
      <sheetName val="iii__CONTRACTORS_DIRECTION3"/>
      <sheetName val="iv__PROJECT_SPEC_QUALIFICATION3"/>
      <sheetName val="Material_List_"/>
      <sheetName val="Mace_-_Summary4"/>
      <sheetName val="i__PRELIMINARIES4"/>
      <sheetName val="ii__RC_INFILLS4"/>
      <sheetName val="iii__CONTRACTORS_DIRECTION4"/>
      <sheetName val="iv__PROJECT_SPEC_QUALIFICATION4"/>
      <sheetName val="Material_List_1"/>
      <sheetName val="Mace_-_Summary5"/>
      <sheetName val="i__PRELIMINARIES5"/>
      <sheetName val="ii__RC_INFILLS5"/>
      <sheetName val="iii__CONTRACTORS_DIRECTION5"/>
      <sheetName val="iv__PROJECT_SPEC_QUALIFICATION5"/>
      <sheetName val="Material_List_2"/>
      <sheetName val="Mace_-_Summary6"/>
      <sheetName val="i__PRELIMINARIES6"/>
      <sheetName val="ii__RC_INFILLS6"/>
      <sheetName val="iii__CONTRACTORS_DIRECTION6"/>
      <sheetName val="iv__PROJECT_SPEC_QUALIFICATION6"/>
      <sheetName val="Outturn Costs"/>
      <sheetName val="Material_List_3"/>
      <sheetName val="Mace_-_Summary7"/>
      <sheetName val="i__PRELIMINARIES7"/>
      <sheetName val="ii__RC_INFILLS7"/>
      <sheetName val="iii__CONTRACTORS_DIRECTION7"/>
      <sheetName val="iv__PROJECT_SPEC_QUALIFICATION7"/>
      <sheetName val="Material_List_4"/>
      <sheetName val="Mace_-_Summary8"/>
      <sheetName val="i__PRELIMINARIES8"/>
      <sheetName val="ii__RC_INFILLS8"/>
      <sheetName val="iii__CONTRACTORS_DIRECTION8"/>
      <sheetName val="iv__PROJECT_SPEC_QUALIFICATION8"/>
      <sheetName val="Material_List_5"/>
      <sheetName val="Mace_-_Summary9"/>
      <sheetName val="i__PRELIMINARIES9"/>
      <sheetName val="ii__RC_INFILLS9"/>
      <sheetName val="iii__CONTRACTORS_DIRECTION9"/>
      <sheetName val="iv__PROJECT_SPEC_QUALIFICATION9"/>
      <sheetName val="Material_List_6"/>
      <sheetName val="Mace_-_Summary10"/>
      <sheetName val="i__PRELIMINARIES10"/>
      <sheetName val="ii__RC_INFILLS10"/>
      <sheetName val="iii__CONTRACTORS_DIRECTION10"/>
      <sheetName val="iv__PROJECT_SPEC_QUALIFICATIO10"/>
      <sheetName val="Ext_walls24"/>
      <sheetName val="Unit_costs24"/>
      <sheetName val="Summary_budgets24"/>
      <sheetName val="Trade_Contractors_budgets24"/>
      <sheetName val="2-Cash_Flow24"/>
      <sheetName val="Issue_Sheet24"/>
      <sheetName val="Queries_Schedule21"/>
      <sheetName val="Material_List_7"/>
      <sheetName val="Mace_-_Summary11"/>
      <sheetName val="i__PRELIMINARIES11"/>
      <sheetName val="ii__RC_INFILLS11"/>
      <sheetName val="iii__CONTRACTORS_DIRECTION11"/>
      <sheetName val="iv__PROJECT_SPEC_QUALIFICATIO11"/>
      <sheetName val="Ext_walls25"/>
      <sheetName val="Unit_costs25"/>
      <sheetName val="Summary_budgets25"/>
      <sheetName val="Trade_Contractors_budgets25"/>
      <sheetName val="2-Cash_Flow25"/>
      <sheetName val="Issue_Sheet25"/>
      <sheetName val="Queries_Schedule22"/>
      <sheetName val="Material_List_8"/>
      <sheetName val="Mace_-_Summary12"/>
      <sheetName val="i__PRELIMINARIES12"/>
      <sheetName val="ii__RC_INFILLS12"/>
      <sheetName val="iii__CONTRACTORS_DIRECTION12"/>
      <sheetName val="iv__PROJECT_SPEC_QUALIFICATIO12"/>
      <sheetName val="Executive_Summary15"/>
      <sheetName val="Outturn_Costs"/>
      <sheetName val="Executive_Summary16"/>
      <sheetName val="Outturn_Costs1"/>
      <sheetName val="Ext_walls26"/>
      <sheetName val="Unit_costs26"/>
      <sheetName val="Summary_budgets26"/>
      <sheetName val="Trade_Contractors_budgets26"/>
      <sheetName val="2-Cash_Flow26"/>
      <sheetName val="Issue_Sheet26"/>
      <sheetName val="Queries_Schedule23"/>
      <sheetName val="Executive_Summary17"/>
      <sheetName val="Outturn_Costs2"/>
      <sheetName val="Ext_walls27"/>
      <sheetName val="Unit_costs27"/>
      <sheetName val="Summary_budgets27"/>
      <sheetName val="Trade_Contractors_budgets27"/>
      <sheetName val="2-Cash_Flow27"/>
      <sheetName val="Issue_Sheet27"/>
      <sheetName val="Queries_Schedule24"/>
      <sheetName val="Executive_Summary18"/>
      <sheetName val="Drylining_Contract_Wks"/>
      <sheetName val="Drylining_Contract_Wks1"/>
      <sheetName val="Ext_walls28"/>
      <sheetName val="Unit_costs28"/>
      <sheetName val="Summary_budgets28"/>
      <sheetName val="Trade_Contractors_budgets28"/>
      <sheetName val="2-Cash_Flow28"/>
      <sheetName val="Issue_Sheet28"/>
      <sheetName val="Queries_Schedule25"/>
      <sheetName val="Executive_Summary19"/>
      <sheetName val="Drylining_Contract_Wks2"/>
      <sheetName val="Drylining_Contract_Wks3"/>
      <sheetName val="Data Input Sheet"/>
      <sheetName val="Ext_walls32"/>
      <sheetName val="Unit_costs32"/>
      <sheetName val="Summary_budgets32"/>
      <sheetName val="Trade_Contractors_budgets32"/>
      <sheetName val="2-Cash_Flow32"/>
      <sheetName val="Issue_Sheet32"/>
      <sheetName val="Queries_Schedule29"/>
      <sheetName val="Ext_walls29"/>
      <sheetName val="Unit_costs29"/>
      <sheetName val="Summary_budgets29"/>
      <sheetName val="Trade_Contractors_budgets29"/>
      <sheetName val="2-Cash_Flow29"/>
      <sheetName val="Issue_Sheet29"/>
      <sheetName val="Queries_Schedule26"/>
      <sheetName val="Ext_walls30"/>
      <sheetName val="Unit_costs30"/>
      <sheetName val="Summary_budgets30"/>
      <sheetName val="Trade_Contractors_budgets30"/>
      <sheetName val="2-Cash_Flow30"/>
      <sheetName val="Issue_Sheet30"/>
      <sheetName val="Queries_Schedule27"/>
      <sheetName val="Ext_walls31"/>
      <sheetName val="Unit_costs31"/>
      <sheetName val="Summary_budgets31"/>
      <sheetName val="Trade_Contractors_budgets31"/>
      <sheetName val="2-Cash_Flow31"/>
      <sheetName val="Issue_Sheet31"/>
      <sheetName val="Queries_Schedule28"/>
      <sheetName val="Ext_walls33"/>
      <sheetName val="Unit_costs33"/>
      <sheetName val="Summary_budgets33"/>
      <sheetName val="Trade_Contractors_budgets33"/>
      <sheetName val="2-Cash_Flow33"/>
      <sheetName val="Issue_Sheet33"/>
      <sheetName val="Queries_Schedule30"/>
      <sheetName val="Ext_walls35"/>
      <sheetName val="Unit_costs35"/>
      <sheetName val="Summary_budgets35"/>
      <sheetName val="Trade_Contractors_budgets35"/>
      <sheetName val="2-Cash_Flow35"/>
      <sheetName val="Issue_Sheet35"/>
      <sheetName val="Queries_Schedule32"/>
      <sheetName val="Executive_Summary20"/>
      <sheetName val="Drylining_Contract_Wks5"/>
      <sheetName val="Ext_walls34"/>
      <sheetName val="Unit_costs34"/>
      <sheetName val="Summary_budgets34"/>
      <sheetName val="Trade_Contractors_budgets34"/>
      <sheetName val="2-Cash_Flow34"/>
      <sheetName val="Issue_Sheet34"/>
      <sheetName val="Queries_Schedule31"/>
      <sheetName val="Drylining_Contract_Wks4"/>
      <sheetName val="Ext_walls36"/>
      <sheetName val="Unit_costs36"/>
      <sheetName val="Summary_budgets36"/>
      <sheetName val="Trade_Contractors_budgets36"/>
      <sheetName val="2-Cash_Flow36"/>
      <sheetName val="Issue_Sheet36"/>
      <sheetName val="Queries_Schedule33"/>
      <sheetName val="Executive_Summary21"/>
      <sheetName val="Drylining_Contract_Wks6"/>
      <sheetName val="Ext_walls37"/>
      <sheetName val="Unit_costs37"/>
      <sheetName val="Summary_budgets37"/>
      <sheetName val="Trade_Contractors_budgets37"/>
      <sheetName val="2-Cash_Flow37"/>
      <sheetName val="Issue_Sheet37"/>
      <sheetName val="Queries_Schedule34"/>
      <sheetName val="Executive_Summary22"/>
      <sheetName val="Drylining_Contract_Wks7"/>
      <sheetName val="Ext_walls38"/>
      <sheetName val="Unit_costs38"/>
      <sheetName val="Summary_budgets38"/>
      <sheetName val="Trade_Contractors_budgets38"/>
      <sheetName val="2-Cash_Flow38"/>
      <sheetName val="Issue_Sheet38"/>
      <sheetName val="Queries_Schedule35"/>
      <sheetName val="Executive_Summary23"/>
      <sheetName val="Drylining_Contract_Wks8"/>
      <sheetName val="KP1590_E"/>
      <sheetName val="sum3"/>
      <sheetName val="Valuation"/>
      <sheetName val="Ra  stair"/>
      <sheetName val="Abstract"/>
      <sheetName val="PB"/>
      <sheetName val="India F&amp;S Template"/>
      <sheetName val="Form 6"/>
      <sheetName val="Demand"/>
      <sheetName val="Occ"/>
      <sheetName val="Summ"/>
      <sheetName val="KÜBAJ"/>
      <sheetName val="Option"/>
      <sheetName val="S&amp;C"/>
      <sheetName val="RA"/>
      <sheetName val="Proj Cost Sumry"/>
      <sheetName val="Lower Ground"/>
      <sheetName val="Income"/>
      <sheetName val="Cashflow"/>
      <sheetName val="Assumptions"/>
      <sheetName val="Letting"/>
      <sheetName val="S-C+Market"/>
      <sheetName val="UBR"/>
      <sheetName val="Ramp data"/>
      <sheetName val="#REF"/>
      <sheetName val="Inputs"/>
      <sheetName val="PPlay_Data"/>
      <sheetName val="Cap Cost"/>
      <sheetName val="Control"/>
      <sheetName val="Data_Sheet"/>
      <sheetName val="RLV Calc"/>
      <sheetName val="Costs (dev)"/>
      <sheetName val="Bluewater NPV - sell January"/>
      <sheetName val="Calcs"/>
      <sheetName val="Upper Ground"/>
      <sheetName val="D&amp;C Calcs"/>
      <sheetName val="CA Upside_Downside Old"/>
      <sheetName val="NPV"/>
      <sheetName val="Material_List_9"/>
      <sheetName val="Mace_-_Summary13"/>
      <sheetName val="i__PRELIMINARIES13"/>
      <sheetName val="ii__RC_INFILLS13"/>
      <sheetName val="iii__CONTRACTORS_DIRECTION13"/>
      <sheetName val="iv__PROJECT_SPEC_QUALIFICATIO13"/>
      <sheetName val="Cover"/>
      <sheetName val="Contents"/>
      <sheetName val="Section 1"/>
      <sheetName val="Section 2"/>
      <sheetName val="Section 3"/>
      <sheetName val="Section 4"/>
      <sheetName val="Section 5"/>
      <sheetName val="Section 6"/>
      <sheetName val="App A"/>
      <sheetName val="CAI CF"/>
      <sheetName val="CAI tracker"/>
      <sheetName val="_master"/>
      <sheetName val="Outturn_Costs3"/>
      <sheetName val="Outturn_Costs7"/>
      <sheetName val="Outturn_Costs5"/>
      <sheetName val="Outturn_Costs4"/>
      <sheetName val="Outturn_Costs6"/>
      <sheetName val="Outturn_Costs8"/>
      <sheetName val="Material_List_12"/>
      <sheetName val="Mace_-_Summary16"/>
      <sheetName val="i__PRELIMINARIES16"/>
      <sheetName val="ii__RC_INFILLS16"/>
      <sheetName val="iii__CONTRACTORS_DIRECTION16"/>
      <sheetName val="iv__PROJECT_SPEC_QUALIFICATIO16"/>
      <sheetName val="Material_List_10"/>
      <sheetName val="Mace_-_Summary14"/>
      <sheetName val="i__PRELIMINARIES14"/>
      <sheetName val="ii__RC_INFILLS14"/>
      <sheetName val="iii__CONTRACTORS_DIRECTION14"/>
      <sheetName val="iv__PROJECT_SPEC_QUALIFICATIO14"/>
      <sheetName val="Material_List_11"/>
      <sheetName val="Mace_-_Summary15"/>
      <sheetName val="i__PRELIMINARIES15"/>
      <sheetName val="ii__RC_INFILLS15"/>
      <sheetName val="iii__CONTRACTORS_DIRECTION15"/>
      <sheetName val="iv__PROJECT_SPEC_QUALIFICATIO15"/>
      <sheetName val="Ext_walls39"/>
      <sheetName val="Unit_costs39"/>
      <sheetName val="Summary_budgets39"/>
      <sheetName val="Trade_Contractors_budgets39"/>
      <sheetName val="2-Cash_Flow39"/>
      <sheetName val="Issue_Sheet39"/>
      <sheetName val="Queries_Schedule36"/>
      <sheetName val="Executive_Summary24"/>
      <sheetName val="Drylining_Contract_Wks9"/>
      <sheetName val="Ra__stair"/>
      <sheetName val="India_F&amp;S_Template"/>
      <sheetName val="Form_6"/>
      <sheetName val="Material_List_13"/>
      <sheetName val="Mace_-_Summary17"/>
      <sheetName val="i__PRELIMINARIES17"/>
      <sheetName val="ii__RC_INFILLS17"/>
      <sheetName val="iii__CONTRACTORS_DIRECTION17"/>
      <sheetName val="iv__PROJECT_SPEC_QUALIFICATIO17"/>
      <sheetName val="Material_List_14"/>
      <sheetName val="Mace_-_Summary18"/>
      <sheetName val="i__PRELIMINARIES18"/>
      <sheetName val="ii__RC_INFILLS18"/>
      <sheetName val="iii__CONTRACTORS_DIRECTION18"/>
      <sheetName val="iv__PROJECT_SPEC_QUALIFICATIO18"/>
      <sheetName val="Proj_Cost_Sumry"/>
      <sheetName val="Lower_Ground"/>
      <sheetName val="Ramp_data"/>
      <sheetName val="Cap_Cost"/>
      <sheetName val="RLV_Calc"/>
      <sheetName val="Costs_(dev)"/>
      <sheetName val="Bluewater_NPV_-_sell_January"/>
      <sheetName val="Upper_Ground"/>
      <sheetName val="D&amp;C_Calcs"/>
      <sheetName val="CA_Upside_Downside_Old"/>
      <sheetName val="CP copy 291002"/>
      <sheetName val="Intro"/>
      <sheetName val="Ext_walls40"/>
      <sheetName val="Unit_costs40"/>
      <sheetName val="Summary_budgets40"/>
      <sheetName val="Trade_Contractors_budgets40"/>
      <sheetName val="2-Cash_Flow40"/>
      <sheetName val="Issue_Sheet40"/>
      <sheetName val="Queries_Schedule37"/>
      <sheetName val="Executive_Summary25"/>
      <sheetName val="Drylining_Contract_Wks10"/>
      <sheetName val="Ra__stair1"/>
      <sheetName val="India_F&amp;S_Template1"/>
      <sheetName val="Form_61"/>
      <sheetName val="Proj_Cost_Sumry1"/>
      <sheetName val="Lower_Ground1"/>
      <sheetName val="Ramp_data1"/>
      <sheetName val="Cap_Cost1"/>
      <sheetName val="RLV_Calc1"/>
      <sheetName val="Costs_(dev)1"/>
      <sheetName val="Bluewater_NPV_-_sell_January1"/>
      <sheetName val="Upper_Ground1"/>
      <sheetName val="D&amp;C_Calcs1"/>
      <sheetName val="CA_Upside_Downside_Old1"/>
      <sheetName val="Data_Input_Sheet"/>
      <sheetName val="Ext_walls41"/>
      <sheetName val="Unit_costs41"/>
      <sheetName val="Summary_budgets41"/>
      <sheetName val="Trade_Contractors_budgets41"/>
      <sheetName val="2-Cash_Flow41"/>
      <sheetName val="Issue_Sheet41"/>
      <sheetName val="Queries_Schedule38"/>
      <sheetName val="Mace_-_Summary19"/>
      <sheetName val="i__PRELIMINARIES19"/>
      <sheetName val="ii__RC_INFILLS19"/>
      <sheetName val="iii__CONTRACTORS_DIRECTION19"/>
      <sheetName val="iv__PROJECT_SPEC_QUALIFICATIO19"/>
      <sheetName val="Executive_Summary26"/>
      <sheetName val="Material_List_15"/>
      <sheetName val="Outturn_Costs9"/>
      <sheetName val="Drylining_Contract_Wks11"/>
      <sheetName val="Ra__stair2"/>
      <sheetName val="India_F&amp;S_Template2"/>
      <sheetName val="Form_62"/>
      <sheetName val="Section_1"/>
      <sheetName val="Section_2"/>
      <sheetName val="Section_3"/>
      <sheetName val="Section_4"/>
      <sheetName val="Section_5"/>
      <sheetName val="Section_6"/>
      <sheetName val="App_A"/>
      <sheetName val="CAI_CF"/>
      <sheetName val="CAI_tracker"/>
      <sheetName val="Ext_walls42"/>
      <sheetName val="Unit_costs42"/>
      <sheetName val="Summary_budgets42"/>
      <sheetName val="Trade_Contractors_budgets42"/>
      <sheetName val="Issue_Sheet42"/>
      <sheetName val="2-Cash_Flow42"/>
      <sheetName val="Queries_Schedule39"/>
      <sheetName val="Mace_-_Summary20"/>
      <sheetName val="i__PRELIMINARIES20"/>
      <sheetName val="ii__RC_INFILLS20"/>
      <sheetName val="iii__CONTRACTORS_DIRECTION20"/>
      <sheetName val="iv__PROJECT_SPEC_QUALIFICATIO20"/>
      <sheetName val="Executive_Summary27"/>
      <sheetName val="Material_List_16"/>
      <sheetName val="Drylining_Contract_Wks12"/>
      <sheetName val="Outturn_Costs10"/>
      <sheetName val="Ra__stair3"/>
      <sheetName val="India_F&amp;S_Template3"/>
      <sheetName val="Form_63"/>
      <sheetName val="Data_Input_Sheet1"/>
      <sheetName val="Proj_Cost_Sumry2"/>
      <sheetName val="Lower_Ground2"/>
      <sheetName val="Ramp_data2"/>
      <sheetName val="Cap_Cost2"/>
      <sheetName val="RLV_Calc2"/>
      <sheetName val="Costs_(dev)2"/>
      <sheetName val="Bluewater_NPV_-_sell_January2"/>
      <sheetName val="Upper_Ground2"/>
      <sheetName val="D&amp;C_Calcs2"/>
      <sheetName val="CA_Upside_Downside_Old2"/>
      <sheetName val="Ext_walls43"/>
      <sheetName val="Unit_costs43"/>
      <sheetName val="Summary_budgets43"/>
      <sheetName val="Trade_Contractors_budgets43"/>
      <sheetName val="2-Cash_Flow43"/>
      <sheetName val="Issue_Sheet43"/>
      <sheetName val="Queries_Schedule40"/>
      <sheetName val="Mace_-_Summary21"/>
      <sheetName val="i__PRELIMINARIES21"/>
      <sheetName val="ii__RC_INFILLS21"/>
      <sheetName val="iii__CONTRACTORS_DIRECTION21"/>
      <sheetName val="iv__PROJECT_SPEC_QUALIFICATIO21"/>
      <sheetName val="Executive_Summary28"/>
      <sheetName val="Material_List_17"/>
      <sheetName val="Outturn_Costs11"/>
      <sheetName val="Drylining_Contract_Wks13"/>
      <sheetName val="Ra__stair4"/>
      <sheetName val="India_F&amp;S_Template4"/>
      <sheetName val="Form_64"/>
      <sheetName val="Section_11"/>
      <sheetName val="Section_21"/>
      <sheetName val="Section_31"/>
      <sheetName val="Section_41"/>
      <sheetName val="Section_51"/>
      <sheetName val="Section_61"/>
      <sheetName val="App_A1"/>
      <sheetName val="CAI_CF1"/>
      <sheetName val="CAI_tracker1"/>
      <sheetName val="Data_Input_Sheet2"/>
      <sheetName val="Proj_Cost_Sumry3"/>
      <sheetName val="Lower_Ground3"/>
      <sheetName val="Ramp_data3"/>
      <sheetName val="Cap_Cost3"/>
      <sheetName val="RLV_Calc3"/>
      <sheetName val="Costs_(dev)3"/>
      <sheetName val="Bluewater_NPV_-_sell_January3"/>
      <sheetName val="Upper_Ground3"/>
      <sheetName val="D&amp;C_Calcs3"/>
      <sheetName val="CA_Upside_Downside_Old3"/>
      <sheetName val="Section_12"/>
      <sheetName val="Section_22"/>
      <sheetName val="Section_32"/>
      <sheetName val="Section_42"/>
      <sheetName val="Section_52"/>
      <sheetName val="Section_62"/>
      <sheetName val="App_A2"/>
      <sheetName val="CAI_CF2"/>
      <sheetName val="CAI_tracker2"/>
      <sheetName val="Data_Input_Sheet3"/>
      <sheetName val="Section_13"/>
      <sheetName val="Section_23"/>
      <sheetName val="Section_33"/>
      <sheetName val="Section_43"/>
      <sheetName val="Section_53"/>
      <sheetName val="Section_63"/>
      <sheetName val="App_A3"/>
      <sheetName val="CAI_CF3"/>
      <sheetName val="CAI_tracker3"/>
      <sheetName val="Ext_walls44"/>
      <sheetName val="Unit_costs44"/>
      <sheetName val="Summary_budgets44"/>
      <sheetName val="Trade_Contractors_budgets44"/>
      <sheetName val="Issue_Sheet44"/>
      <sheetName val="2-Cash_Flow44"/>
      <sheetName val="Queries_Schedule41"/>
      <sheetName val="Executive_Summary29"/>
      <sheetName val="Drylining_Contract_Wks14"/>
      <sheetName val="Ra__stair5"/>
      <sheetName val="India_F&amp;S_Template5"/>
      <sheetName val="Form_65"/>
      <sheetName val="Data_Input_Sheet4"/>
      <sheetName val="Proj_Cost_Sumry4"/>
      <sheetName val="Lower_Ground4"/>
      <sheetName val="Ramp_data4"/>
      <sheetName val="Cap_Cost4"/>
      <sheetName val="RLV_Calc4"/>
      <sheetName val="Costs_(dev)4"/>
      <sheetName val="Bluewater_NPV_-_sell_January4"/>
      <sheetName val="Upper_Ground4"/>
      <sheetName val="D&amp;C_Calcs4"/>
      <sheetName val="CA_Upside_Downside_Old4"/>
      <sheetName val="Section_14"/>
      <sheetName val="Section_24"/>
      <sheetName val="Section_34"/>
      <sheetName val="Section_44"/>
      <sheetName val="Section_54"/>
      <sheetName val="Section_64"/>
      <sheetName val="App_A4"/>
      <sheetName val="CAI_CF4"/>
      <sheetName val="CAI_tracker4"/>
      <sheetName val="Legals by completion date 00-01"/>
      <sheetName val="Drylining_Contract_Wks15"/>
      <sheetName val="Material_List_18"/>
      <sheetName val="Drylining_Contract_Wks16"/>
      <sheetName val="Material_List_22"/>
      <sheetName val="Drylining_Contract_Wks20"/>
      <sheetName val="Material_List_19"/>
      <sheetName val="Drylining_Contract_Wks17"/>
      <sheetName val="Material_List_20"/>
      <sheetName val="Drylining_Contract_Wks18"/>
      <sheetName val="Material_List_21"/>
      <sheetName val="Drylining_Contract_Wks19"/>
      <sheetName val="Material_List_23"/>
      <sheetName val="Drylining_Contract_Wks21"/>
      <sheetName val="Material_List_24"/>
      <sheetName val="Drylining_Contract_Wks22"/>
      <sheetName val="Material_List_25"/>
      <sheetName val="Drylining_Contract_Wks23"/>
      <sheetName val="Drylining_Contract_Wks24"/>
      <sheetName val="Material_List_26"/>
      <sheetName val="Mace_-_Summary22"/>
      <sheetName val="i__PRELIMINARIES22"/>
      <sheetName val="ii__RC_INFILLS22"/>
      <sheetName val="iii__CONTRACTORS_DIRECTION22"/>
      <sheetName val="iv__PROJECT_SPEC_QUALIFICATIO22"/>
      <sheetName val="Outturn_Costs12"/>
      <sheetName val="Proj_Cost_Sumry5"/>
      <sheetName val="Lower_Ground5"/>
      <sheetName val="Ramp_data5"/>
      <sheetName val="Cap_Cost5"/>
      <sheetName val="RLV_Calc5"/>
      <sheetName val="Costs_(dev)5"/>
      <sheetName val="Bluewater_NPV_-_sell_January5"/>
      <sheetName val="Upper_Ground5"/>
      <sheetName val="D&amp;C_Calcs5"/>
      <sheetName val="CA_Upside_Downside_Old5"/>
      <sheetName val="Ext_walls45"/>
      <sheetName val="Unit_costs45"/>
      <sheetName val="Summary_budgets45"/>
      <sheetName val="Trade_Contractors_budgets45"/>
      <sheetName val="2-Cash_Flow45"/>
      <sheetName val="Issue_Sheet45"/>
      <sheetName val="Queries_Schedule42"/>
      <sheetName val="Mace_-_Summary23"/>
      <sheetName val="i__PRELIMINARIES23"/>
      <sheetName val="ii__RC_INFILLS23"/>
      <sheetName val="iii__CONTRACTORS_DIRECTION23"/>
      <sheetName val="iv__PROJECT_SPEC_QUALIFICATIO23"/>
      <sheetName val="Executive_Summary30"/>
      <sheetName val="Outturn_Costs13"/>
      <sheetName val="Ra__stair6"/>
      <sheetName val="India_F&amp;S_Template6"/>
      <sheetName val="Form_66"/>
      <sheetName val="Proj_Cost_Sumry6"/>
      <sheetName val="Lower_Ground6"/>
      <sheetName val="Ramp_data6"/>
      <sheetName val="Cap_Cost6"/>
      <sheetName val="RLV_Calc6"/>
      <sheetName val="Costs_(dev)6"/>
      <sheetName val="Bluewater_NPV_-_sell_January6"/>
      <sheetName val="Upper_Ground6"/>
      <sheetName val="D&amp;C_Calcs6"/>
      <sheetName val="CA_Upside_Downside_Old6"/>
      <sheetName val="Data_Input_Sheet5"/>
      <sheetName val="Section_15"/>
      <sheetName val="Section_25"/>
      <sheetName val="Section_35"/>
      <sheetName val="Section_45"/>
      <sheetName val="Section_55"/>
      <sheetName val="Section_65"/>
      <sheetName val="App_A5"/>
      <sheetName val="CAI_CF5"/>
      <sheetName val="CAI_tracker5"/>
      <sheetName val="Legals_by_completion_date_00-01"/>
      <sheetName val="Ext_walls46"/>
      <sheetName val="Unit_costs46"/>
      <sheetName val="Summary_budgets46"/>
      <sheetName val="Trade_Contractors_budgets46"/>
      <sheetName val="2-Cash_Flow46"/>
      <sheetName val="Issue_Sheet46"/>
      <sheetName val="Queries_Schedule43"/>
      <sheetName val="Mace_-_Summary24"/>
      <sheetName val="i__PRELIMINARIES24"/>
      <sheetName val="ii__RC_INFILLS24"/>
      <sheetName val="iii__CONTRACTORS_DIRECTION24"/>
      <sheetName val="iv__PROJECT_SPEC_QUALIFICATIO24"/>
      <sheetName val="Executive_Summary31"/>
      <sheetName val="Outturn_Costs14"/>
      <sheetName val="Ra__stair7"/>
      <sheetName val="India_F&amp;S_Template7"/>
      <sheetName val="Form_67"/>
      <sheetName val="Proj_Cost_Sumry7"/>
      <sheetName val="Lower_Ground7"/>
      <sheetName val="Ramp_data7"/>
      <sheetName val="Cap_Cost7"/>
      <sheetName val="RLV_Calc7"/>
      <sheetName val="Costs_(dev)7"/>
      <sheetName val="Bluewater_NPV_-_sell_January7"/>
      <sheetName val="Upper_Ground7"/>
      <sheetName val="D&amp;C_Calcs7"/>
      <sheetName val="CA_Upside_Downside_Old7"/>
      <sheetName val="Data_Input_Sheet6"/>
      <sheetName val="Section_16"/>
      <sheetName val="Section_26"/>
      <sheetName val="Section_36"/>
      <sheetName val="Section_46"/>
      <sheetName val="Section_56"/>
      <sheetName val="Section_66"/>
      <sheetName val="App_A6"/>
      <sheetName val="CAI_CF6"/>
      <sheetName val="CAI_tracker6"/>
      <sheetName val="Legals_by_completion_date_00-02"/>
      <sheetName val="Ext_walls47"/>
      <sheetName val="Unit_costs47"/>
      <sheetName val="Summary_budgets47"/>
      <sheetName val="Trade_Contractors_budgets47"/>
      <sheetName val="2-Cash_Flow47"/>
      <sheetName val="Issue_Sheet47"/>
      <sheetName val="Queries_Schedule44"/>
      <sheetName val="Mace_-_Summary25"/>
      <sheetName val="i__PRELIMINARIES25"/>
      <sheetName val="ii__RC_INFILLS25"/>
      <sheetName val="iii__CONTRACTORS_DIRECTION25"/>
      <sheetName val="iv__PROJECT_SPEC_QUALIFICATIO25"/>
      <sheetName val="Executive_Summary32"/>
      <sheetName val="Outturn_Costs15"/>
      <sheetName val="Ra__stair8"/>
      <sheetName val="India_F&amp;S_Template8"/>
      <sheetName val="Form_68"/>
      <sheetName val="Proj_Cost_Sumry8"/>
      <sheetName val="Lower_Ground8"/>
      <sheetName val="Ramp_data8"/>
      <sheetName val="Cap_Cost8"/>
      <sheetName val="RLV_Calc8"/>
      <sheetName val="Costs_(dev)8"/>
      <sheetName val="Bluewater_NPV_-_sell_January8"/>
      <sheetName val="Upper_Ground8"/>
      <sheetName val="D&amp;C_Calcs8"/>
      <sheetName val="CA_Upside_Downside_Old8"/>
      <sheetName val="Data_Input_Sheet7"/>
      <sheetName val="Section_17"/>
      <sheetName val="Section_27"/>
      <sheetName val="Section_37"/>
      <sheetName val="Section_47"/>
      <sheetName val="Section_57"/>
      <sheetName val="Section_67"/>
      <sheetName val="App_A7"/>
      <sheetName val="CAI_CF7"/>
      <sheetName val="CAI_tracker7"/>
      <sheetName val="Legals_by_completion_date_00-03"/>
      <sheetName val="Material_List_27"/>
      <sheetName val="Drylining_Contract_Wks25"/>
    </sheetNames>
    <sheetDataSet>
      <sheetData sheetId="0">
        <row r="2">
          <cell r="Q2">
            <v>24566</v>
          </cell>
        </row>
      </sheetData>
      <sheetData sheetId="1">
        <row r="2">
          <cell r="Q2">
            <v>24566</v>
          </cell>
        </row>
      </sheetData>
      <sheetData sheetId="2"/>
      <sheetData sheetId="3"/>
      <sheetData sheetId="4"/>
      <sheetData sheetId="5"/>
      <sheetData sheetId="6"/>
      <sheetData sheetId="7"/>
      <sheetData sheetId="8"/>
      <sheetData sheetId="9">
        <row r="2">
          <cell r="Q2">
            <v>24566</v>
          </cell>
        </row>
      </sheetData>
      <sheetData sheetId="10" refreshError="1">
        <row r="2">
          <cell r="Q2">
            <v>24566</v>
          </cell>
        </row>
        <row r="3">
          <cell r="Q3">
            <v>178099.95995999998</v>
          </cell>
        </row>
        <row r="4">
          <cell r="Q4">
            <v>250</v>
          </cell>
        </row>
        <row r="514">
          <cell r="M514">
            <v>1292034.6124999998</v>
          </cell>
        </row>
        <row r="652">
          <cell r="M652">
            <v>1010925.7142857143</v>
          </cell>
        </row>
        <row r="729">
          <cell r="M729">
            <v>2464167.4</v>
          </cell>
        </row>
        <row r="770">
          <cell r="M770">
            <v>1583325.4</v>
          </cell>
        </row>
        <row r="854">
          <cell r="M854">
            <v>318750</v>
          </cell>
        </row>
        <row r="939">
          <cell r="M939">
            <v>4026530</v>
          </cell>
        </row>
        <row r="1017">
          <cell r="M1017">
            <v>1477550</v>
          </cell>
        </row>
        <row r="1109">
          <cell r="M1109">
            <v>2531191.6124999998</v>
          </cell>
        </row>
        <row r="1195">
          <cell r="M1195">
            <v>859700</v>
          </cell>
        </row>
        <row r="1273">
          <cell r="M1273">
            <v>775002</v>
          </cell>
        </row>
        <row r="1311">
          <cell r="M1311">
            <v>1283026</v>
          </cell>
        </row>
        <row r="1366">
          <cell r="M1366">
            <v>759778</v>
          </cell>
        </row>
        <row r="1429">
          <cell r="M1429">
            <v>204181.66666666669</v>
          </cell>
        </row>
        <row r="1482">
          <cell r="M1482">
            <v>1486700</v>
          </cell>
        </row>
        <row r="1612">
          <cell r="M1612">
            <v>0</v>
          </cell>
        </row>
        <row r="1617">
          <cell r="M1617">
            <v>877100</v>
          </cell>
        </row>
        <row r="1649">
          <cell r="M1649">
            <v>0</v>
          </cell>
        </row>
        <row r="1654">
          <cell r="M1654">
            <v>722228</v>
          </cell>
        </row>
        <row r="1675">
          <cell r="M1675">
            <v>831160</v>
          </cell>
        </row>
        <row r="1739">
          <cell r="M1739">
            <v>0</v>
          </cell>
        </row>
        <row r="1744">
          <cell r="M1744">
            <v>0</v>
          </cell>
        </row>
        <row r="1750">
          <cell r="M1750">
            <v>360500</v>
          </cell>
        </row>
        <row r="1775">
          <cell r="M1775">
            <v>2070596.0175038667</v>
          </cell>
        </row>
        <row r="1938">
          <cell r="M1938">
            <v>0</v>
          </cell>
        </row>
        <row r="1943">
          <cell r="M1943">
            <v>866000</v>
          </cell>
        </row>
        <row r="1990">
          <cell r="M1990">
            <v>265268</v>
          </cell>
        </row>
        <row r="2013">
          <cell r="M2013">
            <v>460874.37173328991</v>
          </cell>
        </row>
        <row r="2049">
          <cell r="M2049">
            <v>25000</v>
          </cell>
        </row>
        <row r="2057">
          <cell r="M2057">
            <v>323936.3194618579</v>
          </cell>
        </row>
        <row r="2063">
          <cell r="M2063">
            <v>0</v>
          </cell>
        </row>
        <row r="2070">
          <cell r="M2070">
            <v>240710</v>
          </cell>
        </row>
        <row r="2084">
          <cell r="M2084">
            <v>561400.31344134163</v>
          </cell>
        </row>
        <row r="2140">
          <cell r="M2140">
            <v>0</v>
          </cell>
        </row>
        <row r="2150">
          <cell r="M2150">
            <v>5269474.3770566918</v>
          </cell>
        </row>
        <row r="2164">
          <cell r="M2164">
            <v>0</v>
          </cell>
        </row>
        <row r="2169">
          <cell r="M2169">
            <v>0</v>
          </cell>
        </row>
      </sheetData>
      <sheetData sheetId="11"/>
      <sheetData sheetId="12"/>
      <sheetData sheetId="13"/>
      <sheetData sheetId="14" refreshError="1"/>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2">
          <cell r="Q2">
            <v>24566</v>
          </cell>
        </row>
      </sheetData>
      <sheetData sheetId="59"/>
      <sheetData sheetId="60"/>
      <sheetData sheetId="61"/>
      <sheetData sheetId="62"/>
      <sheetData sheetId="63"/>
      <sheetData sheetId="64"/>
      <sheetData sheetId="65">
        <row r="2">
          <cell r="Q2">
            <v>24566</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row r="2">
          <cell r="Q2">
            <v>24566</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2">
          <cell r="Q2">
            <v>24566</v>
          </cell>
        </row>
      </sheetData>
      <sheetData sheetId="107"/>
      <sheetData sheetId="108"/>
      <sheetData sheetId="109"/>
      <sheetData sheetId="110"/>
      <sheetData sheetId="111"/>
      <sheetData sheetId="112"/>
      <sheetData sheetId="113"/>
      <sheetData sheetId="114">
        <row r="2">
          <cell r="Q2">
            <v>24566</v>
          </cell>
        </row>
      </sheetData>
      <sheetData sheetId="115"/>
      <sheetData sheetId="116"/>
      <sheetData sheetId="117"/>
      <sheetData sheetId="118"/>
      <sheetData sheetId="119"/>
      <sheetData sheetId="120"/>
      <sheetData sheetId="121"/>
      <sheetData sheetId="122">
        <row r="2">
          <cell r="Q2">
            <v>24566</v>
          </cell>
        </row>
      </sheetData>
      <sheetData sheetId="123"/>
      <sheetData sheetId="124"/>
      <sheetData sheetId="125"/>
      <sheetData sheetId="126"/>
      <sheetData sheetId="127"/>
      <sheetData sheetId="128"/>
      <sheetData sheetId="129"/>
      <sheetData sheetId="130">
        <row r="2">
          <cell r="Q2">
            <v>24566</v>
          </cell>
        </row>
      </sheetData>
      <sheetData sheetId="131"/>
      <sheetData sheetId="132"/>
      <sheetData sheetId="133"/>
      <sheetData sheetId="134"/>
      <sheetData sheetId="135"/>
      <sheetData sheetId="136"/>
      <sheetData sheetId="137"/>
      <sheetData sheetId="138">
        <row r="2">
          <cell r="Q2">
            <v>24566</v>
          </cell>
        </row>
      </sheetData>
      <sheetData sheetId="139"/>
      <sheetData sheetId="140"/>
      <sheetData sheetId="141"/>
      <sheetData sheetId="142"/>
      <sheetData sheetId="143"/>
      <sheetData sheetId="144"/>
      <sheetData sheetId="145"/>
      <sheetData sheetId="146">
        <row r="2">
          <cell r="Q2">
            <v>24566</v>
          </cell>
        </row>
      </sheetData>
      <sheetData sheetId="147"/>
      <sheetData sheetId="148"/>
      <sheetData sheetId="149"/>
      <sheetData sheetId="150"/>
      <sheetData sheetId="151"/>
      <sheetData sheetId="152"/>
      <sheetData sheetId="153"/>
      <sheetData sheetId="154">
        <row r="2">
          <cell r="Q2">
            <v>24566</v>
          </cell>
        </row>
      </sheetData>
      <sheetData sheetId="155"/>
      <sheetData sheetId="156"/>
      <sheetData sheetId="157"/>
      <sheetData sheetId="158"/>
      <sheetData sheetId="159"/>
      <sheetData sheetId="160"/>
      <sheetData sheetId="161"/>
      <sheetData sheetId="162">
        <row r="2">
          <cell r="Q2">
            <v>24566</v>
          </cell>
        </row>
      </sheetData>
      <sheetData sheetId="163"/>
      <sheetData sheetId="164"/>
      <sheetData sheetId="165"/>
      <sheetData sheetId="166"/>
      <sheetData sheetId="167"/>
      <sheetData sheetId="168"/>
      <sheetData sheetId="169"/>
      <sheetData sheetId="170">
        <row r="2">
          <cell r="Q2">
            <v>24566</v>
          </cell>
        </row>
      </sheetData>
      <sheetData sheetId="171"/>
      <sheetData sheetId="172"/>
      <sheetData sheetId="173"/>
      <sheetData sheetId="174"/>
      <sheetData sheetId="175"/>
      <sheetData sheetId="176"/>
      <sheetData sheetId="177"/>
      <sheetData sheetId="178">
        <row r="2">
          <cell r="Q2">
            <v>24566</v>
          </cell>
        </row>
      </sheetData>
      <sheetData sheetId="179"/>
      <sheetData sheetId="180"/>
      <sheetData sheetId="181"/>
      <sheetData sheetId="182"/>
      <sheetData sheetId="183"/>
      <sheetData sheetId="184"/>
      <sheetData sheetId="185"/>
      <sheetData sheetId="186">
        <row r="2">
          <cell r="Q2">
            <v>24566</v>
          </cell>
        </row>
      </sheetData>
      <sheetData sheetId="187"/>
      <sheetData sheetId="188"/>
      <sheetData sheetId="189"/>
      <sheetData sheetId="190"/>
      <sheetData sheetId="191"/>
      <sheetData sheetId="192"/>
      <sheetData sheetId="193"/>
      <sheetData sheetId="194">
        <row r="2">
          <cell r="Q2">
            <v>24566</v>
          </cell>
        </row>
      </sheetData>
      <sheetData sheetId="195"/>
      <sheetData sheetId="196"/>
      <sheetData sheetId="197"/>
      <sheetData sheetId="198"/>
      <sheetData sheetId="199"/>
      <sheetData sheetId="200"/>
      <sheetData sheetId="20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ow r="2">
          <cell r="Q2">
            <v>24566</v>
          </cell>
        </row>
      </sheetData>
      <sheetData sheetId="279"/>
      <sheetData sheetId="280"/>
      <sheetData sheetId="281"/>
      <sheetData sheetId="282"/>
      <sheetData sheetId="283"/>
      <sheetData sheetId="284"/>
      <sheetData sheetId="285"/>
      <sheetData sheetId="286"/>
      <sheetData sheetId="287"/>
      <sheetData sheetId="288"/>
      <sheetData sheetId="289"/>
      <sheetData sheetId="290"/>
      <sheetData sheetId="291">
        <row r="2">
          <cell r="Q2">
            <v>24566</v>
          </cell>
        </row>
      </sheetData>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row r="2">
          <cell r="Q2">
            <v>24566</v>
          </cell>
        </row>
      </sheetData>
      <sheetData sheetId="309"/>
      <sheetData sheetId="310"/>
      <sheetData sheetId="311"/>
      <sheetData sheetId="312"/>
      <sheetData sheetId="313"/>
      <sheetData sheetId="314"/>
      <sheetData sheetId="315"/>
      <sheetData sheetId="316"/>
      <sheetData sheetId="317">
        <row r="2">
          <cell r="Q2">
            <v>24566</v>
          </cell>
        </row>
      </sheetData>
      <sheetData sheetId="318"/>
      <sheetData sheetId="319"/>
      <sheetData sheetId="320"/>
      <sheetData sheetId="321"/>
      <sheetData sheetId="322"/>
      <sheetData sheetId="323"/>
      <sheetData sheetId="324"/>
      <sheetData sheetId="325"/>
      <sheetData sheetId="326"/>
      <sheetData sheetId="327">
        <row r="2">
          <cell r="Q2">
            <v>24566</v>
          </cell>
        </row>
      </sheetData>
      <sheetData sheetId="328"/>
      <sheetData sheetId="329"/>
      <sheetData sheetId="330"/>
      <sheetData sheetId="331"/>
      <sheetData sheetId="332"/>
      <sheetData sheetId="333"/>
      <sheetData sheetId="334"/>
      <sheetData sheetId="335"/>
      <sheetData sheetId="336"/>
      <sheetData sheetId="337" refreshError="1"/>
      <sheetData sheetId="338">
        <row r="2">
          <cell r="Q2">
            <v>24566</v>
          </cell>
        </row>
      </sheetData>
      <sheetData sheetId="339"/>
      <sheetData sheetId="340"/>
      <sheetData sheetId="341"/>
      <sheetData sheetId="342"/>
      <sheetData sheetId="343"/>
      <sheetData sheetId="344"/>
      <sheetData sheetId="345">
        <row r="2">
          <cell r="Q2">
            <v>24566</v>
          </cell>
        </row>
      </sheetData>
      <sheetData sheetId="346"/>
      <sheetData sheetId="347"/>
      <sheetData sheetId="348"/>
      <sheetData sheetId="349"/>
      <sheetData sheetId="350"/>
      <sheetData sheetId="351"/>
      <sheetData sheetId="352">
        <row r="2">
          <cell r="Q2">
            <v>24566</v>
          </cell>
        </row>
      </sheetData>
      <sheetData sheetId="353"/>
      <sheetData sheetId="354"/>
      <sheetData sheetId="355"/>
      <sheetData sheetId="356"/>
      <sheetData sheetId="357"/>
      <sheetData sheetId="358"/>
      <sheetData sheetId="359">
        <row r="2">
          <cell r="Q2">
            <v>24566</v>
          </cell>
        </row>
      </sheetData>
      <sheetData sheetId="360"/>
      <sheetData sheetId="361"/>
      <sheetData sheetId="362"/>
      <sheetData sheetId="363"/>
      <sheetData sheetId="364"/>
      <sheetData sheetId="365"/>
      <sheetData sheetId="366">
        <row r="2">
          <cell r="Q2">
            <v>24566</v>
          </cell>
        </row>
      </sheetData>
      <sheetData sheetId="367"/>
      <sheetData sheetId="368"/>
      <sheetData sheetId="369"/>
      <sheetData sheetId="370"/>
      <sheetData sheetId="371"/>
      <sheetData sheetId="372"/>
      <sheetData sheetId="373">
        <row r="2">
          <cell r="Q2">
            <v>24566</v>
          </cell>
        </row>
      </sheetData>
      <sheetData sheetId="374"/>
      <sheetData sheetId="375"/>
      <sheetData sheetId="376"/>
      <sheetData sheetId="377"/>
      <sheetData sheetId="378"/>
      <sheetData sheetId="379"/>
      <sheetData sheetId="380"/>
      <sheetData sheetId="381"/>
      <sheetData sheetId="382">
        <row r="2">
          <cell r="Q2">
            <v>24566</v>
          </cell>
        </row>
      </sheetData>
      <sheetData sheetId="383"/>
      <sheetData sheetId="384"/>
      <sheetData sheetId="385"/>
      <sheetData sheetId="386"/>
      <sheetData sheetId="387"/>
      <sheetData sheetId="388"/>
      <sheetData sheetId="389"/>
      <sheetData sheetId="390">
        <row r="2">
          <cell r="Q2">
            <v>24566</v>
          </cell>
        </row>
      </sheetData>
      <sheetData sheetId="391"/>
      <sheetData sheetId="392"/>
      <sheetData sheetId="393"/>
      <sheetData sheetId="394"/>
      <sheetData sheetId="395"/>
      <sheetData sheetId="396"/>
      <sheetData sheetId="397"/>
      <sheetData sheetId="398"/>
      <sheetData sheetId="399">
        <row r="2">
          <cell r="Q2">
            <v>24566</v>
          </cell>
        </row>
      </sheetData>
      <sheetData sheetId="400"/>
      <sheetData sheetId="401"/>
      <sheetData sheetId="402"/>
      <sheetData sheetId="403"/>
      <sheetData sheetId="404"/>
      <sheetData sheetId="405"/>
      <sheetData sheetId="406"/>
      <sheetData sheetId="407"/>
      <sheetData sheetId="408">
        <row r="2">
          <cell r="Q2">
            <v>24566</v>
          </cell>
        </row>
      </sheetData>
      <sheetData sheetId="409"/>
      <sheetData sheetId="410"/>
      <sheetData sheetId="411"/>
      <sheetData sheetId="412"/>
      <sheetData sheetId="413"/>
      <sheetData sheetId="414"/>
      <sheetData sheetId="415"/>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sheetData sheetId="456"/>
      <sheetData sheetId="457"/>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ow r="2">
          <cell r="Q2">
            <v>24566</v>
          </cell>
        </row>
      </sheetData>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ow r="2">
          <cell r="Q2">
            <v>24566</v>
          </cell>
        </row>
      </sheetData>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row r="2">
          <cell r="Q2">
            <v>24566</v>
          </cell>
        </row>
      </sheetData>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row r="2">
          <cell r="Q2">
            <v>24566</v>
          </cell>
        </row>
      </sheetData>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row r="2">
          <cell r="Q2">
            <v>24566</v>
          </cell>
        </row>
      </sheetData>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ow r="2">
          <cell r="Q2">
            <v>24566</v>
          </cell>
        </row>
      </sheetData>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ow r="2">
          <cell r="Q2">
            <v>24566</v>
          </cell>
        </row>
      </sheetData>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row r="2">
          <cell r="Q2">
            <v>24566</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row r="2">
          <cell r="Q2">
            <v>24566</v>
          </cell>
        </row>
      </sheetData>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Exec Sum"/>
      <sheetName val="Facade Retention"/>
      <sheetName val="Shell &amp; Core"/>
      <sheetName val="Refurbishment"/>
      <sheetName val="Office - Cat A"/>
      <sheetName val="Resi Fit-Out"/>
      <sheetName val="Retained Building"/>
      <sheetName val="Ext Works"/>
      <sheetName val="Infra &amp; Public Realm"/>
      <sheetName val="Basis"/>
      <sheetName val="Notes"/>
      <sheetName val="Changes"/>
      <sheetName val="Areas"/>
      <sheetName val="Areas - OLD"/>
      <sheetName val="Appendix A"/>
      <sheetName val="Appendix B"/>
      <sheetName val="Option 6A"/>
      <sheetName val="Option 6B"/>
      <sheetName val="Sustain Renew"/>
      <sheetName val="Option 6C"/>
      <sheetName val="Back-Up"/>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04">
          <cell r="E104">
            <v>0.18</v>
          </cell>
          <cell r="H104">
            <v>0.05</v>
          </cell>
        </row>
        <row r="105">
          <cell r="H105">
            <v>0.05</v>
          </cell>
        </row>
      </sheetData>
      <sheetData sheetId="2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SUMMARY-NOT Often Used"/>
      <sheetName val="INPUT"/>
      <sheetName val="Const-Cert"/>
      <sheetName val="Const-Costs"/>
      <sheetName val="Prov Sums"/>
      <sheetName val="Const-Varies"/>
      <sheetName val="Cash Flow Work"/>
      <sheetName val="Devel-Costs"/>
      <sheetName val="Devel-Varies"/>
      <sheetName val="Devel-budget summary"/>
      <sheetName val="PreliminariesTrade"/>
      <sheetName val="Percentages"/>
      <sheetName val="Cash Flow Work - OLD"/>
      <sheetName val="Sheet1"/>
      <sheetName val="SUMMARY-NOT_Often_Used"/>
      <sheetName val="Prov_Sums"/>
      <sheetName val="Cash_Flow_Work"/>
      <sheetName val="Devel-budget_summary"/>
      <sheetName val="Cash_Flow_Work_-_OLD"/>
    </sheetNames>
    <sheetDataSet>
      <sheetData sheetId="0" refreshError="1"/>
      <sheetData sheetId="1" refreshError="1"/>
      <sheetData sheetId="2"/>
      <sheetData sheetId="3"/>
      <sheetData sheetId="4" refreshError="1"/>
      <sheetData sheetId="5" refreshError="1"/>
      <sheetData sheetId="6" refreshError="1"/>
      <sheetData sheetId="7">
        <row r="8">
          <cell r="A8" t="str">
            <v>ER Armfield Ltd</v>
          </cell>
        </row>
        <row r="10">
          <cell r="A10">
            <v>7704</v>
          </cell>
        </row>
        <row r="11">
          <cell r="A11">
            <v>16</v>
          </cell>
        </row>
        <row r="12">
          <cell r="A12">
            <v>5498563.591728</v>
          </cell>
        </row>
        <row r="13">
          <cell r="A13">
            <v>40630</v>
          </cell>
        </row>
      </sheetData>
      <sheetData sheetId="8">
        <row r="37">
          <cell r="C37">
            <v>556031.25</v>
          </cell>
        </row>
      </sheetData>
      <sheetData sheetId="9" refreshError="1"/>
      <sheetData sheetId="10" refreshError="1"/>
      <sheetData sheetId="11" refreshError="1"/>
      <sheetData sheetId="12" refreshError="1"/>
      <sheetData sheetId="13" refreshError="1"/>
      <sheetData sheetId="14" refreshError="1"/>
      <sheetData sheetId="15" refreshError="1"/>
      <sheetData sheetId="16"/>
      <sheetData sheetId="17">
        <row r="8">
          <cell r="A8" t="str">
            <v>ER Armfield Ltd</v>
          </cell>
        </row>
      </sheetData>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Model diagram"/>
      <sheetName val="Graph data"/>
      <sheetName val="47. Dashboard"/>
      <sheetName val="&gt;&gt;Output sheets"/>
      <sheetName val="46. Shareholder Returns"/>
      <sheetName val="45. MDL&amp;MDDL Returns"/>
      <sheetName val="44. MDL Annual Financials"/>
      <sheetName val="43. MDL Quarterly Financials"/>
      <sheetName val="42. DevCo Annual Financials"/>
      <sheetName val="41. DevCo Quarterly Financials"/>
      <sheetName val="40. Trigger sheet"/>
      <sheetName val="39. Value by plot"/>
      <sheetName val="38. Area by plot &amp; use"/>
      <sheetName val="37. Value and area by use"/>
      <sheetName val="36. Landowner returns"/>
      <sheetName val="35. Landowner cashflow"/>
      <sheetName val="34. Other landowner outputs"/>
      <sheetName val="33. Cost summary"/>
      <sheetName val="&gt;&gt;&gt;Global calc sheets"/>
      <sheetName val="32. Landowners account"/>
      <sheetName val="31. DD account"/>
      <sheetName val="30. LM account"/>
      <sheetName val="29. Affordable housing account"/>
      <sheetName val="28. Funding Accounts"/>
      <sheetName val="27. Operational costs account"/>
      <sheetName val="26. Infrastructure account"/>
      <sheetName val="25. MDL Costs"/>
      <sheetName val="&gt;&gt;&gt;Plot Consols sheets"/>
      <sheetName val="24. Consol Plot use outputs"/>
      <sheetName val="23. Consol plot outputs"/>
      <sheetName val="22. DevCo Plot Consolidation"/>
      <sheetName val="21. LM Plot Consolidation"/>
      <sheetName val="20. Essential Consol Items"/>
      <sheetName val="&gt;&gt;&gt;Plot Calc sheets"/>
      <sheetName val="19. Essential Plot Items"/>
      <sheetName val="18. Plot use outputs"/>
      <sheetName val="17. Plot Annual Summary"/>
      <sheetName val="16. DevCo Plot outputs"/>
      <sheetName val="15. LM Plot outputs"/>
      <sheetName val="14. DevCo Plot Forecasts"/>
      <sheetName val="13. LM Plot Forecasts"/>
      <sheetName val="12. DevCo Plot RLV"/>
      <sheetName val="11. Plot RLV by use"/>
      <sheetName val="10. Plot Dev appraisal by use"/>
      <sheetName val="9. Plot Development appraisal"/>
      <sheetName val="&gt;&gt;&gt;Input sheets"/>
      <sheetName val="8. MDL Other items"/>
      <sheetName val="7. MDL actuals"/>
      <sheetName val="6. LM Plot Actuals"/>
      <sheetName val="5. DevCo Plot Actuals"/>
      <sheetName val="4. Plot forecast inputs"/>
      <sheetName val="4. All Plot Forecast Inputs "/>
      <sheetName val="4. All Plot Start Dates"/>
      <sheetName val="3. Global inputs"/>
      <sheetName val="2. Workings Area"/>
      <sheetName val="1. Checks"/>
      <sheetName val="Funding Goalseek"/>
      <sheetName val="sysTimeline"/>
      <sheetName val="sysConfig"/>
      <sheetName val="MDL BP Returns"/>
      <sheetName val="MDL Devco BP Returns"/>
      <sheetName val="MDL Base returns"/>
      <sheetName val="LL Returns"/>
      <sheetName val="QED MDL Returns"/>
      <sheetName val="EP Landowner Summary"/>
      <sheetName val="Funding"/>
      <sheetName val="Plot Detail"/>
      <sheetName val="Values and Build cost Analysis"/>
      <sheetName val="Trend Analysis"/>
      <sheetName val="Monitoring Conditions"/>
      <sheetName val="QED MDL Quarterly"/>
      <sheetName val="QED Landowner Summary"/>
      <sheetName val="QED Landowner Quarterly"/>
      <sheetName val="23a.Cons plot outputs(nontime)"/>
      <sheetName val="23b.Cons plot outputs(timedep)"/>
      <sheetName val="23c.Plot Selection"/>
      <sheetName val="Model_diagram"/>
      <sheetName val="Graph_data"/>
      <sheetName val="47__Dashboard"/>
      <sheetName val="&gt;&gt;Output_sheets"/>
      <sheetName val="46__Shareholder_Returns"/>
      <sheetName val="45__MDL&amp;MDDL_Returns"/>
      <sheetName val="44__MDL_Annual_Financials"/>
      <sheetName val="43__MDL_Quarterly_Financials"/>
      <sheetName val="42__DevCo_Annual_Financials"/>
      <sheetName val="41__DevCo_Quarterly_Financials"/>
      <sheetName val="40__Trigger_sheet"/>
      <sheetName val="39__Value_by_plot"/>
      <sheetName val="38__Area_by_plot_&amp;_use"/>
      <sheetName val="37__Value_and_area_by_use"/>
      <sheetName val="36__Landowner_returns"/>
      <sheetName val="35__Landowner_cashflow"/>
      <sheetName val="34__Other_landowner_outputs"/>
      <sheetName val="33__Cost_summary"/>
      <sheetName val="&gt;&gt;&gt;Global_calc_sheets"/>
      <sheetName val="32__Landowners_account"/>
      <sheetName val="31__DD_account"/>
      <sheetName val="30__LM_account"/>
      <sheetName val="29__Affordable_housing_account"/>
      <sheetName val="28__Funding_Accounts"/>
      <sheetName val="27__Operational_costs_account"/>
      <sheetName val="26__Infrastructure_account"/>
      <sheetName val="25__MDL_Costs"/>
      <sheetName val="&gt;&gt;&gt;Plot_Consols_sheets"/>
      <sheetName val="24__Consol_Plot_use_outputs"/>
      <sheetName val="23__Consol_plot_outputs"/>
      <sheetName val="22__DevCo_Plot_Consolidation"/>
      <sheetName val="21__LM_Plot_Consolidation"/>
      <sheetName val="20__Essential_Consol_Items"/>
      <sheetName val="&gt;&gt;&gt;Plot_Calc_sheets"/>
      <sheetName val="19__Essential_Plot_Items"/>
      <sheetName val="18__Plot_use_outputs"/>
      <sheetName val="17__Plot_Annual_Summary"/>
      <sheetName val="16__DevCo_Plot_outputs"/>
      <sheetName val="15__LM_Plot_outputs"/>
      <sheetName val="14__DevCo_Plot_Forecasts"/>
      <sheetName val="13__LM_Plot_Forecasts"/>
      <sheetName val="12__DevCo_Plot_RLV"/>
      <sheetName val="11__Plot_RLV_by_use"/>
      <sheetName val="10__Plot_Dev_appraisal_by_use"/>
      <sheetName val="9__Plot_Development_appraisal"/>
      <sheetName val="&gt;&gt;&gt;Input_sheets"/>
      <sheetName val="8__MDL_Other_items"/>
      <sheetName val="7__MDL_actuals"/>
      <sheetName val="6__LM_Plot_Actuals"/>
      <sheetName val="5__DevCo_Plot_Actuals"/>
      <sheetName val="4__Plot_forecast_inputs"/>
      <sheetName val="4__All_Plot_Forecast_Inputs_"/>
      <sheetName val="4__All_Plot_Start_Dates"/>
      <sheetName val="3__Global_inputs"/>
      <sheetName val="2__Workings_Area"/>
      <sheetName val="1__Checks"/>
      <sheetName val="Funding_Goalseek"/>
      <sheetName val="MDL_BP_Returns"/>
      <sheetName val="MDL_Devco_BP_Returns"/>
      <sheetName val="MDL_Base_returns"/>
      <sheetName val="LL_Returns"/>
      <sheetName val="QED_MDL_Returns"/>
      <sheetName val="EP_Landowner_Summary"/>
      <sheetName val="Plot_Detail"/>
      <sheetName val="Values_and_Build_cost_Analysis"/>
      <sheetName val="Trend_Analysis"/>
      <sheetName val="Monitoring_Conditions"/>
      <sheetName val="QED_MDL_Quarterly"/>
      <sheetName val="QED_Landowner_Summary"/>
      <sheetName val="QED_Landowner_Quarterly"/>
      <sheetName val="23a_Cons_plot_outputs(nontime)"/>
      <sheetName val="23b_Cons_plot_outputs(timedep)"/>
      <sheetName val="23c_Plot_Selection"/>
      <sheetName val="Model_diagram1"/>
      <sheetName val="Graph_data1"/>
      <sheetName val="47__Dashboard1"/>
      <sheetName val="&gt;&gt;Output_sheets1"/>
      <sheetName val="46__Shareholder_Returns1"/>
      <sheetName val="45__MDL&amp;MDDL_Returns1"/>
      <sheetName val="44__MDL_Annual_Financials1"/>
      <sheetName val="43__MDL_Quarterly_Financials1"/>
      <sheetName val="42__DevCo_Annual_Financials1"/>
      <sheetName val="41__DevCo_Quarterly_Financials1"/>
      <sheetName val="40__Trigger_sheet1"/>
      <sheetName val="39__Value_by_plot1"/>
      <sheetName val="38__Area_by_plot_&amp;_use1"/>
      <sheetName val="37__Value_and_area_by_use1"/>
      <sheetName val="36__Landowner_returns1"/>
      <sheetName val="35__Landowner_cashflow1"/>
      <sheetName val="34__Other_landowner_outputs1"/>
      <sheetName val="33__Cost_summary1"/>
      <sheetName val="&gt;&gt;&gt;Global_calc_sheets1"/>
      <sheetName val="32__Landowners_account1"/>
      <sheetName val="31__DD_account1"/>
      <sheetName val="30__LM_account1"/>
      <sheetName val="29__Affordable_housing_account1"/>
      <sheetName val="28__Funding_Accounts1"/>
      <sheetName val="27__Operational_costs_account1"/>
      <sheetName val="26__Infrastructure_account1"/>
      <sheetName val="25__MDL_Costs1"/>
      <sheetName val="&gt;&gt;&gt;Plot_Consols_sheets1"/>
      <sheetName val="24__Consol_Plot_use_outputs1"/>
      <sheetName val="23__Consol_plot_outputs1"/>
      <sheetName val="22__DevCo_Plot_Consolidation1"/>
      <sheetName val="21__LM_Plot_Consolidation1"/>
      <sheetName val="20__Essential_Consol_Items1"/>
      <sheetName val="&gt;&gt;&gt;Plot_Calc_sheets1"/>
      <sheetName val="19__Essential_Plot_Items1"/>
      <sheetName val="18__Plot_use_outputs1"/>
      <sheetName val="17__Plot_Annual_Summary1"/>
      <sheetName val="16__DevCo_Plot_outputs1"/>
      <sheetName val="15__LM_Plot_outputs1"/>
      <sheetName val="14__DevCo_Plot_Forecasts1"/>
      <sheetName val="13__LM_Plot_Forecasts1"/>
      <sheetName val="12__DevCo_Plot_RLV1"/>
      <sheetName val="11__Plot_RLV_by_use1"/>
      <sheetName val="10__Plot_Dev_appraisal_by_use1"/>
      <sheetName val="9__Plot_Development_appraisal1"/>
      <sheetName val="&gt;&gt;&gt;Input_sheets1"/>
      <sheetName val="8__MDL_Other_items1"/>
      <sheetName val="7__MDL_actuals1"/>
      <sheetName val="6__LM_Plot_Actuals1"/>
      <sheetName val="5__DevCo_Plot_Actuals1"/>
      <sheetName val="4__Plot_forecast_inputs1"/>
      <sheetName val="4__All_Plot_Forecast_Inputs_1"/>
      <sheetName val="4__All_Plot_Start_Dates1"/>
      <sheetName val="3__Global_inputs1"/>
      <sheetName val="2__Workings_Area1"/>
      <sheetName val="1__Checks1"/>
      <sheetName val="Funding_Goalseek1"/>
      <sheetName val="MDL_BP_Returns1"/>
      <sheetName val="MDL_Devco_BP_Returns1"/>
      <sheetName val="MDL_Base_returns1"/>
      <sheetName val="LL_Returns1"/>
      <sheetName val="QED_MDL_Returns1"/>
      <sheetName val="EP_Landowner_Summary1"/>
      <sheetName val="Plot_Detail1"/>
      <sheetName val="Values_and_Build_cost_Analysis1"/>
      <sheetName val="Trend_Analysis1"/>
      <sheetName val="Monitoring_Conditions1"/>
      <sheetName val="QED_MDL_Quarterly1"/>
      <sheetName val="QED_Landowner_Summary1"/>
      <sheetName val="QED_Landowner_Quarterly1"/>
      <sheetName val="23a_Cons_plot_outputs(nontime)1"/>
      <sheetName val="23b_Cons_plot_outputs(timedep)1"/>
      <sheetName val="23c_Plot_Selection1"/>
      <sheetName val="Model_diagram8"/>
      <sheetName val="Graph_data8"/>
      <sheetName val="47__Dashboard8"/>
      <sheetName val="&gt;&gt;Output_sheets8"/>
      <sheetName val="46__Shareholder_Returns8"/>
      <sheetName val="45__MDL&amp;MDDL_Returns8"/>
      <sheetName val="44__MDL_Annual_Financials8"/>
      <sheetName val="43__MDL_Quarterly_Financials8"/>
      <sheetName val="42__DevCo_Annual_Financials8"/>
      <sheetName val="41__DevCo_Quarterly_Financials8"/>
      <sheetName val="40__Trigger_sheet8"/>
      <sheetName val="39__Value_by_plot8"/>
      <sheetName val="38__Area_by_plot_&amp;_use8"/>
      <sheetName val="37__Value_and_area_by_use8"/>
      <sheetName val="36__Landowner_returns8"/>
      <sheetName val="35__Landowner_cashflow8"/>
      <sheetName val="34__Other_landowner_outputs8"/>
      <sheetName val="33__Cost_summary8"/>
      <sheetName val="&gt;&gt;&gt;Global_calc_sheets8"/>
      <sheetName val="32__Landowners_account8"/>
      <sheetName val="31__DD_account8"/>
      <sheetName val="30__LM_account8"/>
      <sheetName val="29__Affordable_housing_account8"/>
      <sheetName val="28__Funding_Accounts8"/>
      <sheetName val="27__Operational_costs_account8"/>
      <sheetName val="26__Infrastructure_account8"/>
      <sheetName val="25__MDL_Costs8"/>
      <sheetName val="&gt;&gt;&gt;Plot_Consols_sheets8"/>
      <sheetName val="24__Consol_Plot_use_outputs8"/>
      <sheetName val="23__Consol_plot_outputs8"/>
      <sheetName val="22__DevCo_Plot_Consolidation8"/>
      <sheetName val="21__LM_Plot_Consolidation8"/>
      <sheetName val="20__Essential_Consol_Items8"/>
      <sheetName val="&gt;&gt;&gt;Plot_Calc_sheets8"/>
      <sheetName val="19__Essential_Plot_Items8"/>
      <sheetName val="18__Plot_use_outputs8"/>
      <sheetName val="17__Plot_Annual_Summary8"/>
      <sheetName val="16__DevCo_Plot_outputs8"/>
      <sheetName val="15__LM_Plot_outputs8"/>
      <sheetName val="14__DevCo_Plot_Forecasts8"/>
      <sheetName val="13__LM_Plot_Forecasts8"/>
      <sheetName val="12__DevCo_Plot_RLV8"/>
      <sheetName val="11__Plot_RLV_by_use8"/>
      <sheetName val="10__Plot_Dev_appraisal_by_use8"/>
      <sheetName val="9__Plot_Development_appraisal8"/>
      <sheetName val="&gt;&gt;&gt;Input_sheets8"/>
      <sheetName val="8__MDL_Other_items8"/>
      <sheetName val="7__MDL_actuals8"/>
      <sheetName val="6__LM_Plot_Actuals8"/>
      <sheetName val="5__DevCo_Plot_Actuals8"/>
      <sheetName val="4__Plot_forecast_inputs8"/>
      <sheetName val="4__All_Plot_Forecast_Inputs_8"/>
      <sheetName val="4__All_Plot_Start_Dates8"/>
      <sheetName val="3__Global_inputs8"/>
      <sheetName val="2__Workings_Area8"/>
      <sheetName val="1__Checks8"/>
      <sheetName val="Funding_Goalseek8"/>
      <sheetName val="MDL_BP_Returns8"/>
      <sheetName val="MDL_Devco_BP_Returns8"/>
      <sheetName val="MDL_Base_returns8"/>
      <sheetName val="LL_Returns8"/>
      <sheetName val="QED_MDL_Returns8"/>
      <sheetName val="EP_Landowner_Summary8"/>
      <sheetName val="Plot_Detail8"/>
      <sheetName val="Values_and_Build_cost_Analysis8"/>
      <sheetName val="Trend_Analysis8"/>
      <sheetName val="Monitoring_Conditions8"/>
      <sheetName val="QED_MDL_Quarterly8"/>
      <sheetName val="QED_Landowner_Summary8"/>
      <sheetName val="QED_Landowner_Quarterly8"/>
      <sheetName val="23a_Cons_plot_outputs(nontime)8"/>
      <sheetName val="23b_Cons_plot_outputs(timedep)8"/>
      <sheetName val="23c_Plot_Selection8"/>
      <sheetName val="Model_diagram2"/>
      <sheetName val="Graph_data2"/>
      <sheetName val="47__Dashboard2"/>
      <sheetName val="&gt;&gt;Output_sheets2"/>
      <sheetName val="46__Shareholder_Returns2"/>
      <sheetName val="45__MDL&amp;MDDL_Returns2"/>
      <sheetName val="44__MDL_Annual_Financials2"/>
      <sheetName val="43__MDL_Quarterly_Financials2"/>
      <sheetName val="42__DevCo_Annual_Financials2"/>
      <sheetName val="41__DevCo_Quarterly_Financials2"/>
      <sheetName val="40__Trigger_sheet2"/>
      <sheetName val="39__Value_by_plot2"/>
      <sheetName val="38__Area_by_plot_&amp;_use2"/>
      <sheetName val="37__Value_and_area_by_use2"/>
      <sheetName val="36__Landowner_returns2"/>
      <sheetName val="35__Landowner_cashflow2"/>
      <sheetName val="34__Other_landowner_outputs2"/>
      <sheetName val="33__Cost_summary2"/>
      <sheetName val="&gt;&gt;&gt;Global_calc_sheets2"/>
      <sheetName val="32__Landowners_account2"/>
      <sheetName val="31__DD_account2"/>
      <sheetName val="30__LM_account2"/>
      <sheetName val="29__Affordable_housing_account2"/>
      <sheetName val="28__Funding_Accounts2"/>
      <sheetName val="27__Operational_costs_account2"/>
      <sheetName val="26__Infrastructure_account2"/>
      <sheetName val="25__MDL_Costs2"/>
      <sheetName val="&gt;&gt;&gt;Plot_Consols_sheets2"/>
      <sheetName val="24__Consol_Plot_use_outputs2"/>
      <sheetName val="23__Consol_plot_outputs2"/>
      <sheetName val="22__DevCo_Plot_Consolidation2"/>
      <sheetName val="21__LM_Plot_Consolidation2"/>
      <sheetName val="20__Essential_Consol_Items2"/>
      <sheetName val="&gt;&gt;&gt;Plot_Calc_sheets2"/>
      <sheetName val="19__Essential_Plot_Items2"/>
      <sheetName val="18__Plot_use_outputs2"/>
      <sheetName val="17__Plot_Annual_Summary2"/>
      <sheetName val="16__DevCo_Plot_outputs2"/>
      <sheetName val="15__LM_Plot_outputs2"/>
      <sheetName val="14__DevCo_Plot_Forecasts2"/>
      <sheetName val="13__LM_Plot_Forecasts2"/>
      <sheetName val="12__DevCo_Plot_RLV2"/>
      <sheetName val="11__Plot_RLV_by_use2"/>
      <sheetName val="10__Plot_Dev_appraisal_by_use2"/>
      <sheetName val="9__Plot_Development_appraisal2"/>
      <sheetName val="&gt;&gt;&gt;Input_sheets2"/>
      <sheetName val="8__MDL_Other_items2"/>
      <sheetName val="7__MDL_actuals2"/>
      <sheetName val="6__LM_Plot_Actuals2"/>
      <sheetName val="5__DevCo_Plot_Actuals2"/>
      <sheetName val="4__Plot_forecast_inputs2"/>
      <sheetName val="4__All_Plot_Forecast_Inputs_2"/>
      <sheetName val="4__All_Plot_Start_Dates2"/>
      <sheetName val="3__Global_inputs2"/>
      <sheetName val="2__Workings_Area2"/>
      <sheetName val="1__Checks2"/>
      <sheetName val="Funding_Goalseek2"/>
      <sheetName val="MDL_BP_Returns2"/>
      <sheetName val="MDL_Devco_BP_Returns2"/>
      <sheetName val="MDL_Base_returns2"/>
      <sheetName val="LL_Returns2"/>
      <sheetName val="QED_MDL_Returns2"/>
      <sheetName val="EP_Landowner_Summary2"/>
      <sheetName val="Plot_Detail2"/>
      <sheetName val="Values_and_Build_cost_Analysis2"/>
      <sheetName val="Trend_Analysis2"/>
      <sheetName val="Monitoring_Conditions2"/>
      <sheetName val="QED_MDL_Quarterly2"/>
      <sheetName val="QED_Landowner_Summary2"/>
      <sheetName val="QED_Landowner_Quarterly2"/>
      <sheetName val="23a_Cons_plot_outputs(nontime)2"/>
      <sheetName val="23b_Cons_plot_outputs(timedep)2"/>
      <sheetName val="23c_Plot_Selection2"/>
      <sheetName val="Model_diagram4"/>
      <sheetName val="Graph_data4"/>
      <sheetName val="47__Dashboard4"/>
      <sheetName val="&gt;&gt;Output_sheets4"/>
      <sheetName val="46__Shareholder_Returns4"/>
      <sheetName val="45__MDL&amp;MDDL_Returns4"/>
      <sheetName val="44__MDL_Annual_Financials4"/>
      <sheetName val="43__MDL_Quarterly_Financials4"/>
      <sheetName val="42__DevCo_Annual_Financials4"/>
      <sheetName val="41__DevCo_Quarterly_Financials4"/>
      <sheetName val="40__Trigger_sheet4"/>
      <sheetName val="39__Value_by_plot4"/>
      <sheetName val="38__Area_by_plot_&amp;_use4"/>
      <sheetName val="37__Value_and_area_by_use4"/>
      <sheetName val="36__Landowner_returns4"/>
      <sheetName val="35__Landowner_cashflow4"/>
      <sheetName val="34__Other_landowner_outputs4"/>
      <sheetName val="33__Cost_summary4"/>
      <sheetName val="&gt;&gt;&gt;Global_calc_sheets4"/>
      <sheetName val="32__Landowners_account4"/>
      <sheetName val="31__DD_account4"/>
      <sheetName val="30__LM_account4"/>
      <sheetName val="29__Affordable_housing_account4"/>
      <sheetName val="28__Funding_Accounts4"/>
      <sheetName val="27__Operational_costs_account4"/>
      <sheetName val="26__Infrastructure_account4"/>
      <sheetName val="25__MDL_Costs4"/>
      <sheetName val="&gt;&gt;&gt;Plot_Consols_sheets4"/>
      <sheetName val="24__Consol_Plot_use_outputs4"/>
      <sheetName val="23__Consol_plot_outputs4"/>
      <sheetName val="22__DevCo_Plot_Consolidation4"/>
      <sheetName val="21__LM_Plot_Consolidation4"/>
      <sheetName val="20__Essential_Consol_Items4"/>
      <sheetName val="&gt;&gt;&gt;Plot_Calc_sheets4"/>
      <sheetName val="19__Essential_Plot_Items4"/>
      <sheetName val="18__Plot_use_outputs4"/>
      <sheetName val="17__Plot_Annual_Summary4"/>
      <sheetName val="16__DevCo_Plot_outputs4"/>
      <sheetName val="15__LM_Plot_outputs4"/>
      <sheetName val="14__DevCo_Plot_Forecasts4"/>
      <sheetName val="13__LM_Plot_Forecasts4"/>
      <sheetName val="12__DevCo_Plot_RLV4"/>
      <sheetName val="11__Plot_RLV_by_use4"/>
      <sheetName val="10__Plot_Dev_appraisal_by_use4"/>
      <sheetName val="9__Plot_Development_appraisal4"/>
      <sheetName val="&gt;&gt;&gt;Input_sheets4"/>
      <sheetName val="8__MDL_Other_items4"/>
      <sheetName val="7__MDL_actuals4"/>
      <sheetName val="6__LM_Plot_Actuals4"/>
      <sheetName val="5__DevCo_Plot_Actuals4"/>
      <sheetName val="4__Plot_forecast_inputs4"/>
      <sheetName val="4__All_Plot_Forecast_Inputs_4"/>
      <sheetName val="4__All_Plot_Start_Dates4"/>
      <sheetName val="3__Global_inputs4"/>
      <sheetName val="2__Workings_Area4"/>
      <sheetName val="1__Checks4"/>
      <sheetName val="Funding_Goalseek4"/>
      <sheetName val="MDL_BP_Returns4"/>
      <sheetName val="MDL_Devco_BP_Returns4"/>
      <sheetName val="MDL_Base_returns4"/>
      <sheetName val="LL_Returns4"/>
      <sheetName val="QED_MDL_Returns4"/>
      <sheetName val="EP_Landowner_Summary4"/>
      <sheetName val="Plot_Detail4"/>
      <sheetName val="Values_and_Build_cost_Analysis4"/>
      <sheetName val="Trend_Analysis4"/>
      <sheetName val="Monitoring_Conditions4"/>
      <sheetName val="QED_MDL_Quarterly4"/>
      <sheetName val="QED_Landowner_Summary4"/>
      <sheetName val="QED_Landowner_Quarterly4"/>
      <sheetName val="23a_Cons_plot_outputs(nontime)4"/>
      <sheetName val="23b_Cons_plot_outputs(timedep)4"/>
      <sheetName val="23c_Plot_Selection4"/>
      <sheetName val="Model_diagram3"/>
      <sheetName val="Graph_data3"/>
      <sheetName val="47__Dashboard3"/>
      <sheetName val="&gt;&gt;Output_sheets3"/>
      <sheetName val="46__Shareholder_Returns3"/>
      <sheetName val="45__MDL&amp;MDDL_Returns3"/>
      <sheetName val="44__MDL_Annual_Financials3"/>
      <sheetName val="43__MDL_Quarterly_Financials3"/>
      <sheetName val="42__DevCo_Annual_Financials3"/>
      <sheetName val="41__DevCo_Quarterly_Financials3"/>
      <sheetName val="40__Trigger_sheet3"/>
      <sheetName val="39__Value_by_plot3"/>
      <sheetName val="38__Area_by_plot_&amp;_use3"/>
      <sheetName val="37__Value_and_area_by_use3"/>
      <sheetName val="36__Landowner_returns3"/>
      <sheetName val="35__Landowner_cashflow3"/>
      <sheetName val="34__Other_landowner_outputs3"/>
      <sheetName val="33__Cost_summary3"/>
      <sheetName val="&gt;&gt;&gt;Global_calc_sheets3"/>
      <sheetName val="32__Landowners_account3"/>
      <sheetName val="31__DD_account3"/>
      <sheetName val="30__LM_account3"/>
      <sheetName val="29__Affordable_housing_account3"/>
      <sheetName val="28__Funding_Accounts3"/>
      <sheetName val="27__Operational_costs_account3"/>
      <sheetName val="26__Infrastructure_account3"/>
      <sheetName val="25__MDL_Costs3"/>
      <sheetName val="&gt;&gt;&gt;Plot_Consols_sheets3"/>
      <sheetName val="24__Consol_Plot_use_outputs3"/>
      <sheetName val="23__Consol_plot_outputs3"/>
      <sheetName val="22__DevCo_Plot_Consolidation3"/>
      <sheetName val="21__LM_Plot_Consolidation3"/>
      <sheetName val="20__Essential_Consol_Items3"/>
      <sheetName val="&gt;&gt;&gt;Plot_Calc_sheets3"/>
      <sheetName val="19__Essential_Plot_Items3"/>
      <sheetName val="18__Plot_use_outputs3"/>
      <sheetName val="17__Plot_Annual_Summary3"/>
      <sheetName val="16__DevCo_Plot_outputs3"/>
      <sheetName val="15__LM_Plot_outputs3"/>
      <sheetName val="14__DevCo_Plot_Forecasts3"/>
      <sheetName val="13__LM_Plot_Forecasts3"/>
      <sheetName val="12__DevCo_Plot_RLV3"/>
      <sheetName val="11__Plot_RLV_by_use3"/>
      <sheetName val="10__Plot_Dev_appraisal_by_use3"/>
      <sheetName val="9__Plot_Development_appraisal3"/>
      <sheetName val="&gt;&gt;&gt;Input_sheets3"/>
      <sheetName val="8__MDL_Other_items3"/>
      <sheetName val="7__MDL_actuals3"/>
      <sheetName val="6__LM_Plot_Actuals3"/>
      <sheetName val="5__DevCo_Plot_Actuals3"/>
      <sheetName val="4__Plot_forecast_inputs3"/>
      <sheetName val="4__All_Plot_Forecast_Inputs_3"/>
      <sheetName val="4__All_Plot_Start_Dates3"/>
      <sheetName val="3__Global_inputs3"/>
      <sheetName val="2__Workings_Area3"/>
      <sheetName val="1__Checks3"/>
      <sheetName val="Funding_Goalseek3"/>
      <sheetName val="MDL_BP_Returns3"/>
      <sheetName val="MDL_Devco_BP_Returns3"/>
      <sheetName val="MDL_Base_returns3"/>
      <sheetName val="LL_Returns3"/>
      <sheetName val="QED_MDL_Returns3"/>
      <sheetName val="EP_Landowner_Summary3"/>
      <sheetName val="Plot_Detail3"/>
      <sheetName val="Values_and_Build_cost_Analysis3"/>
      <sheetName val="Trend_Analysis3"/>
      <sheetName val="Monitoring_Conditions3"/>
      <sheetName val="QED_MDL_Quarterly3"/>
      <sheetName val="QED_Landowner_Summary3"/>
      <sheetName val="QED_Landowner_Quarterly3"/>
      <sheetName val="23a_Cons_plot_outputs(nontime)3"/>
      <sheetName val="23b_Cons_plot_outputs(timedep)3"/>
      <sheetName val="23c_Plot_Selection3"/>
      <sheetName val="Model_diagram5"/>
      <sheetName val="Graph_data5"/>
      <sheetName val="47__Dashboard5"/>
      <sheetName val="&gt;&gt;Output_sheets5"/>
      <sheetName val="46__Shareholder_Returns5"/>
      <sheetName val="45__MDL&amp;MDDL_Returns5"/>
      <sheetName val="44__MDL_Annual_Financials5"/>
      <sheetName val="43__MDL_Quarterly_Financials5"/>
      <sheetName val="42__DevCo_Annual_Financials5"/>
      <sheetName val="41__DevCo_Quarterly_Financials5"/>
      <sheetName val="40__Trigger_sheet5"/>
      <sheetName val="39__Value_by_plot5"/>
      <sheetName val="38__Area_by_plot_&amp;_use5"/>
      <sheetName val="37__Value_and_area_by_use5"/>
      <sheetName val="36__Landowner_returns5"/>
      <sheetName val="35__Landowner_cashflow5"/>
      <sheetName val="34__Other_landowner_outputs5"/>
      <sheetName val="33__Cost_summary5"/>
      <sheetName val="&gt;&gt;&gt;Global_calc_sheets5"/>
      <sheetName val="32__Landowners_account5"/>
      <sheetName val="31__DD_account5"/>
      <sheetName val="30__LM_account5"/>
      <sheetName val="29__Affordable_housing_account5"/>
      <sheetName val="28__Funding_Accounts5"/>
      <sheetName val="27__Operational_costs_account5"/>
      <sheetName val="26__Infrastructure_account5"/>
      <sheetName val="25__MDL_Costs5"/>
      <sheetName val="&gt;&gt;&gt;Plot_Consols_sheets5"/>
      <sheetName val="24__Consol_Plot_use_outputs5"/>
      <sheetName val="23__Consol_plot_outputs5"/>
      <sheetName val="22__DevCo_Plot_Consolidation5"/>
      <sheetName val="21__LM_Plot_Consolidation5"/>
      <sheetName val="20__Essential_Consol_Items5"/>
      <sheetName val="&gt;&gt;&gt;Plot_Calc_sheets5"/>
      <sheetName val="19__Essential_Plot_Items5"/>
      <sheetName val="18__Plot_use_outputs5"/>
      <sheetName val="17__Plot_Annual_Summary5"/>
      <sheetName val="16__DevCo_Plot_outputs5"/>
      <sheetName val="15__LM_Plot_outputs5"/>
      <sheetName val="14__DevCo_Plot_Forecasts5"/>
      <sheetName val="13__LM_Plot_Forecasts5"/>
      <sheetName val="12__DevCo_Plot_RLV5"/>
      <sheetName val="11__Plot_RLV_by_use5"/>
      <sheetName val="10__Plot_Dev_appraisal_by_use5"/>
      <sheetName val="9__Plot_Development_appraisal5"/>
      <sheetName val="&gt;&gt;&gt;Input_sheets5"/>
      <sheetName val="8__MDL_Other_items5"/>
      <sheetName val="7__MDL_actuals5"/>
      <sheetName val="6__LM_Plot_Actuals5"/>
      <sheetName val="5__DevCo_Plot_Actuals5"/>
      <sheetName val="4__Plot_forecast_inputs5"/>
      <sheetName val="4__All_Plot_Forecast_Inputs_5"/>
      <sheetName val="4__All_Plot_Start_Dates5"/>
      <sheetName val="3__Global_inputs5"/>
      <sheetName val="2__Workings_Area5"/>
      <sheetName val="1__Checks5"/>
      <sheetName val="Funding_Goalseek5"/>
      <sheetName val="MDL_BP_Returns5"/>
      <sheetName val="MDL_Devco_BP_Returns5"/>
      <sheetName val="MDL_Base_returns5"/>
      <sheetName val="LL_Returns5"/>
      <sheetName val="QED_MDL_Returns5"/>
      <sheetName val="EP_Landowner_Summary5"/>
      <sheetName val="Plot_Detail5"/>
      <sheetName val="Values_and_Build_cost_Analysis5"/>
      <sheetName val="Trend_Analysis5"/>
      <sheetName val="Monitoring_Conditions5"/>
      <sheetName val="QED_MDL_Quarterly5"/>
      <sheetName val="QED_Landowner_Summary5"/>
      <sheetName val="QED_Landowner_Quarterly5"/>
      <sheetName val="23a_Cons_plot_outputs(nontime)5"/>
      <sheetName val="23b_Cons_plot_outputs(timedep)5"/>
      <sheetName val="23c_Plot_Selection5"/>
      <sheetName val="Model_diagram6"/>
      <sheetName val="Graph_data6"/>
      <sheetName val="47__Dashboard6"/>
      <sheetName val="&gt;&gt;Output_sheets6"/>
      <sheetName val="46__Shareholder_Returns6"/>
      <sheetName val="45__MDL&amp;MDDL_Returns6"/>
      <sheetName val="44__MDL_Annual_Financials6"/>
      <sheetName val="43__MDL_Quarterly_Financials6"/>
      <sheetName val="42__DevCo_Annual_Financials6"/>
      <sheetName val="41__DevCo_Quarterly_Financials6"/>
      <sheetName val="40__Trigger_sheet6"/>
      <sheetName val="39__Value_by_plot6"/>
      <sheetName val="38__Area_by_plot_&amp;_use6"/>
      <sheetName val="37__Value_and_area_by_use6"/>
      <sheetName val="36__Landowner_returns6"/>
      <sheetName val="35__Landowner_cashflow6"/>
      <sheetName val="34__Other_landowner_outputs6"/>
      <sheetName val="33__Cost_summary6"/>
      <sheetName val="&gt;&gt;&gt;Global_calc_sheets6"/>
      <sheetName val="32__Landowners_account6"/>
      <sheetName val="31__DD_account6"/>
      <sheetName val="30__LM_account6"/>
      <sheetName val="29__Affordable_housing_account6"/>
      <sheetName val="28__Funding_Accounts6"/>
      <sheetName val="27__Operational_costs_account6"/>
      <sheetName val="26__Infrastructure_account6"/>
      <sheetName val="25__MDL_Costs6"/>
      <sheetName val="&gt;&gt;&gt;Plot_Consols_sheets6"/>
      <sheetName val="24__Consol_Plot_use_outputs6"/>
      <sheetName val="23__Consol_plot_outputs6"/>
      <sheetName val="22__DevCo_Plot_Consolidation6"/>
      <sheetName val="21__LM_Plot_Consolidation6"/>
      <sheetName val="20__Essential_Consol_Items6"/>
      <sheetName val="&gt;&gt;&gt;Plot_Calc_sheets6"/>
      <sheetName val="19__Essential_Plot_Items6"/>
      <sheetName val="18__Plot_use_outputs6"/>
      <sheetName val="17__Plot_Annual_Summary6"/>
      <sheetName val="16__DevCo_Plot_outputs6"/>
      <sheetName val="15__LM_Plot_outputs6"/>
      <sheetName val="14__DevCo_Plot_Forecasts6"/>
      <sheetName val="13__LM_Plot_Forecasts6"/>
      <sheetName val="12__DevCo_Plot_RLV6"/>
      <sheetName val="11__Plot_RLV_by_use6"/>
      <sheetName val="10__Plot_Dev_appraisal_by_use6"/>
      <sheetName val="9__Plot_Development_appraisal6"/>
      <sheetName val="&gt;&gt;&gt;Input_sheets6"/>
      <sheetName val="8__MDL_Other_items6"/>
      <sheetName val="7__MDL_actuals6"/>
      <sheetName val="6__LM_Plot_Actuals6"/>
      <sheetName val="5__DevCo_Plot_Actuals6"/>
      <sheetName val="4__Plot_forecast_inputs6"/>
      <sheetName val="4__All_Plot_Forecast_Inputs_6"/>
      <sheetName val="4__All_Plot_Start_Dates6"/>
      <sheetName val="3__Global_inputs6"/>
      <sheetName val="2__Workings_Area6"/>
      <sheetName val="1__Checks6"/>
      <sheetName val="Funding_Goalseek6"/>
      <sheetName val="MDL_BP_Returns6"/>
      <sheetName val="MDL_Devco_BP_Returns6"/>
      <sheetName val="MDL_Base_returns6"/>
      <sheetName val="LL_Returns6"/>
      <sheetName val="QED_MDL_Returns6"/>
      <sheetName val="EP_Landowner_Summary6"/>
      <sheetName val="Plot_Detail6"/>
      <sheetName val="Values_and_Build_cost_Analysis6"/>
      <sheetName val="Trend_Analysis6"/>
      <sheetName val="Monitoring_Conditions6"/>
      <sheetName val="QED_MDL_Quarterly6"/>
      <sheetName val="QED_Landowner_Summary6"/>
      <sheetName val="QED_Landowner_Quarterly6"/>
      <sheetName val="23a_Cons_plot_outputs(nontime)6"/>
      <sheetName val="23b_Cons_plot_outputs(timedep)6"/>
      <sheetName val="23c_Plot_Selection6"/>
      <sheetName val="Model_diagram7"/>
      <sheetName val="Graph_data7"/>
      <sheetName val="47__Dashboard7"/>
      <sheetName val="&gt;&gt;Output_sheets7"/>
      <sheetName val="46__Shareholder_Returns7"/>
      <sheetName val="45__MDL&amp;MDDL_Returns7"/>
      <sheetName val="44__MDL_Annual_Financials7"/>
      <sheetName val="43__MDL_Quarterly_Financials7"/>
      <sheetName val="42__DevCo_Annual_Financials7"/>
      <sheetName val="41__DevCo_Quarterly_Financials7"/>
      <sheetName val="40__Trigger_sheet7"/>
      <sheetName val="39__Value_by_plot7"/>
      <sheetName val="38__Area_by_plot_&amp;_use7"/>
      <sheetName val="37__Value_and_area_by_use7"/>
      <sheetName val="36__Landowner_returns7"/>
      <sheetName val="35__Landowner_cashflow7"/>
      <sheetName val="34__Other_landowner_outputs7"/>
      <sheetName val="33__Cost_summary7"/>
      <sheetName val="&gt;&gt;&gt;Global_calc_sheets7"/>
      <sheetName val="32__Landowners_account7"/>
      <sheetName val="31__DD_account7"/>
      <sheetName val="30__LM_account7"/>
      <sheetName val="29__Affordable_housing_account7"/>
      <sheetName val="28__Funding_Accounts7"/>
      <sheetName val="27__Operational_costs_account7"/>
      <sheetName val="26__Infrastructure_account7"/>
      <sheetName val="25__MDL_Costs7"/>
      <sheetName val="&gt;&gt;&gt;Plot_Consols_sheets7"/>
      <sheetName val="24__Consol_Plot_use_outputs7"/>
      <sheetName val="23__Consol_plot_outputs7"/>
      <sheetName val="22__DevCo_Plot_Consolidation7"/>
      <sheetName val="21__LM_Plot_Consolidation7"/>
      <sheetName val="20__Essential_Consol_Items7"/>
      <sheetName val="&gt;&gt;&gt;Plot_Calc_sheets7"/>
      <sheetName val="19__Essential_Plot_Items7"/>
      <sheetName val="18__Plot_use_outputs7"/>
      <sheetName val="17__Plot_Annual_Summary7"/>
      <sheetName val="16__DevCo_Plot_outputs7"/>
      <sheetName val="15__LM_Plot_outputs7"/>
      <sheetName val="14__DevCo_Plot_Forecasts7"/>
      <sheetName val="13__LM_Plot_Forecasts7"/>
      <sheetName val="12__DevCo_Plot_RLV7"/>
      <sheetName val="11__Plot_RLV_by_use7"/>
      <sheetName val="10__Plot_Dev_appraisal_by_use7"/>
      <sheetName val="9__Plot_Development_appraisal7"/>
      <sheetName val="&gt;&gt;&gt;Input_sheets7"/>
      <sheetName val="8__MDL_Other_items7"/>
      <sheetName val="7__MDL_actuals7"/>
      <sheetName val="6__LM_Plot_Actuals7"/>
      <sheetName val="5__DevCo_Plot_Actuals7"/>
      <sheetName val="4__Plot_forecast_inputs7"/>
      <sheetName val="4__All_Plot_Forecast_Inputs_7"/>
      <sheetName val="4__All_Plot_Start_Dates7"/>
      <sheetName val="3__Global_inputs7"/>
      <sheetName val="2__Workings_Area7"/>
      <sheetName val="1__Checks7"/>
      <sheetName val="Funding_Goalseek7"/>
      <sheetName val="MDL_BP_Returns7"/>
      <sheetName val="MDL_Devco_BP_Returns7"/>
      <sheetName val="MDL_Base_returns7"/>
      <sheetName val="LL_Returns7"/>
      <sheetName val="QED_MDL_Returns7"/>
      <sheetName val="EP_Landowner_Summary7"/>
      <sheetName val="Plot_Detail7"/>
      <sheetName val="Values_and_Build_cost_Analysis7"/>
      <sheetName val="Trend_Analysis7"/>
      <sheetName val="Monitoring_Conditions7"/>
      <sheetName val="QED_MDL_Quarterly7"/>
      <sheetName val="QED_Landowner_Summary7"/>
      <sheetName val="QED_Landowner_Quarterly7"/>
      <sheetName val="23a_Cons_plot_outputs(nontime)7"/>
      <sheetName val="23b_Cons_plot_outputs(timedep)7"/>
      <sheetName val="23c_Plot_Selection7"/>
      <sheetName val="Model_diagram9"/>
      <sheetName val="Graph_data9"/>
      <sheetName val="47__Dashboard9"/>
      <sheetName val="&gt;&gt;Output_sheets9"/>
      <sheetName val="46__Shareholder_Returns9"/>
      <sheetName val="45__MDL&amp;MDDL_Returns9"/>
      <sheetName val="44__MDL_Annual_Financials9"/>
      <sheetName val="43__MDL_Quarterly_Financials9"/>
      <sheetName val="42__DevCo_Annual_Financials9"/>
      <sheetName val="41__DevCo_Quarterly_Financials9"/>
      <sheetName val="40__Trigger_sheet9"/>
      <sheetName val="39__Value_by_plot9"/>
      <sheetName val="38__Area_by_plot_&amp;_use9"/>
      <sheetName val="37__Value_and_area_by_use9"/>
      <sheetName val="36__Landowner_returns9"/>
      <sheetName val="35__Landowner_cashflow9"/>
      <sheetName val="34__Other_landowner_outputs9"/>
      <sheetName val="33__Cost_summary9"/>
      <sheetName val="&gt;&gt;&gt;Global_calc_sheets9"/>
      <sheetName val="32__Landowners_account9"/>
      <sheetName val="31__DD_account9"/>
      <sheetName val="30__LM_account9"/>
      <sheetName val="29__Affordable_housing_account9"/>
      <sheetName val="28__Funding_Accounts9"/>
      <sheetName val="27__Operational_costs_account9"/>
      <sheetName val="26__Infrastructure_account9"/>
      <sheetName val="25__MDL_Costs9"/>
      <sheetName val="&gt;&gt;&gt;Plot_Consols_sheets9"/>
      <sheetName val="24__Consol_Plot_use_outputs9"/>
      <sheetName val="23__Consol_plot_outputs9"/>
      <sheetName val="22__DevCo_Plot_Consolidation9"/>
      <sheetName val="21__LM_Plot_Consolidation9"/>
      <sheetName val="20__Essential_Consol_Items9"/>
      <sheetName val="&gt;&gt;&gt;Plot_Calc_sheets9"/>
      <sheetName val="19__Essential_Plot_Items9"/>
      <sheetName val="18__Plot_use_outputs9"/>
      <sheetName val="17__Plot_Annual_Summary9"/>
      <sheetName val="16__DevCo_Plot_outputs9"/>
      <sheetName val="15__LM_Plot_outputs9"/>
      <sheetName val="14__DevCo_Plot_Forecasts9"/>
      <sheetName val="13__LM_Plot_Forecasts9"/>
      <sheetName val="12__DevCo_Plot_RLV9"/>
      <sheetName val="11__Plot_RLV_by_use9"/>
      <sheetName val="10__Plot_Dev_appraisal_by_use9"/>
      <sheetName val="9__Plot_Development_appraisal9"/>
      <sheetName val="&gt;&gt;&gt;Input_sheets9"/>
      <sheetName val="8__MDL_Other_items9"/>
      <sheetName val="7__MDL_actuals9"/>
      <sheetName val="6__LM_Plot_Actuals9"/>
      <sheetName val="5__DevCo_Plot_Actuals9"/>
      <sheetName val="4__Plot_forecast_inputs9"/>
      <sheetName val="4__All_Plot_Forecast_Inputs_9"/>
      <sheetName val="4__All_Plot_Start_Dates9"/>
      <sheetName val="3__Global_inputs9"/>
      <sheetName val="2__Workings_Area9"/>
      <sheetName val="1__Checks9"/>
      <sheetName val="Funding_Goalseek9"/>
      <sheetName val="MDL_BP_Returns9"/>
      <sheetName val="MDL_Devco_BP_Returns9"/>
      <sheetName val="MDL_Base_returns9"/>
      <sheetName val="LL_Returns9"/>
      <sheetName val="QED_MDL_Returns9"/>
      <sheetName val="EP_Landowner_Summary9"/>
      <sheetName val="Plot_Detail9"/>
      <sheetName val="Values_and_Build_cost_Analysis9"/>
      <sheetName val="Trend_Analysis9"/>
      <sheetName val="Monitoring_Conditions9"/>
      <sheetName val="QED_MDL_Quarterly9"/>
      <sheetName val="QED_Landowner_Summary9"/>
      <sheetName val="QED_Landowner_Quarterly9"/>
      <sheetName val="23a_Cons_plot_outputs(nontime)9"/>
      <sheetName val="23b_Cons_plot_outputs(timedep)9"/>
      <sheetName val="23c_Plot_Selection9"/>
      <sheetName val="Model_diagram11"/>
      <sheetName val="Graph_data11"/>
      <sheetName val="47__Dashboard11"/>
      <sheetName val="&gt;&gt;Output_sheets11"/>
      <sheetName val="46__Shareholder_Returns11"/>
      <sheetName val="45__MDL&amp;MDDL_Returns11"/>
      <sheetName val="44__MDL_Annual_Financials11"/>
      <sheetName val="43__MDL_Quarterly_Financials11"/>
      <sheetName val="42__DevCo_Annual_Financials11"/>
      <sheetName val="41__DevCo_Quarterly_Financial11"/>
      <sheetName val="40__Trigger_sheet11"/>
      <sheetName val="39__Value_by_plot11"/>
      <sheetName val="38__Area_by_plot_&amp;_use11"/>
      <sheetName val="37__Value_and_area_by_use11"/>
      <sheetName val="36__Landowner_returns11"/>
      <sheetName val="35__Landowner_cashflow11"/>
      <sheetName val="34__Other_landowner_outputs11"/>
      <sheetName val="33__Cost_summary11"/>
      <sheetName val="&gt;&gt;&gt;Global_calc_sheets11"/>
      <sheetName val="32__Landowners_account11"/>
      <sheetName val="31__DD_account11"/>
      <sheetName val="30__LM_account11"/>
      <sheetName val="29__Affordable_housing_accoun11"/>
      <sheetName val="28__Funding_Accounts11"/>
      <sheetName val="27__Operational_costs_account11"/>
      <sheetName val="26__Infrastructure_account11"/>
      <sheetName val="25__MDL_Costs11"/>
      <sheetName val="&gt;&gt;&gt;Plot_Consols_sheets11"/>
      <sheetName val="24__Consol_Plot_use_outputs11"/>
      <sheetName val="23__Consol_plot_outputs11"/>
      <sheetName val="22__DevCo_Plot_Consolidation11"/>
      <sheetName val="21__LM_Plot_Consolidation11"/>
      <sheetName val="20__Essential_Consol_Items11"/>
      <sheetName val="&gt;&gt;&gt;Plot_Calc_sheets11"/>
      <sheetName val="19__Essential_Plot_Items11"/>
      <sheetName val="18__Plot_use_outputs11"/>
      <sheetName val="17__Plot_Annual_Summary11"/>
      <sheetName val="16__DevCo_Plot_outputs11"/>
      <sheetName val="15__LM_Plot_outputs11"/>
      <sheetName val="14__DevCo_Plot_Forecasts11"/>
      <sheetName val="13__LM_Plot_Forecasts11"/>
      <sheetName val="12__DevCo_Plot_RLV11"/>
      <sheetName val="11__Plot_RLV_by_use11"/>
      <sheetName val="10__Plot_Dev_appraisal_by_use11"/>
      <sheetName val="9__Plot_Development_appraisal11"/>
      <sheetName val="&gt;&gt;&gt;Input_sheets11"/>
      <sheetName val="8__MDL_Other_items11"/>
      <sheetName val="7__MDL_actuals11"/>
      <sheetName val="6__LM_Plot_Actuals11"/>
      <sheetName val="5__DevCo_Plot_Actuals11"/>
      <sheetName val="4__Plot_forecast_inputs11"/>
      <sheetName val="4__All_Plot_Forecast_Inputs_11"/>
      <sheetName val="4__All_Plot_Start_Dates11"/>
      <sheetName val="3__Global_inputs11"/>
      <sheetName val="2__Workings_Area11"/>
      <sheetName val="1__Checks11"/>
      <sheetName val="Funding_Goalseek11"/>
      <sheetName val="MDL_BP_Returns11"/>
      <sheetName val="MDL_Devco_BP_Returns11"/>
      <sheetName val="MDL_Base_returns11"/>
      <sheetName val="LL_Returns11"/>
      <sheetName val="QED_MDL_Returns11"/>
      <sheetName val="EP_Landowner_Summary11"/>
      <sheetName val="Plot_Detail11"/>
      <sheetName val="Values_and_Build_cost_Analysi11"/>
      <sheetName val="Trend_Analysis11"/>
      <sheetName val="Monitoring_Conditions11"/>
      <sheetName val="QED_MDL_Quarterly11"/>
      <sheetName val="QED_Landowner_Summary11"/>
      <sheetName val="QED_Landowner_Quarterly11"/>
      <sheetName val="23a_Cons_plot_outputs(nontime11"/>
      <sheetName val="23b_Cons_plot_outputs(timedep11"/>
      <sheetName val="23c_Plot_Selection11"/>
      <sheetName val="Model_diagram10"/>
      <sheetName val="Graph_data10"/>
      <sheetName val="47__Dashboard10"/>
      <sheetName val="&gt;&gt;Output_sheets10"/>
      <sheetName val="46__Shareholder_Returns10"/>
      <sheetName val="45__MDL&amp;MDDL_Returns10"/>
      <sheetName val="44__MDL_Annual_Financials10"/>
      <sheetName val="43__MDL_Quarterly_Financials10"/>
      <sheetName val="42__DevCo_Annual_Financials10"/>
      <sheetName val="41__DevCo_Quarterly_Financial10"/>
      <sheetName val="40__Trigger_sheet10"/>
      <sheetName val="39__Value_by_plot10"/>
      <sheetName val="38__Area_by_plot_&amp;_use10"/>
      <sheetName val="37__Value_and_area_by_use10"/>
      <sheetName val="36__Landowner_returns10"/>
      <sheetName val="35__Landowner_cashflow10"/>
      <sheetName val="34__Other_landowner_outputs10"/>
      <sheetName val="33__Cost_summary10"/>
      <sheetName val="&gt;&gt;&gt;Global_calc_sheets10"/>
      <sheetName val="32__Landowners_account10"/>
      <sheetName val="31__DD_account10"/>
      <sheetName val="30__LM_account10"/>
      <sheetName val="29__Affordable_housing_accoun10"/>
      <sheetName val="28__Funding_Accounts10"/>
      <sheetName val="27__Operational_costs_account10"/>
      <sheetName val="26__Infrastructure_account10"/>
      <sheetName val="25__MDL_Costs10"/>
      <sheetName val="&gt;&gt;&gt;Plot_Consols_sheets10"/>
      <sheetName val="24__Consol_Plot_use_outputs10"/>
      <sheetName val="23__Consol_plot_outputs10"/>
      <sheetName val="22__DevCo_Plot_Consolidation10"/>
      <sheetName val="21__LM_Plot_Consolidation10"/>
      <sheetName val="20__Essential_Consol_Items10"/>
      <sheetName val="&gt;&gt;&gt;Plot_Calc_sheets10"/>
      <sheetName val="19__Essential_Plot_Items10"/>
      <sheetName val="18__Plot_use_outputs10"/>
      <sheetName val="17__Plot_Annual_Summary10"/>
      <sheetName val="16__DevCo_Plot_outputs10"/>
      <sheetName val="15__LM_Plot_outputs10"/>
      <sheetName val="14__DevCo_Plot_Forecasts10"/>
      <sheetName val="13__LM_Plot_Forecasts10"/>
      <sheetName val="12__DevCo_Plot_RLV10"/>
      <sheetName val="11__Plot_RLV_by_use10"/>
      <sheetName val="10__Plot_Dev_appraisal_by_use10"/>
      <sheetName val="9__Plot_Development_appraisal10"/>
      <sheetName val="&gt;&gt;&gt;Input_sheets10"/>
      <sheetName val="8__MDL_Other_items10"/>
      <sheetName val="7__MDL_actuals10"/>
      <sheetName val="6__LM_Plot_Actuals10"/>
      <sheetName val="5__DevCo_Plot_Actuals10"/>
      <sheetName val="4__Plot_forecast_inputs10"/>
      <sheetName val="4__All_Plot_Forecast_Inputs_10"/>
      <sheetName val="4__All_Plot_Start_Dates10"/>
      <sheetName val="3__Global_inputs10"/>
      <sheetName val="2__Workings_Area10"/>
      <sheetName val="1__Checks10"/>
      <sheetName val="Funding_Goalseek10"/>
      <sheetName val="MDL_BP_Returns10"/>
      <sheetName val="MDL_Devco_BP_Returns10"/>
      <sheetName val="MDL_Base_returns10"/>
      <sheetName val="LL_Returns10"/>
      <sheetName val="QED_MDL_Returns10"/>
      <sheetName val="EP_Landowner_Summary10"/>
      <sheetName val="Plot_Detail10"/>
      <sheetName val="Values_and_Build_cost_Analysi10"/>
      <sheetName val="Trend_Analysis10"/>
      <sheetName val="Monitoring_Conditions10"/>
      <sheetName val="QED_MDL_Quarterly10"/>
      <sheetName val="QED_Landowner_Summary10"/>
      <sheetName val="QED_Landowner_Quarterly10"/>
      <sheetName val="23a_Cons_plot_outputs(nontime10"/>
      <sheetName val="23b_Cons_plot_outputs(timedep10"/>
      <sheetName val="23c_Plot_Selection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8">
          <cell r="B18" t="str">
            <v>Dummy</v>
          </cell>
        </row>
        <row r="19">
          <cell r="B19" t="str">
            <v>M0102</v>
          </cell>
        </row>
        <row r="20">
          <cell r="B20" t="str">
            <v>N0204_B</v>
          </cell>
        </row>
        <row r="21">
          <cell r="B21" t="str">
            <v>N0204_A</v>
          </cell>
        </row>
        <row r="22">
          <cell r="B22" t="str">
            <v>M0116</v>
          </cell>
        </row>
        <row r="23">
          <cell r="B23" t="str">
            <v>M0114</v>
          </cell>
        </row>
        <row r="24">
          <cell r="B24" t="str">
            <v>N0205</v>
          </cell>
        </row>
        <row r="25">
          <cell r="B25" t="str">
            <v>M0101</v>
          </cell>
        </row>
        <row r="26">
          <cell r="B26" t="str">
            <v>N0206</v>
          </cell>
        </row>
        <row r="27">
          <cell r="B27" t="str">
            <v>N0201</v>
          </cell>
        </row>
        <row r="28">
          <cell r="B28" t="str">
            <v>N0602</v>
          </cell>
        </row>
        <row r="29">
          <cell r="B29" t="str">
            <v>N0202</v>
          </cell>
        </row>
        <row r="30">
          <cell r="B30" t="str">
            <v>N0607</v>
          </cell>
        </row>
        <row r="31">
          <cell r="B31" t="str">
            <v>M0120</v>
          </cell>
        </row>
        <row r="32">
          <cell r="B32" t="str">
            <v>M0115</v>
          </cell>
        </row>
        <row r="33">
          <cell r="B33" t="str">
            <v>M0103</v>
          </cell>
        </row>
        <row r="34">
          <cell r="B34" t="str">
            <v>M0119</v>
          </cell>
        </row>
        <row r="35">
          <cell r="B35" t="str">
            <v>N0601</v>
          </cell>
        </row>
        <row r="36">
          <cell r="B36" t="str">
            <v>M0117</v>
          </cell>
        </row>
        <row r="37">
          <cell r="B37" t="str">
            <v>N0603_EP</v>
          </cell>
        </row>
        <row r="38">
          <cell r="B38" t="str">
            <v>N0603_QE</v>
          </cell>
        </row>
        <row r="39">
          <cell r="B39" t="str">
            <v>N0502</v>
          </cell>
        </row>
        <row r="40">
          <cell r="B40" t="str">
            <v>N0405</v>
          </cell>
        </row>
        <row r="41">
          <cell r="B41" t="str">
            <v>M0302</v>
          </cell>
        </row>
        <row r="42">
          <cell r="B42" t="str">
            <v>M0301</v>
          </cell>
        </row>
        <row r="43">
          <cell r="B43" t="str">
            <v>N0207</v>
          </cell>
        </row>
        <row r="44">
          <cell r="B44" t="str">
            <v>N0404</v>
          </cell>
        </row>
        <row r="45">
          <cell r="B45" t="str">
            <v>N0506</v>
          </cell>
        </row>
        <row r="46">
          <cell r="B46" t="str">
            <v>N0606_QE</v>
          </cell>
        </row>
        <row r="47">
          <cell r="B47" t="str">
            <v>N0611_EP</v>
          </cell>
        </row>
        <row r="48">
          <cell r="B48" t="str">
            <v>N0611_QE</v>
          </cell>
        </row>
        <row r="49">
          <cell r="B49" t="str">
            <v>M0303</v>
          </cell>
        </row>
        <row r="50">
          <cell r="B50" t="str">
            <v>N0606_EP</v>
          </cell>
        </row>
        <row r="51">
          <cell r="B51" t="str">
            <v>M0320</v>
          </cell>
        </row>
        <row r="52">
          <cell r="B52" t="str">
            <v>N0612_EP</v>
          </cell>
        </row>
        <row r="53">
          <cell r="B53" t="str">
            <v>N0612_QE</v>
          </cell>
        </row>
        <row r="54">
          <cell r="B54" t="str">
            <v>M0113</v>
          </cell>
        </row>
        <row r="55">
          <cell r="B55" t="str">
            <v>M0319</v>
          </cell>
        </row>
        <row r="56">
          <cell r="B56" t="str">
            <v>M0318</v>
          </cell>
        </row>
        <row r="57">
          <cell r="B57" t="str">
            <v>M0104</v>
          </cell>
        </row>
        <row r="58">
          <cell r="B58" t="str">
            <v>M0304</v>
          </cell>
        </row>
        <row r="59">
          <cell r="B59" t="str">
            <v>N0605</v>
          </cell>
        </row>
        <row r="60">
          <cell r="B60" t="str">
            <v>N0604</v>
          </cell>
        </row>
        <row r="61">
          <cell r="B61" t="str">
            <v>M0305</v>
          </cell>
        </row>
        <row r="62">
          <cell r="B62" t="str">
            <v>M0314</v>
          </cell>
        </row>
        <row r="63">
          <cell r="B63" t="str">
            <v>M0112</v>
          </cell>
        </row>
        <row r="64">
          <cell r="B64" t="str">
            <v>N0608</v>
          </cell>
        </row>
        <row r="65">
          <cell r="B65" t="str">
            <v>N0403</v>
          </cell>
        </row>
        <row r="66">
          <cell r="B66" t="str">
            <v>M0105</v>
          </cell>
        </row>
        <row r="67">
          <cell r="B67" t="str">
            <v>M0107&amp;M0108</v>
          </cell>
        </row>
        <row r="68">
          <cell r="B68" t="str">
            <v>N0402</v>
          </cell>
        </row>
        <row r="69">
          <cell r="B69" t="str">
            <v>M0106&amp;M0118</v>
          </cell>
        </row>
        <row r="70">
          <cell r="B70" t="str">
            <v>M0111</v>
          </cell>
        </row>
        <row r="71">
          <cell r="B71" t="str">
            <v>M0109</v>
          </cell>
        </row>
        <row r="72">
          <cell r="B72" t="str">
            <v>M0306</v>
          </cell>
        </row>
        <row r="73">
          <cell r="B73" t="str">
            <v>M0307</v>
          </cell>
        </row>
        <row r="74">
          <cell r="B74" t="str">
            <v>M0110</v>
          </cell>
        </row>
        <row r="75">
          <cell r="B75" t="str">
            <v>M0312</v>
          </cell>
        </row>
        <row r="76">
          <cell r="B76" t="str">
            <v>M0313</v>
          </cell>
        </row>
        <row r="77">
          <cell r="B77" t="str">
            <v>M0311</v>
          </cell>
        </row>
        <row r="78">
          <cell r="B78" t="str">
            <v>M0310</v>
          </cell>
        </row>
        <row r="79">
          <cell r="B79" t="str">
            <v>M0405</v>
          </cell>
        </row>
        <row r="80">
          <cell r="B80" t="str">
            <v>M0403</v>
          </cell>
        </row>
        <row r="81">
          <cell r="B81" t="str">
            <v>M0402</v>
          </cell>
        </row>
        <row r="82">
          <cell r="B82" t="str">
            <v>M0401</v>
          </cell>
        </row>
        <row r="83">
          <cell r="B83" t="str">
            <v>N0501_QE</v>
          </cell>
        </row>
        <row r="84">
          <cell r="B84" t="str">
            <v>N0501_EP</v>
          </cell>
        </row>
        <row r="85">
          <cell r="B85" t="str">
            <v>N0507</v>
          </cell>
        </row>
        <row r="86">
          <cell r="B86" t="str">
            <v>M0308</v>
          </cell>
        </row>
        <row r="87">
          <cell r="B87" t="str">
            <v>M0309</v>
          </cell>
        </row>
        <row r="88">
          <cell r="B88" t="str">
            <v>N0504_EP</v>
          </cell>
        </row>
        <row r="89">
          <cell r="B89" t="str">
            <v>N0504_QE</v>
          </cell>
        </row>
        <row r="90">
          <cell r="B90" t="str">
            <v>M0404</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239">
          <cell r="J239">
            <v>0.8</v>
          </cell>
        </row>
        <row r="240">
          <cell r="J240">
            <v>0.8</v>
          </cell>
        </row>
        <row r="241">
          <cell r="J241">
            <v>0.8</v>
          </cell>
        </row>
        <row r="242">
          <cell r="J242">
            <v>0.8</v>
          </cell>
        </row>
        <row r="243">
          <cell r="J243">
            <v>0.8</v>
          </cell>
        </row>
        <row r="244">
          <cell r="J244">
            <v>0.8</v>
          </cell>
        </row>
        <row r="245">
          <cell r="J245">
            <v>0.8</v>
          </cell>
        </row>
        <row r="246">
          <cell r="J246">
            <v>0.8</v>
          </cell>
        </row>
        <row r="247">
          <cell r="J247">
            <v>1</v>
          </cell>
        </row>
        <row r="248">
          <cell r="J248">
            <v>1</v>
          </cell>
        </row>
        <row r="249">
          <cell r="J249">
            <v>0.85</v>
          </cell>
        </row>
        <row r="250">
          <cell r="J250">
            <v>1</v>
          </cell>
        </row>
        <row r="251">
          <cell r="J251">
            <v>0.85</v>
          </cell>
        </row>
        <row r="252">
          <cell r="J252">
            <v>1</v>
          </cell>
        </row>
        <row r="253">
          <cell r="J253">
            <v>1</v>
          </cell>
        </row>
        <row r="254">
          <cell r="J254">
            <v>1</v>
          </cell>
        </row>
        <row r="255">
          <cell r="J255">
            <v>1</v>
          </cell>
        </row>
        <row r="256">
          <cell r="J256">
            <v>1</v>
          </cell>
        </row>
        <row r="260">
          <cell r="B260" t="str">
            <v>EP</v>
          </cell>
        </row>
        <row r="261">
          <cell r="B261" t="str">
            <v>Quintain</v>
          </cell>
        </row>
        <row r="266">
          <cell r="B266" t="str">
            <v>Peninsula Quays</v>
          </cell>
          <cell r="C266">
            <v>1</v>
          </cell>
        </row>
        <row r="267">
          <cell r="B267" t="str">
            <v>Peninsula Central</v>
          </cell>
          <cell r="C267">
            <v>2</v>
          </cell>
        </row>
        <row r="268">
          <cell r="B268" t="str">
            <v>Peninsula Square</v>
          </cell>
          <cell r="C268">
            <v>3</v>
          </cell>
        </row>
        <row r="269">
          <cell r="B269" t="str">
            <v>Riverside</v>
          </cell>
          <cell r="C269">
            <v>4</v>
          </cell>
        </row>
        <row r="270">
          <cell r="B270" t="str">
            <v>Peninsula Reach North</v>
          </cell>
          <cell r="C270">
            <v>5</v>
          </cell>
        </row>
        <row r="271">
          <cell r="B271" t="str">
            <v>Peninsula Reach South</v>
          </cell>
          <cell r="C271">
            <v>6</v>
          </cell>
        </row>
        <row r="272">
          <cell r="B272" t="str">
            <v>Parkside North</v>
          </cell>
          <cell r="C272">
            <v>7</v>
          </cell>
        </row>
        <row r="273">
          <cell r="B273" t="str">
            <v>Parkside South</v>
          </cell>
          <cell r="C273">
            <v>8</v>
          </cell>
        </row>
        <row r="274">
          <cell r="B274" t="str">
            <v>Gateway</v>
          </cell>
          <cell r="C274">
            <v>9</v>
          </cell>
        </row>
        <row r="275">
          <cell r="B275" t="str">
            <v>Peninsula Dome Central</v>
          </cell>
          <cell r="C275">
            <v>10</v>
          </cell>
        </row>
        <row r="276">
          <cell r="B276" t="str">
            <v>&lt;Spare&gt;</v>
          </cell>
          <cell r="C276">
            <v>11</v>
          </cell>
        </row>
        <row r="277">
          <cell r="B277" t="str">
            <v>&lt;Spare&gt;</v>
          </cell>
          <cell r="C277">
            <v>12</v>
          </cell>
        </row>
      </sheetData>
      <sheetData sheetId="55"/>
      <sheetData sheetId="56"/>
      <sheetData sheetId="57"/>
      <sheetData sheetId="58"/>
      <sheetData sheetId="59">
        <row r="1">
          <cell r="B1" t="str">
            <v>MDL Planning model</v>
          </cell>
        </row>
        <row r="6">
          <cell r="B6" t="str">
            <v>Version: 62.001.004 | 25 Apr 08 14:56</v>
          </cell>
        </row>
        <row r="7">
          <cell r="B7" t="str">
            <v>Plot M0404 currently loaded; All checks ok</v>
          </cell>
        </row>
        <row r="163">
          <cell r="B163" t="str">
            <v>Residential - Grade A</v>
          </cell>
        </row>
        <row r="164">
          <cell r="B164" t="str">
            <v>Residential - Grade B</v>
          </cell>
        </row>
        <row r="165">
          <cell r="B165" t="str">
            <v>Residential - Grade C</v>
          </cell>
        </row>
        <row r="166">
          <cell r="B166" t="str">
            <v>Affordable - SFR</v>
          </cell>
        </row>
        <row r="167">
          <cell r="B167" t="str">
            <v>Affordable - Intermediate</v>
          </cell>
        </row>
        <row r="168">
          <cell r="B168" t="str">
            <v xml:space="preserve">Affordable - DFS </v>
          </cell>
        </row>
        <row r="169">
          <cell r="B169" t="str">
            <v>Office - Grade 1</v>
          </cell>
        </row>
        <row r="170">
          <cell r="B170" t="str">
            <v>Office - Grade 2</v>
          </cell>
        </row>
        <row r="171">
          <cell r="B171" t="str">
            <v>Retail - A1/A2</v>
          </cell>
        </row>
        <row r="172">
          <cell r="B172" t="str">
            <v>Retail - A3</v>
          </cell>
        </row>
        <row r="173">
          <cell r="B173" t="str">
            <v>Industrial</v>
          </cell>
        </row>
        <row r="174">
          <cell r="B174" t="str">
            <v>Carpark</v>
          </cell>
        </row>
        <row r="175">
          <cell r="B175" t="str">
            <v>Student</v>
          </cell>
        </row>
        <row r="176">
          <cell r="B176" t="str">
            <v>&lt;Spare - not used&gt;</v>
          </cell>
        </row>
        <row r="177">
          <cell r="B177" t="str">
            <v>&lt;Spare - not used&gt;</v>
          </cell>
        </row>
        <row r="178">
          <cell r="B178" t="str">
            <v>&lt;Spare - not used&gt;</v>
          </cell>
        </row>
        <row r="179">
          <cell r="B179" t="str">
            <v>&lt;Spare - not used&gt;</v>
          </cell>
        </row>
        <row r="180">
          <cell r="B180" t="str">
            <v>&lt;Spare - not used&gt;</v>
          </cell>
        </row>
        <row r="190">
          <cell r="B190" t="str">
            <v>Land Sale</v>
          </cell>
        </row>
        <row r="191">
          <cell r="B191" t="str">
            <v>DD</v>
          </cell>
        </row>
      </sheetData>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18">
          <cell r="B18" t="str">
            <v>Dummy</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239">
          <cell r="J239">
            <v>0.8</v>
          </cell>
        </row>
      </sheetData>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ow r="18">
          <cell r="B18" t="str">
            <v>Dummy</v>
          </cell>
        </row>
      </sheetData>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ow r="239">
          <cell r="J239">
            <v>0.8</v>
          </cell>
        </row>
      </sheetData>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18">
          <cell r="B18" t="str">
            <v>Dummy</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239">
          <cell r="J239">
            <v>0.8</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row r="18">
          <cell r="B18" t="str">
            <v>Dummy</v>
          </cell>
        </row>
      </sheetData>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row r="239">
          <cell r="J239">
            <v>0.8</v>
          </cell>
        </row>
      </sheetData>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ow r="18">
          <cell r="B18" t="str">
            <v>Dummy</v>
          </cell>
        </row>
      </sheetData>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ow r="239">
          <cell r="J239">
            <v>0.8</v>
          </cell>
        </row>
      </sheetData>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row r="18">
          <cell r="B18" t="str">
            <v>Dummy</v>
          </cell>
        </row>
      </sheetData>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ow r="239">
          <cell r="J239">
            <v>0.8</v>
          </cell>
        </row>
      </sheetData>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row r="18">
          <cell r="B18" t="str">
            <v>Dummy</v>
          </cell>
        </row>
      </sheetData>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ow r="239">
          <cell r="J239">
            <v>0.8</v>
          </cell>
        </row>
      </sheetData>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row r="18">
          <cell r="B18" t="str">
            <v>Dummy</v>
          </cell>
        </row>
      </sheetData>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row r="239">
          <cell r="J239">
            <v>0.8</v>
          </cell>
        </row>
      </sheetData>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row r="18">
          <cell r="B18" t="str">
            <v>Dummy</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ow r="239">
          <cell r="J239">
            <v>0.8</v>
          </cell>
        </row>
      </sheetData>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row r="18">
          <cell r="B18" t="str">
            <v>Dummy</v>
          </cell>
        </row>
      </sheetData>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row r="239">
          <cell r="J239">
            <v>0.8</v>
          </cell>
        </row>
      </sheetData>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row r="18">
          <cell r="B18" t="str">
            <v>Dummy</v>
          </cell>
        </row>
      </sheetData>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ow r="239">
          <cell r="J239">
            <v>0.8</v>
          </cell>
        </row>
      </sheetData>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row r="18">
          <cell r="B18" t="str">
            <v>Dummy</v>
          </cell>
        </row>
      </sheetData>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row r="239">
          <cell r="J239">
            <v>0.8</v>
          </cell>
        </row>
      </sheetData>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eG "/>
      <sheetName val="Sommaire"/>
      <sheetName val="1.0 - Executive summary"/>
      <sheetName val="2.0"/>
      <sheetName val="Real Estate Summary"/>
      <sheetName val="3.0 - Procurement Status"/>
      <sheetName val="3.3 - Procurement Status"/>
      <sheetName val="4.0 pdg"/>
      <sheetName val="4.0 - Grand Summary"/>
      <sheetName val="5.0 pdg"/>
      <sheetName val="5.0 - Cash Flow P vs A"/>
      <sheetName val="6.0 pdg"/>
      <sheetName val="6.1 - Budget vs Actual"/>
      <sheetName val="7.0 pdg "/>
      <sheetName val="Lot n°01"/>
      <sheetName val="Lot n°02"/>
      <sheetName val="Lot n°02bis"/>
      <sheetName val="Lot n°03"/>
      <sheetName val="Lot n°04"/>
      <sheetName val="Lot n°05"/>
      <sheetName val="Lot n°06"/>
      <sheetName val="Lot n°07"/>
      <sheetName val="Lot n°08"/>
      <sheetName val="Lot n°09"/>
      <sheetName val="Lot n°09 Facade"/>
      <sheetName val="Lot n°10"/>
      <sheetName val="Lot n°11"/>
      <sheetName val="Lot n°12"/>
      <sheetName val="Lot n°13"/>
      <sheetName val="Lot n°13 Voice &amp; data"/>
      <sheetName val="Lot n°14 HVAC"/>
      <sheetName val="Lot n°14 plumbing"/>
      <sheetName val="Lot n°14 Ventilation"/>
      <sheetName val="Lot n°15"/>
      <sheetName val="Lot n°rs"/>
      <sheetName val="Lot n°20"/>
      <sheetName val="R-3"/>
      <sheetName val="Lot n°GC"/>
      <sheetName val="8.0 pdg"/>
      <sheetName val="Consultant's"/>
      <sheetName val="PdeG - AIG ENTREPRENEUR"/>
      <sheetName val="Real Estate Summary INC 19"/>
      <sheetName val="Real Estate Summary - 19"/>
      <sheetName val="AIG Entrepreneur"/>
      <sheetName val="Variations"/>
      <sheetName val="PdeG_"/>
      <sheetName val="1_0_-_Executive_summary"/>
      <sheetName val="2_0"/>
      <sheetName val="Real_Estate_Summary"/>
      <sheetName val="3_0_-_Procurement_Status"/>
      <sheetName val="3_3_-_Procurement_Status"/>
      <sheetName val="4_0_pdg"/>
      <sheetName val="4_0_-_Grand_Summary"/>
      <sheetName val="5_0_pdg"/>
      <sheetName val="5_0_-_Cash_Flow_P_vs_A"/>
      <sheetName val="6_0_pdg"/>
      <sheetName val="6_1_-_Budget_vs_Actual"/>
      <sheetName val="7_0_pdg_"/>
      <sheetName val="Lot_n°01"/>
      <sheetName val="Lot_n°02"/>
      <sheetName val="Lot_n°02bis"/>
      <sheetName val="Lot_n°03"/>
      <sheetName val="Lot_n°04"/>
      <sheetName val="Lot_n°05"/>
      <sheetName val="Lot_n°06"/>
      <sheetName val="Lot_n°07"/>
      <sheetName val="Lot_n°08"/>
      <sheetName val="Lot_n°09"/>
      <sheetName val="Lot_n°09_Facade"/>
      <sheetName val="Lot_n°10"/>
      <sheetName val="Lot_n°11"/>
      <sheetName val="Lot_n°12"/>
      <sheetName val="Lot_n°13"/>
      <sheetName val="Lot_n°13_Voice_&amp;_data"/>
      <sheetName val="Lot_n°14_HVAC"/>
      <sheetName val="Lot_n°14_plumbing"/>
      <sheetName val="Lot_n°14_Ventilation"/>
      <sheetName val="Lot_n°15"/>
      <sheetName val="Lot_n°rs"/>
      <sheetName val="Lot_n°20"/>
      <sheetName val="Lot_n°GC"/>
      <sheetName val="8_0_pdg"/>
      <sheetName val="PdeG_-_AIG_ENTREPRENEUR"/>
      <sheetName val="Real_Estate_Summary_INC_19"/>
      <sheetName val="Real_Estate_Summary_-_19"/>
      <sheetName val="AIG_Entrepreneur"/>
      <sheetName val="PdeG_1"/>
      <sheetName val="1_0_-_Executive_summary1"/>
      <sheetName val="2_01"/>
      <sheetName val="Real_Estate_Summary1"/>
      <sheetName val="3_0_-_Procurement_Status1"/>
      <sheetName val="3_3_-_Procurement_Status1"/>
      <sheetName val="4_0_pdg1"/>
      <sheetName val="4_0_-_Grand_Summary1"/>
      <sheetName val="5_0_pdg1"/>
      <sheetName val="5_0_-_Cash_Flow_P_vs_A1"/>
      <sheetName val="6_0_pdg1"/>
      <sheetName val="6_1_-_Budget_vs_Actual1"/>
      <sheetName val="7_0_pdg_1"/>
      <sheetName val="Lot_n°011"/>
      <sheetName val="Lot_n°021"/>
      <sheetName val="Lot_n°02bis1"/>
      <sheetName val="Lot_n°031"/>
      <sheetName val="Lot_n°041"/>
      <sheetName val="Lot_n°051"/>
      <sheetName val="Lot_n°061"/>
      <sheetName val="Lot_n°071"/>
      <sheetName val="Lot_n°081"/>
      <sheetName val="Lot_n°091"/>
      <sheetName val="Lot_n°09_Facade1"/>
      <sheetName val="Lot_n°101"/>
      <sheetName val="Lot_n°111"/>
      <sheetName val="Lot_n°121"/>
      <sheetName val="Lot_n°131"/>
      <sheetName val="Lot_n°13_Voice_&amp;_data1"/>
      <sheetName val="Lot_n°14_HVAC1"/>
      <sheetName val="Lot_n°14_plumbing1"/>
      <sheetName val="Lot_n°14_Ventilation1"/>
      <sheetName val="Lot_n°151"/>
      <sheetName val="Lot_n°rs1"/>
      <sheetName val="Lot_n°201"/>
      <sheetName val="Lot_n°GC1"/>
      <sheetName val="8_0_pdg1"/>
      <sheetName val="PdeG_-_AIG_ENTREPRENEUR1"/>
      <sheetName val="Real_Estate_Summary_INC_191"/>
      <sheetName val="Real_Estate_Summary_-_191"/>
      <sheetName val="AIG_Entrepreneur1"/>
      <sheetName val="PdeG_2"/>
      <sheetName val="1_0_-_Executive_summary2"/>
      <sheetName val="2_02"/>
      <sheetName val="Real_Estate_Summary2"/>
      <sheetName val="3_0_-_Procurement_Status2"/>
      <sheetName val="3_3_-_Procurement_Status2"/>
      <sheetName val="4_0_pdg2"/>
      <sheetName val="4_0_-_Grand_Summary2"/>
      <sheetName val="5_0_pdg2"/>
      <sheetName val="5_0_-_Cash_Flow_P_vs_A2"/>
      <sheetName val="6_0_pdg2"/>
      <sheetName val="6_1_-_Budget_vs_Actual2"/>
      <sheetName val="7_0_pdg_2"/>
      <sheetName val="Lot_n°012"/>
      <sheetName val="Lot_n°022"/>
      <sheetName val="Lot_n°02bis2"/>
      <sheetName val="Lot_n°032"/>
      <sheetName val="Lot_n°042"/>
      <sheetName val="Lot_n°052"/>
      <sheetName val="Lot_n°062"/>
      <sheetName val="Lot_n°072"/>
      <sheetName val="Lot_n°082"/>
      <sheetName val="Lot_n°092"/>
      <sheetName val="Lot_n°09_Facade2"/>
      <sheetName val="Lot_n°102"/>
      <sheetName val="Lot_n°112"/>
      <sheetName val="Lot_n°122"/>
      <sheetName val="Lot_n°132"/>
      <sheetName val="Lot_n°13_Voice_&amp;_data2"/>
      <sheetName val="Lot_n°14_HVAC2"/>
      <sheetName val="Lot_n°14_plumbing2"/>
      <sheetName val="Lot_n°14_Ventilation2"/>
      <sheetName val="Lot_n°152"/>
      <sheetName val="Lot_n°rs2"/>
      <sheetName val="Lot_n°202"/>
      <sheetName val="Lot_n°GC2"/>
      <sheetName val="8_0_pdg2"/>
      <sheetName val="PdeG_-_AIG_ENTREPRENEUR2"/>
      <sheetName val="Real_Estate_Summary_INC_192"/>
      <sheetName val="Real_Estate_Summary_-_192"/>
      <sheetName val="AIG_Entrepreneu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4">
          <cell r="A14">
            <v>892.85714285714289</v>
          </cell>
        </row>
        <row r="15">
          <cell r="A15">
            <v>248.8095238095238</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ees Summary"/>
      <sheetName val="Contingency Report"/>
      <sheetName val="CCA Summary"/>
      <sheetName val="CCAs"/>
      <sheetName val="Orders"/>
      <sheetName val="AFPs"/>
      <sheetName val="Variations"/>
      <sheetName val="Scope Change"/>
      <sheetName val="Phase 1 - Infrastructure"/>
      <sheetName val="Phase 2 - Infrastructure"/>
      <sheetName val="Project Backup"/>
      <sheetName val="Non-Project Backup"/>
      <sheetName val="GTMS"/>
      <sheetName val="Gardiner &amp; Theobald"/>
      <sheetName val="Reardon Smith Architects"/>
      <sheetName val="Buro Happold"/>
      <sheetName val="McLellan &amp; Partners"/>
      <sheetName val="RPMS"/>
      <sheetName val="DTZ Planning Consultants"/>
      <sheetName val="Equus Partnership"/>
      <sheetName val="Safety Works"/>
      <sheetName val="AYH"/>
      <sheetName val="Fees Backup"/>
      <sheetName val="Cash Flow"/>
      <sheetName val="Revisions"/>
      <sheetName val="Data"/>
      <sheetName val="Contingency Graph"/>
      <sheetName val="Contingen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80">
          <cell r="A80" t="str">
            <v>Pre-Approval</v>
          </cell>
        </row>
        <row r="81">
          <cell r="A81" t="str">
            <v>Pre-Contract</v>
          </cell>
        </row>
        <row r="82">
          <cell r="A82" t="str">
            <v>Contracted</v>
          </cell>
        </row>
        <row r="83">
          <cell r="A83" t="str">
            <v>On Site</v>
          </cell>
        </row>
        <row r="84">
          <cell r="A84" t="str">
            <v>Complete</v>
          </cell>
        </row>
        <row r="100">
          <cell r="A100" t="str">
            <v>£ (GBP)</v>
          </cell>
        </row>
        <row r="101">
          <cell r="A101" t="str">
            <v>€ (EUR)</v>
          </cell>
        </row>
        <row r="102">
          <cell r="A102" t="str">
            <v>CZK</v>
          </cell>
        </row>
        <row r="103">
          <cell r="A103" t="str">
            <v>DKK</v>
          </cell>
        </row>
        <row r="104">
          <cell r="A104" t="str">
            <v>GRD</v>
          </cell>
        </row>
        <row r="105">
          <cell r="A105" t="str">
            <v>HUF</v>
          </cell>
        </row>
        <row r="106">
          <cell r="A106" t="str">
            <v>NOK</v>
          </cell>
        </row>
        <row r="107">
          <cell r="A107" t="str">
            <v>PLN</v>
          </cell>
        </row>
        <row r="108">
          <cell r="A108" t="str">
            <v>RUB</v>
          </cell>
        </row>
        <row r="109">
          <cell r="A109" t="str">
            <v>SEK</v>
          </cell>
        </row>
        <row r="110">
          <cell r="A110" t="str">
            <v>CHF</v>
          </cell>
        </row>
        <row r="111">
          <cell r="A111" t="str">
            <v>OTHER</v>
          </cell>
        </row>
      </sheetData>
      <sheetData sheetId="27" refreshError="1"/>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Details"/>
      <sheetName val="Summary Project IRO Register"/>
      <sheetName val="Issues Log"/>
      <sheetName val="Input Risk Register"/>
      <sheetName val="Opportunity Register"/>
      <sheetName val="Constants"/>
      <sheetName val="Impact"/>
      <sheetName val="Cost Codes"/>
      <sheetName val="Facilities"/>
      <sheetName val="Location Codes"/>
      <sheetName val="Work Package &amp; Cost Types"/>
      <sheetName val="Comp Rate "/>
      <sheetName val="Total Prelim Summary"/>
      <sheetName val="Data"/>
      <sheetName val="Input_Risk_Register"/>
      <sheetName val="control"/>
      <sheetName val="Costings"/>
      <sheetName val="Data List"/>
      <sheetName val="Data Sheet"/>
      <sheetName val="Current Contract Baseline"/>
      <sheetName val="Hyperlink Data"/>
      <sheetName val="Project_Details"/>
      <sheetName val="Summary_Project_IRO_Register"/>
      <sheetName val="Issues_Log"/>
      <sheetName val="Input_Risk_Register1"/>
      <sheetName val="Opportunity_Register"/>
      <sheetName val="Cost_Codes"/>
      <sheetName val="Location_Codes"/>
      <sheetName val="Work_Package_&amp;_Cost_Types"/>
      <sheetName val="Total_Prelim_Summary"/>
      <sheetName val="Project_Details1"/>
      <sheetName val="Summary_Project_IRO_Register1"/>
      <sheetName val="Issues_Log1"/>
      <sheetName val="Input_Risk_Register2"/>
      <sheetName val="Opportunity_Register1"/>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sheetData sheetId="3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ov Sums"/>
      <sheetName val="Preliminaries"/>
      <sheetName val="Fees"/>
      <sheetName val="Variations "/>
      <sheetName val="Contingency"/>
      <sheetName val="Valuations"/>
      <sheetName val="Cash Flow"/>
      <sheetName val="Back Cover"/>
      <sheetName val="Flyer 1"/>
      <sheetName val="F Cover"/>
      <sheetName val="Template"/>
      <sheetName val="Graph Data"/>
      <sheetName val="DataDump PSPC"/>
      <sheetName val="Cashflow"/>
      <sheetName val="Change_control"/>
      <sheetName val="Cost_Sum"/>
      <sheetName val="Basis_&amp;_Assum"/>
      <sheetName val="Project_Sum"/>
      <sheetName val="Const_Wks"/>
      <sheetName val="Prov_Sums"/>
      <sheetName val="Variations_"/>
      <sheetName val="Cash_Flow"/>
      <sheetName val="Back_Cover"/>
      <sheetName val="Flyer_1"/>
      <sheetName val="F_Cover"/>
      <sheetName val="Graph_Data"/>
      <sheetName val="DataDump_PSPC"/>
      <sheetName val="Change_control1"/>
      <sheetName val="Cost_Sum1"/>
      <sheetName val="Basis_&amp;_Assum1"/>
      <sheetName val="Project_Sum1"/>
      <sheetName val="Const_Wks1"/>
      <sheetName val="Prov_Sums1"/>
      <sheetName val="Variations_1"/>
      <sheetName val="Cash_Flow1"/>
      <sheetName val="Back_Cover1"/>
      <sheetName val="Flyer_11"/>
      <sheetName val="F_Cover1"/>
      <sheetName val="Graph_Data1"/>
      <sheetName val="DataDump_PSPC1"/>
      <sheetName val="Basis"/>
      <sheetName val="Project Details"/>
      <sheetName val="Cover"/>
      <sheetName val="Sheet1 (3)"/>
      <sheetName val="P&amp;L Calc Check"/>
      <sheetName val="5F"/>
      <sheetName val="Change_control2"/>
      <sheetName val="Cost_Sum2"/>
      <sheetName val="Basis_&amp;_Assum2"/>
      <sheetName val="Project_Sum2"/>
      <sheetName val="Const_Wks2"/>
      <sheetName val="Prov_Sums2"/>
      <sheetName val="Variations_2"/>
      <sheetName val="Cash_Flow2"/>
      <sheetName val="Back_Cover2"/>
      <sheetName val="Flyer_12"/>
      <sheetName val="F_Cover2"/>
      <sheetName val="Graph_Data2"/>
      <sheetName val="DataDump_PSPC2"/>
      <sheetName val="Project_Details"/>
      <sheetName val="Variations"/>
      <sheetName val="OVERHEADS"/>
      <sheetName val="4.0 Exec Summary"/>
      <sheetName val="Proposed Detail"/>
      <sheetName val="Corr"/>
      <sheetName val="Change_control3"/>
      <sheetName val="Cost_Sum3"/>
      <sheetName val="Basis_&amp;_Assum3"/>
      <sheetName val="Project_Sum3"/>
      <sheetName val="Const_Wks3"/>
      <sheetName val="Prov_Sums3"/>
      <sheetName val="Variations_3"/>
      <sheetName val="Cash_Flow3"/>
      <sheetName val="Back_Cover3"/>
      <sheetName val="Flyer_13"/>
      <sheetName val="F_Cover3"/>
      <sheetName val="Graph_Data3"/>
      <sheetName val="DataDump_PSPC3"/>
      <sheetName val="Project_Details1"/>
      <sheetName val="Sheet1_(3)"/>
      <sheetName val="P&amp;L_Calc_Check"/>
      <sheetName val="4_0_Exec_Summary"/>
      <sheetName val="(2&amp;3&amp;4)inquiry"/>
      <sheetName val="Drop Down List Sources"/>
      <sheetName val="A1- Data Input"/>
      <sheetName val="Escalation % Input"/>
      <sheetName val="@RISK Correlations"/>
      <sheetName val="S curve percentages"/>
      <sheetName val="Change_control4"/>
      <sheetName val="Cost_Sum4"/>
      <sheetName val="Basis_&amp;_Assum4"/>
      <sheetName val="Project_Sum4"/>
      <sheetName val="Const_Wks4"/>
      <sheetName val="Prov_Sums4"/>
      <sheetName val="Variations_4"/>
      <sheetName val="Cash_Flow4"/>
      <sheetName val="Back_Cover4"/>
      <sheetName val="Flyer_14"/>
      <sheetName val="F_Cover4"/>
      <sheetName val="Graph_Data4"/>
      <sheetName val="DataDump_PSPC4"/>
      <sheetName val="Project_Details2"/>
      <sheetName val="Sheet1_(3)1"/>
      <sheetName val="P&amp;L_Calc_Check1"/>
      <sheetName val="4_0_Exec_Summary1"/>
      <sheetName val="Proposed_Detail"/>
      <sheetName val="Change_control5"/>
      <sheetName val="Cost_Sum5"/>
      <sheetName val="Basis_&amp;_Assum5"/>
      <sheetName val="Project_Sum5"/>
      <sheetName val="Const_Wks5"/>
      <sheetName val="Prov_Sums5"/>
      <sheetName val="Variations_5"/>
      <sheetName val="Cash_Flow5"/>
      <sheetName val="Back_Cover5"/>
      <sheetName val="Flyer_15"/>
      <sheetName val="F_Cover5"/>
      <sheetName val="Graph_Data5"/>
      <sheetName val="DataDump_PSPC5"/>
      <sheetName val="Project_Details3"/>
      <sheetName val="Sheet1_(3)2"/>
      <sheetName val="P&amp;L_Calc_Check2"/>
      <sheetName val="4_0_Exec_Summary2"/>
      <sheetName val="Proposed_Detail1"/>
      <sheetName val="Change_control6"/>
      <sheetName val="Cost_Sum6"/>
      <sheetName val="Basis_&amp;_Assum6"/>
      <sheetName val="Project_Sum6"/>
      <sheetName val="Const_Wks6"/>
      <sheetName val="Prov_Sums6"/>
      <sheetName val="Variations_6"/>
      <sheetName val="Cash_Flow6"/>
      <sheetName val="Back_Cover6"/>
      <sheetName val="Flyer_16"/>
      <sheetName val="F_Cover6"/>
      <sheetName val="Graph_Data6"/>
      <sheetName val="DataDump_PSPC6"/>
      <sheetName val="Project_Details4"/>
      <sheetName val="Sheet1_(3)3"/>
      <sheetName val="P&amp;L_Calc_Check3"/>
      <sheetName val="4_0_Exec_Summary3"/>
      <sheetName val="Proposed_Detail2"/>
      <sheetName val="Sheet1"/>
      <sheetName val="Assumptions"/>
      <sheetName val="@risk rents and incentives"/>
      <sheetName val="Car park lease"/>
      <sheetName val="Net rent analysis"/>
      <sheetName val="(Ref)"/>
      <sheetName val="Change_control7"/>
      <sheetName val="Cost_Sum7"/>
      <sheetName val="Basis_&amp;_Assum7"/>
      <sheetName val="Project_Sum7"/>
      <sheetName val="Const_Wks7"/>
      <sheetName val="Prov_Sums7"/>
      <sheetName val="Variations_7"/>
      <sheetName val="Cash_Flow7"/>
      <sheetName val="Back_Cover7"/>
      <sheetName val="Flyer_17"/>
      <sheetName val="F_Cover7"/>
      <sheetName val="Graph_Data7"/>
      <sheetName val="DataDump_PSPC7"/>
      <sheetName val="Project_Details5"/>
      <sheetName val="Sheet1_(3)4"/>
      <sheetName val="P&amp;L_Calc_Check4"/>
      <sheetName val="4_0_Exec_Summary4"/>
      <sheetName val="Proposed_Detail3"/>
      <sheetName val="Change_control8"/>
      <sheetName val="Cost_Sum8"/>
      <sheetName val="Basis_&amp;_Assum8"/>
      <sheetName val="Project_Sum8"/>
      <sheetName val="Const_Wks8"/>
      <sheetName val="Prov_Sums8"/>
      <sheetName val="Variations_8"/>
      <sheetName val="Cash_Flow8"/>
      <sheetName val="Back_Cover8"/>
      <sheetName val="Flyer_18"/>
      <sheetName val="F_Cover8"/>
      <sheetName val="Graph_Data8"/>
      <sheetName val="DataDump_PSPC8"/>
      <sheetName val="Project_Details6"/>
      <sheetName val="Sheet1_(3)5"/>
      <sheetName val="P&amp;L_Calc_Check5"/>
      <sheetName val="4_0_Exec_Summary5"/>
      <sheetName val="Proposed_Detail4"/>
      <sheetName val="Change_control9"/>
      <sheetName val="Cost_Sum9"/>
      <sheetName val="Basis_&amp;_Assum9"/>
      <sheetName val="Project_Sum9"/>
      <sheetName val="Const_Wks9"/>
      <sheetName val="Prov_Sums9"/>
      <sheetName val="Variations_9"/>
      <sheetName val="Cash_Flow9"/>
      <sheetName val="Back_Cover9"/>
      <sheetName val="Flyer_19"/>
      <sheetName val="F_Cover9"/>
      <sheetName val="Graph_Data9"/>
      <sheetName val="DataDump_PSPC9"/>
      <sheetName val="Project_Details7"/>
      <sheetName val="Sheet1_(3)6"/>
      <sheetName val="P&amp;L_Calc_Check6"/>
      <sheetName val="4_0_Exec_Summary6"/>
      <sheetName val="Proposed_Detail5"/>
      <sheetName val="Drop_Down_List_Sources"/>
      <sheetName val="A1-_Data_Input"/>
      <sheetName val="Escalation_%_Input"/>
      <sheetName val="@RISK_Correlations"/>
      <sheetName val="S_curve_percentages"/>
      <sheetName val="Elem 2G Pricing"/>
      <sheetName val="Elem 2G Synopsis"/>
      <sheetName val="Elem 2H Synopsis"/>
      <sheetName val="Elem 3A Pricing"/>
      <sheetName val="Elem 3A Synop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6">
          <cell r="C6" t="str">
            <v>EGY - UAL Building Contract 1</v>
          </cell>
        </row>
        <row r="8">
          <cell r="C8">
            <v>6</v>
          </cell>
        </row>
        <row r="10">
          <cell r="C10">
            <v>39998</v>
          </cell>
        </row>
      </sheetData>
      <sheetData sheetId="23"/>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Guidelines"/>
      <sheetName val="Drop downs"/>
      <sheetName val="Op Chartv2"/>
      <sheetName val="Cash Flow"/>
      <sheetName val="Register"/>
      <sheetName val="OC1"/>
      <sheetName val="OC2"/>
      <sheetName val="OC3"/>
      <sheetName val="OC4"/>
      <sheetName val="OC5"/>
      <sheetName val="OC6"/>
      <sheetName val="OC7"/>
      <sheetName val="OC8"/>
      <sheetName val="OC9"/>
      <sheetName val="OC10"/>
      <sheetName val="OC11"/>
      <sheetName val="OC12"/>
      <sheetName val="OC13"/>
      <sheetName val="OC14"/>
      <sheetName val="OC15"/>
      <sheetName val="OC16"/>
      <sheetName val="OC17"/>
      <sheetName val="DATA"/>
      <sheetName val="Cover_Sheet"/>
      <sheetName val="Drop_downs"/>
      <sheetName val="Op_Chartv2"/>
      <sheetName val="Cash_Flow"/>
      <sheetName val="Cover_Sheet2"/>
      <sheetName val="Drop_downs2"/>
      <sheetName val="Op_Chartv22"/>
      <sheetName val="Cash_Flow2"/>
      <sheetName val="Cover_Sheet1"/>
      <sheetName val="Drop_downs1"/>
      <sheetName val="Op_Chartv21"/>
      <sheetName val="Cash_Flow1"/>
      <sheetName val="Cover_Sheet3"/>
      <sheetName val="Drop_downs3"/>
      <sheetName val="Op_Chartv23"/>
      <sheetName val="Cash_Flow3"/>
      <sheetName val="Cover_Sheet4"/>
      <sheetName val="Drop_downs4"/>
      <sheetName val="Op_Chartv24"/>
      <sheetName val="Cash_Flow4"/>
      <sheetName val="Cover_Sheet5"/>
      <sheetName val="Drop_downs5"/>
      <sheetName val="Op_Chartv25"/>
      <sheetName val="Cash_Flow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gister"/>
      <sheetName val="A4 Risk Summary Report"/>
      <sheetName val="Scoring Matrix"/>
      <sheetName val="Mitigation guidelines"/>
      <sheetName val="Categories"/>
      <sheetName val="Drop downs"/>
      <sheetName val="A4_Risk_Summary_Report"/>
      <sheetName val="Scoring_Matrix"/>
      <sheetName val="Mitigation_guidelines"/>
      <sheetName val="Drop_downs"/>
      <sheetName val="Setup"/>
      <sheetName val="Cashflow Formula"/>
      <sheetName val="Existing Building"/>
      <sheetName val="Range Definitions"/>
    </sheetNames>
    <sheetDataSet>
      <sheetData sheetId="0"/>
      <sheetData sheetId="1"/>
      <sheetData sheetId="2"/>
      <sheetData sheetId="3"/>
      <sheetData sheetId="4"/>
      <sheetData sheetId="5" refreshError="1">
        <row r="5">
          <cell r="A5" t="str">
            <v>Risks derived from distinctive academy project organisational structures</v>
          </cell>
        </row>
        <row r="6">
          <cell r="A6" t="str">
            <v>Risks derived from site factors and surrounding area</v>
          </cell>
        </row>
        <row r="7">
          <cell r="A7" t="str">
            <v>Risks derived from project delivery</v>
          </cell>
        </row>
      </sheetData>
      <sheetData sheetId="6" refreshError="1"/>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Cover"/>
      <sheetName val="Summary"/>
      <sheetName val="Notes"/>
      <sheetName val="Graph"/>
      <sheetName val="AGMW"/>
      <sheetName val="Floor Finishes"/>
      <sheetName val="Wall Finishes"/>
      <sheetName val="Ceiling Finishes"/>
      <sheetName val="Fittings &amp; Furnishings"/>
      <sheetName val="External Env"/>
      <sheetName val="5A Sanitary Appliances"/>
      <sheetName val="5B Services Equip."/>
      <sheetName val="5C Disposal Installations"/>
      <sheetName val="5D Water Installations"/>
      <sheetName val="5E Heat Source"/>
      <sheetName val="5F SHAT"/>
      <sheetName val="5G Extract Vent."/>
      <sheetName val="5H Electrical Inst."/>
      <sheetName val="5I Gas Inst. "/>
      <sheetName val="5J Lift &amp; Conv."/>
      <sheetName val="5K Protective Inst."/>
      <sheetName val="5L Comms.Inst."/>
      <sheetName val="5M Special Inst."/>
      <sheetName val="5N BWIC"/>
      <sheetName val="6C External Services"/>
      <sheetName val="MACRO MENU"/>
      <sheetName val="Printing"/>
      <sheetName val="Editing"/>
      <sheetName val="Categories"/>
      <sheetName val="Floor_Finishes"/>
      <sheetName val="Wall_Finishes"/>
      <sheetName val="Ceiling_Finishes"/>
      <sheetName val="Fittings_&amp;_Furnishings"/>
      <sheetName val="External_Env"/>
      <sheetName val="5A_Sanitary_Appliances"/>
      <sheetName val="5B_Services_Equip_"/>
      <sheetName val="5C_Disposal_Installations"/>
      <sheetName val="5D_Water_Installations"/>
      <sheetName val="5E_Heat_Source"/>
      <sheetName val="5F_SHAT"/>
      <sheetName val="5G_Extract_Vent_"/>
      <sheetName val="5H_Electrical_Inst_"/>
      <sheetName val="5I_Gas_Inst__"/>
      <sheetName val="5J_Lift_&amp;_Conv_"/>
      <sheetName val="5K_Protective_Inst_"/>
      <sheetName val="5L_Comms_Inst_"/>
      <sheetName val="5M_Special_Inst_"/>
      <sheetName val="5N_BWIC"/>
      <sheetName val="6C_External_Services"/>
      <sheetName val="MACRO_MENU"/>
      <sheetName val="Man Exp"/>
      <sheetName val="Exp by Ctgry"/>
      <sheetName val="Exp by BU"/>
      <sheetName val="GraphData"/>
      <sheetName val="HC"/>
      <sheetName val="Spec dept"/>
      <sheetName val="C"/>
      <sheetName val="Floor_Finishes2"/>
      <sheetName val="Wall_Finishes2"/>
      <sheetName val="Ceiling_Finishes2"/>
      <sheetName val="Fittings_&amp;_Furnishings2"/>
      <sheetName val="External_Env2"/>
      <sheetName val="5A_Sanitary_Appliances2"/>
      <sheetName val="5B_Services_Equip_2"/>
      <sheetName val="5C_Disposal_Installations2"/>
      <sheetName val="5D_Water_Installations2"/>
      <sheetName val="5E_Heat_Source2"/>
      <sheetName val="5F_SHAT2"/>
      <sheetName val="5G_Extract_Vent_2"/>
      <sheetName val="5H_Electrical_Inst_2"/>
      <sheetName val="5I_Gas_Inst__2"/>
      <sheetName val="5J_Lift_&amp;_Conv_2"/>
      <sheetName val="5K_Protective_Inst_2"/>
      <sheetName val="5L_Comms_Inst_2"/>
      <sheetName val="5M_Special_Inst_2"/>
      <sheetName val="5N_BWIC2"/>
      <sheetName val="6C_External_Services2"/>
      <sheetName val="MACRO_MENU2"/>
      <sheetName val="Floor_Finishes1"/>
      <sheetName val="Wall_Finishes1"/>
      <sheetName val="Ceiling_Finishes1"/>
      <sheetName val="Fittings_&amp;_Furnishings1"/>
      <sheetName val="External_Env1"/>
      <sheetName val="5A_Sanitary_Appliances1"/>
      <sheetName val="5B_Services_Equip_1"/>
      <sheetName val="5C_Disposal_Installations1"/>
      <sheetName val="5D_Water_Installations1"/>
      <sheetName val="5E_Heat_Source1"/>
      <sheetName val="5F_SHAT1"/>
      <sheetName val="5G_Extract_Vent_1"/>
      <sheetName val="5H_Electrical_Inst_1"/>
      <sheetName val="5I_Gas_Inst__1"/>
      <sheetName val="5J_Lift_&amp;_Conv_1"/>
      <sheetName val="5K_Protective_Inst_1"/>
      <sheetName val="5L_Comms_Inst_1"/>
      <sheetName val="5M_Special_Inst_1"/>
      <sheetName val="5N_BWIC1"/>
      <sheetName val="6C_External_Services1"/>
      <sheetName val="MACRO_MENU1"/>
      <sheetName val="Floor_Finishes3"/>
      <sheetName val="Wall_Finishes3"/>
      <sheetName val="Ceiling_Finishes3"/>
      <sheetName val="Fittings_&amp;_Furnishings3"/>
      <sheetName val="External_Env3"/>
      <sheetName val="5A_Sanitary_Appliances3"/>
      <sheetName val="5B_Services_Equip_3"/>
      <sheetName val="5C_Disposal_Installations3"/>
      <sheetName val="5D_Water_Installations3"/>
      <sheetName val="5E_Heat_Source3"/>
      <sheetName val="5F_SHAT3"/>
      <sheetName val="5G_Extract_Vent_3"/>
      <sheetName val="5H_Electrical_Inst_3"/>
      <sheetName val="5I_Gas_Inst__3"/>
      <sheetName val="5J_Lift_&amp;_Conv_3"/>
      <sheetName val="5K_Protective_Inst_3"/>
      <sheetName val="5L_Comms_Inst_3"/>
      <sheetName val="5M_Special_Inst_3"/>
      <sheetName val="5N_BWIC3"/>
      <sheetName val="6C_External_Services3"/>
      <sheetName val="MACRO_MENU3"/>
      <sheetName val="Floor_Finishes4"/>
      <sheetName val="Wall_Finishes4"/>
      <sheetName val="Ceiling_Finishes4"/>
      <sheetName val="Fittings_&amp;_Furnishings4"/>
      <sheetName val="External_Env4"/>
      <sheetName val="5A_Sanitary_Appliances4"/>
      <sheetName val="5B_Services_Equip_4"/>
      <sheetName val="5C_Disposal_Installations4"/>
      <sheetName val="5D_Water_Installations4"/>
      <sheetName val="5E_Heat_Source4"/>
      <sheetName val="5F_SHAT4"/>
      <sheetName val="5G_Extract_Vent_4"/>
      <sheetName val="5H_Electrical_Inst_4"/>
      <sheetName val="5I_Gas_Inst__4"/>
      <sheetName val="5J_Lift_&amp;_Conv_4"/>
      <sheetName val="5K_Protective_Inst_4"/>
      <sheetName val="5L_Comms_Inst_4"/>
      <sheetName val="5M_Special_Inst_4"/>
      <sheetName val="5N_BWIC4"/>
      <sheetName val="6C_External_Services4"/>
      <sheetName val="MACRO_MENU4"/>
      <sheetName val="Sheet2"/>
      <sheetName val="Floor_Finishes5"/>
      <sheetName val="Wall_Finishes5"/>
      <sheetName val="Ceiling_Finishes5"/>
      <sheetName val="Fittings_&amp;_Furnishings5"/>
      <sheetName val="External_Env5"/>
      <sheetName val="5A_Sanitary_Appliances5"/>
      <sheetName val="5B_Services_Equip_5"/>
      <sheetName val="5C_Disposal_Installations5"/>
      <sheetName val="5D_Water_Installations5"/>
      <sheetName val="5E_Heat_Source5"/>
      <sheetName val="5F_SHAT5"/>
      <sheetName val="5G_Extract_Vent_5"/>
      <sheetName val="5H_Electrical_Inst_5"/>
      <sheetName val="5I_Gas_Inst__5"/>
      <sheetName val="5J_Lift_&amp;_Conv_5"/>
      <sheetName val="5K_Protective_Inst_5"/>
      <sheetName val="5L_Comms_Inst_5"/>
      <sheetName val="5M_Special_Inst_5"/>
      <sheetName val="5N_BWIC5"/>
      <sheetName val="6C_External_Services5"/>
      <sheetName val="MACRO_MENU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1"/>
      <sheetName val="Scope Notes"/>
      <sheetName val="Summary"/>
      <sheetName val="NPV"/>
      <sheetName val="Summary Data"/>
      <sheetName val="单价分析过程"/>
      <sheetName val="主要材料价格表 (2)"/>
      <sheetName val="Scope_Notes"/>
      <sheetName val="Summary_Data"/>
      <sheetName val="主要材料价格表_(2)"/>
      <sheetName val="Construction"/>
      <sheetName val="IM Plot 04 Summary"/>
      <sheetName val="월선수금"/>
      <sheetName val="Model"/>
      <sheetName val="CONSTRUCTION COMPONENT"/>
      <sheetName val="CBS"/>
      <sheetName val="Assumptions"/>
      <sheetName val="Statements"/>
      <sheetName val="Waterfall"/>
      <sheetName val="Operations"/>
      <sheetName val="Scenarios"/>
      <sheetName val="Scope_Notes1"/>
      <sheetName val="CONSTRUCTION_COMPONENT"/>
      <sheetName val="Scope_Notes3"/>
      <sheetName val="Summary_Data2"/>
      <sheetName val="CONSTRUCTION_COMPONENT2"/>
      <sheetName val="Scope_Notes2"/>
      <sheetName val="Summary_Data1"/>
      <sheetName val="CONSTRUCTION_COMPONENT1"/>
      <sheetName val="List"/>
      <sheetName val="BCIS Location"/>
      <sheetName val="Early Years"/>
      <sheetName val="6. Budget"/>
      <sheetName val="Exclusions"/>
      <sheetName val="Summary_Data3"/>
      <sheetName val="Master Data Sheet"/>
      <sheetName val="Scope_Notes5"/>
      <sheetName val="Summary_Data4"/>
      <sheetName val="CONSTRUCTION_COMPONENT4"/>
      <sheetName val="Scope_Notes4"/>
      <sheetName val="CONSTRUCTION_COMPONENT3"/>
      <sheetName val="Scope_Notes7"/>
      <sheetName val="Summary_Data6"/>
      <sheetName val="CONSTRUCTION_COMPONENT6"/>
      <sheetName val="Scope_Notes6"/>
      <sheetName val="Summary_Data5"/>
      <sheetName val="CONSTRUCTION_COMPONENT5"/>
      <sheetName val="Scope_Notes8"/>
      <sheetName val="Summary_Data7"/>
      <sheetName val="CONSTRUCTION_COMPONENT7"/>
      <sheetName val="checkout_age"/>
      <sheetName val="CA's"/>
      <sheetName val="Bakery_Aligned"/>
      <sheetName val="Blighline"/>
      <sheetName val="Busy_"/>
      <sheetName val="busy_store"/>
      <sheetName val="Cafe"/>
      <sheetName val="checkouts"/>
      <sheetName val="Data"/>
      <sheetName val="Cat_A_Change_Control"/>
      <sheetName val="cost_order_(2)"/>
      <sheetName val="counters"/>
      <sheetName val="Benefits_-_desktop"/>
      <sheetName val="dev_prog"/>
      <sheetName val="CashFlow"/>
      <sheetName val="Devpt_Prog"/>
      <sheetName val="VRF_Summary"/>
      <sheetName val="PPX_out_Cost"/>
      <sheetName val="Sheet3"/>
      <sheetName val="SSC_Split_-_All_store_(PYE)_dat"/>
      <sheetName val="Full_Store_List_(Formulas)"/>
      <sheetName val="Updated_group"/>
      <sheetName val="sub_4_0"/>
      <sheetName val="Loc_Band"/>
      <sheetName val="Lookups"/>
      <sheetName val="costs"/>
      <sheetName val="nic_list"/>
      <sheetName val="nuticentre"/>
      <sheetName val="opticians"/>
      <sheetName val="Packages"/>
      <sheetName val="Period_7"/>
      <sheetName val="Period_8"/>
      <sheetName val="pharmacy"/>
      <sheetName val="Photolab"/>
      <sheetName val="Result_Sheet"/>
      <sheetName val="Register"/>
      <sheetName val="Checkouts_self_serve"/>
      <sheetName val="payrates"/>
      <sheetName val="Sheet1"/>
      <sheetName val="Group_Sales"/>
      <sheetName val="VRFs"/>
      <sheetName val="dev_prog_at_week12"/>
      <sheetName val="week_50_targets"/>
      <sheetName val="weeknum"/>
      <sheetName val="VE_log"/>
      <sheetName val="CIF COST ITEM"/>
      <sheetName val="CIF_COST_ITEM"/>
      <sheetName val="CIF_COST_ITEM2"/>
      <sheetName val="Master_Data_Sheet1"/>
      <sheetName val="CIF_COST_ITEM1"/>
      <sheetName val="Master_Data_Sheet"/>
      <sheetName val="Live Schemes"/>
      <sheetName val="Summary_Data8"/>
      <sheetName val="Scope_Notes9"/>
      <sheetName val="Summary_Data9"/>
      <sheetName val="Scope_Notes10"/>
      <sheetName val="Summary_Data10"/>
      <sheetName val="Scope_Notes11"/>
      <sheetName val="Summary_Data11"/>
      <sheetName val="Scope_Notes16"/>
      <sheetName val="Summary_Data16"/>
      <sheetName val="CIF_COST_ITEM6"/>
      <sheetName val="Scope_Notes12"/>
      <sheetName val="Summary_Data12"/>
      <sheetName val="Scope_Notes13"/>
      <sheetName val="Summary_Data13"/>
      <sheetName val="CIF_COST_ITEM3"/>
      <sheetName val="Scope_Notes14"/>
      <sheetName val="Summary_Data14"/>
      <sheetName val="CIF_COST_ITEM4"/>
      <sheetName val="Scope_Notes15"/>
      <sheetName val="Summary_Data15"/>
      <sheetName val="CIF_COST_ITEM5"/>
      <sheetName val="Scope_Notes17"/>
      <sheetName val="Summary_Data17"/>
      <sheetName val="CIF_COST_ITEM7"/>
      <sheetName val="Scope_Notes18"/>
      <sheetName val="Summary_Data18"/>
      <sheetName val="CIF_COST_ITEM8"/>
      <sheetName val="Scope_Notes19"/>
      <sheetName val="Summary_Data19"/>
      <sheetName val="CIF_COST_ITEM9"/>
      <sheetName val="Scope_Notes20"/>
      <sheetName val="Summary_Data20"/>
      <sheetName val="CIF_COST_ITEM10"/>
      <sheetName val="Scope_Notes21"/>
      <sheetName val="Summary_Data21"/>
      <sheetName val="CIF_COST_ITEM11"/>
      <sheetName val="Scope_Notes22"/>
      <sheetName val="Summary_Data22"/>
      <sheetName val="CIF_COST_ITEM12"/>
      <sheetName val="OPCOST"/>
      <sheetName val="Events MD"/>
      <sheetName val="Template"/>
      <sheetName val="Set"/>
      <sheetName val="Vehicles"/>
      <sheetName val="Headings"/>
      <sheetName val="Modified Store"/>
      <sheetName val="Assumptions (F1b)"/>
      <sheetName val="Monthly CF (F1b)"/>
      <sheetName val="Assumptions (F3)"/>
      <sheetName val="Assumptions (F1c)"/>
      <sheetName val="Monthly CF (F3)"/>
      <sheetName val="Monthly CF (F1c)"/>
      <sheetName val="Assumptions (F2)"/>
      <sheetName val="내역1"/>
      <sheetName val="CUSTOMISE"/>
      <sheetName val="Section 7 V2"/>
      <sheetName val="4.03 Recommendations &amp; Cashflow"/>
      <sheetName val="Sheet 1"/>
      <sheetName val="IBD"/>
      <sheetName val="Sheet_1"/>
      <sheetName val="Events_MD"/>
      <sheetName val="Modified_Store"/>
      <sheetName val="Assumptions_(F1b)"/>
      <sheetName val="Monthly_CF_(F1b)"/>
      <sheetName val="Assumptions_(F3)"/>
      <sheetName val="Assumptions_(F1c)"/>
      <sheetName val="Monthly_CF_(F3)"/>
      <sheetName val="Monthly_CF_(F1c)"/>
      <sheetName val="Assumptions_(F2)"/>
      <sheetName val="BID - Formulas"/>
      <sheetName val="TRADE FILTER"/>
      <sheetName val="Lists"/>
      <sheetName val="labour rates"/>
      <sheetName val="Beam at Ground flr lvl(Steel)"/>
      <sheetName val="Site Dev BOQ"/>
      <sheetName val="Masonry"/>
      <sheetName val="A-General"/>
      <sheetName val="beam-reinft"/>
      <sheetName val="FitOutConfCentre"/>
      <sheetName val="NewLuxHsg"/>
      <sheetName val="BM"/>
      <sheetName val="Base_Data"/>
    </sheetNames>
    <sheetDataSet>
      <sheetData sheetId="0">
        <row r="40">
          <cell r="B40">
            <v>7.2499999999999995E-2</v>
          </cell>
        </row>
      </sheetData>
      <sheetData sheetId="1">
        <row r="40">
          <cell r="B40">
            <v>0</v>
          </cell>
        </row>
      </sheetData>
      <sheetData sheetId="2">
        <row r="40">
          <cell r="B40">
            <v>7.2499999999999995E-2</v>
          </cell>
        </row>
      </sheetData>
      <sheetData sheetId="3">
        <row r="40">
          <cell r="B40">
            <v>7.2499999999999995E-2</v>
          </cell>
        </row>
      </sheetData>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refreshError="1"/>
      <sheetData sheetId="28"/>
      <sheetData sheetId="29" refreshError="1"/>
      <sheetData sheetId="30" refreshError="1"/>
      <sheetData sheetId="31">
        <row r="40">
          <cell r="B40">
            <v>0</v>
          </cell>
        </row>
      </sheetData>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sessions"/>
      <sheetName val="Platform Pricing"/>
      <sheetName val="Proforma"/>
      <sheetName val="CP 2"/>
      <sheetName val="TG 2or3"/>
      <sheetName val="GU1"/>
      <sheetName val="GU4"/>
      <sheetName val="KW1"/>
      <sheetName val="RC 3"/>
      <sheetName val="RC 4"/>
      <sheetName val="SM 1"/>
      <sheetName val="TW 1"/>
      <sheetName val="SH 1"/>
      <sheetName val="TE 1"/>
      <sheetName val="HW 1"/>
      <sheetName val="KG~BAY"/>
      <sheetName val="NO2"/>
      <sheetName val="AGMW"/>
      <sheetName val="Platform_Pricing"/>
      <sheetName val="CP_2"/>
      <sheetName val="TG_2or3"/>
      <sheetName val="RC_3"/>
      <sheetName val="RC_4"/>
      <sheetName val="SM_1"/>
      <sheetName val="TW_1"/>
      <sheetName val="SH_1"/>
      <sheetName val="TE_1"/>
      <sheetName val="HW_1"/>
      <sheetName val="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flow"/>
    </sheetNames>
    <sheetDataSet>
      <sheetData sheetId="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Inputs - Income"/>
      <sheetName val="Inputs - Cost"/>
      <sheetName val="Cash flow"/>
      <sheetName val="Financing Cash Flow"/>
      <sheetName val="Investor CF"/>
      <sheetName val=" Cost by Use"/>
      <sheetName val="Debt-Equity Graph"/>
      <sheetName val="Areas - ECH "/>
      <sheetName val="Stage C Cost Plan"/>
      <sheetName val="Sheet1"/>
      <sheetName val="Project_Summary"/>
      <sheetName val="Inputs_-_Income"/>
      <sheetName val="Inputs_-_Cost"/>
      <sheetName val="Cash_flow"/>
      <sheetName val="Financing_Cash_Flow"/>
      <sheetName val="Investor_CF"/>
      <sheetName val="_Cost_by_Use"/>
      <sheetName val="Debt-Equity_Graph"/>
      <sheetName val="Areas_-_ECH_"/>
      <sheetName val="Stage_C_Cost_Plan"/>
      <sheetName val="LON SqFt"/>
      <sheetName val="Project_Summary2"/>
      <sheetName val="Inputs_-_Income2"/>
      <sheetName val="Inputs_-_Cost2"/>
      <sheetName val="Cash_flow2"/>
      <sheetName val="Financing_Cash_Flow2"/>
      <sheetName val="Investor_CF2"/>
      <sheetName val="_Cost_by_Use2"/>
      <sheetName val="Debt-Equity_Graph2"/>
      <sheetName val="Areas_-_ECH_2"/>
      <sheetName val="Stage_C_Cost_Plan2"/>
      <sheetName val="Project_Summary1"/>
      <sheetName val="Inputs_-_Income1"/>
      <sheetName val="Inputs_-_Cost1"/>
      <sheetName val="Cash_flow1"/>
      <sheetName val="Financing_Cash_Flow1"/>
      <sheetName val="Investor_CF1"/>
      <sheetName val="_Cost_by_Use1"/>
      <sheetName val="Debt-Equity_Graph1"/>
      <sheetName val="Areas_-_ECH_1"/>
      <sheetName val="Stage_C_Cost_Plan1"/>
      <sheetName val="Project_Summary4"/>
      <sheetName val="Inputs_-_Income4"/>
      <sheetName val="Inputs_-_Cost4"/>
      <sheetName val="Cash_flow4"/>
      <sheetName val="Financing_Cash_Flow4"/>
      <sheetName val="Investor_CF4"/>
      <sheetName val="_Cost_by_Use4"/>
      <sheetName val="Debt-Equity_Graph4"/>
      <sheetName val="Areas_-_ECH_4"/>
      <sheetName val="Stage_C_Cost_Plan4"/>
      <sheetName val="Project_Summary3"/>
      <sheetName val="Inputs_-_Income3"/>
      <sheetName val="Inputs_-_Cost3"/>
      <sheetName val="Cash_flow3"/>
      <sheetName val="Financing_Cash_Flow3"/>
      <sheetName val="Investor_CF3"/>
      <sheetName val="_Cost_by_Use3"/>
      <sheetName val="Debt-Equity_Graph3"/>
      <sheetName val="Areas_-_ECH_3"/>
      <sheetName val="Stage_C_Cost_Plan3"/>
      <sheetName val="Project_Summary6"/>
      <sheetName val="Inputs_-_Income6"/>
      <sheetName val="Inputs_-_Cost6"/>
      <sheetName val="Cash_flow6"/>
      <sheetName val="Financing_Cash_Flow6"/>
      <sheetName val="Investor_CF6"/>
      <sheetName val="_Cost_by_Use6"/>
      <sheetName val="Debt-Equity_Graph6"/>
      <sheetName val="Areas_-_ECH_6"/>
      <sheetName val="Stage_C_Cost_Plan6"/>
      <sheetName val="LON_SqFt1"/>
      <sheetName val="Project_Summary5"/>
      <sheetName val="Inputs_-_Income5"/>
      <sheetName val="Inputs_-_Cost5"/>
      <sheetName val="Cash_flow5"/>
      <sheetName val="Financing_Cash_Flow5"/>
      <sheetName val="Investor_CF5"/>
      <sheetName val="_Cost_by_Use5"/>
      <sheetName val="Debt-Equity_Graph5"/>
      <sheetName val="Areas_-_ECH_5"/>
      <sheetName val="Stage_C_Cost_Plan5"/>
      <sheetName val="LON_SqFt"/>
      <sheetName val="LON_SqFt2"/>
      <sheetName val="info"/>
      <sheetName val="Summary"/>
      <sheetName val="LON_SqFt3"/>
      <sheetName val="(2&amp;3&amp;4)Inquiry"/>
      <sheetName val="Project_Summary7"/>
      <sheetName val="Inputs_-_Income7"/>
      <sheetName val="Inputs_-_Cost7"/>
      <sheetName val="Cash_flow7"/>
      <sheetName val="Financing_Cash_Flow7"/>
      <sheetName val="Investor_CF7"/>
      <sheetName val="_Cost_by_Use7"/>
      <sheetName val="Debt-Equity_Graph7"/>
      <sheetName val="Areas_-_ECH_7"/>
      <sheetName val="Stage_C_Cost_Plan7"/>
      <sheetName val="Project_Summary8"/>
      <sheetName val="Inputs_-_Income8"/>
      <sheetName val="Inputs_-_Cost8"/>
      <sheetName val="Cash_flow8"/>
      <sheetName val="Financing_Cash_Flow8"/>
      <sheetName val="Investor_CF8"/>
      <sheetName val="_Cost_by_Use8"/>
      <sheetName val="Debt-Equity_Graph8"/>
      <sheetName val="Areas_-_ECH_8"/>
      <sheetName val="Stage_C_Cost_Plan8"/>
      <sheetName val="LON_SqFt4"/>
      <sheetName val="Proforma"/>
      <sheetName val="单位库"/>
      <sheetName val="LON_SqFt5"/>
      <sheetName val="LON_SqFt6"/>
      <sheetName val="LON_SqFt7"/>
      <sheetName val="LON_SqFt8"/>
      <sheetName val="Project_Summary9"/>
      <sheetName val="Inputs_-_Income9"/>
      <sheetName val="Inputs_-_Cost9"/>
      <sheetName val="Cash_flow9"/>
      <sheetName val="Financing_Cash_Flow9"/>
      <sheetName val="Investor_CF9"/>
      <sheetName val="_Cost_by_Use9"/>
      <sheetName val="Debt-Equity_Graph9"/>
      <sheetName val="Areas_-_ECH_9"/>
      <sheetName val="Stage_C_Cost_Plan9"/>
      <sheetName val="Cost Plan"/>
      <sheetName val="Project Data"/>
      <sheetName val="Summary 1 - A"/>
      <sheetName val="Project_Summary10"/>
      <sheetName val="Inputs_-_Income10"/>
      <sheetName val="Inputs_-_Cost10"/>
      <sheetName val="Cash_flow10"/>
      <sheetName val="Financing_Cash_Flow10"/>
      <sheetName val="Investor_CF10"/>
      <sheetName val="_Cost_by_Use10"/>
      <sheetName val="Debt-Equity_Graph10"/>
      <sheetName val="Areas_-_ECH_10"/>
      <sheetName val="Stage_C_Cost_Plan10"/>
      <sheetName val="Summary_1_-_A"/>
      <sheetName val="Cost_Plan"/>
      <sheetName val="Project_Summary11"/>
      <sheetName val="Inputs_-_Income11"/>
      <sheetName val="Inputs_-_Cost11"/>
      <sheetName val="Cash_flow11"/>
      <sheetName val="Financing_Cash_Flow11"/>
      <sheetName val="Investor_CF11"/>
      <sheetName val="_Cost_by_Use11"/>
      <sheetName val="Debt-Equity_Graph11"/>
      <sheetName val="Areas_-_ECH_11"/>
      <sheetName val="Stage_C_Cost_Plan11"/>
      <sheetName val="Project_Data"/>
      <sheetName val="Project_Summary13"/>
      <sheetName val="Inputs_-_Income13"/>
      <sheetName val="Inputs_-_Cost13"/>
      <sheetName val="Cash_flow13"/>
      <sheetName val="Financing_Cash_Flow13"/>
      <sheetName val="Investor_CF13"/>
      <sheetName val="_Cost_by_Use13"/>
      <sheetName val="Debt-Equity_Graph13"/>
      <sheetName val="Areas_-_ECH_13"/>
      <sheetName val="Stage_C_Cost_Plan13"/>
      <sheetName val="LON_SqFt9"/>
      <sheetName val="Cost_Plan2"/>
      <sheetName val="Project_Data2"/>
      <sheetName val="Summary_1_-_A2"/>
      <sheetName val="Project_Summary12"/>
      <sheetName val="Inputs_-_Income12"/>
      <sheetName val="Inputs_-_Cost12"/>
      <sheetName val="Cash_flow12"/>
      <sheetName val="Financing_Cash_Flow12"/>
      <sheetName val="Investor_CF12"/>
      <sheetName val="_Cost_by_Use12"/>
      <sheetName val="Debt-Equity_Graph12"/>
      <sheetName val="Areas_-_ECH_12"/>
      <sheetName val="Stage_C_Cost_Plan12"/>
      <sheetName val="Cost_Plan1"/>
      <sheetName val="Project_Data1"/>
      <sheetName val="Summary_1_-_A1"/>
      <sheetName val="LON_SqFt10"/>
      <sheetName val="Project_Summary14"/>
      <sheetName val="Inputs_-_Income14"/>
      <sheetName val="Inputs_-_Cost14"/>
      <sheetName val="Cash_flow14"/>
      <sheetName val="Financing_Cash_Flow14"/>
      <sheetName val="Investor_CF14"/>
      <sheetName val="_Cost_by_Use14"/>
      <sheetName val="Debt-Equity_Graph14"/>
      <sheetName val="Areas_-_ECH_14"/>
      <sheetName val="Stage_C_Cost_Plan14"/>
      <sheetName val="LON_SqFt11"/>
      <sheetName val="Cost_Plan3"/>
      <sheetName val="Project_Data3"/>
      <sheetName val="Summary_1_-_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Front Cover"/>
      <sheetName val="QA"/>
      <sheetName val="Contents"/>
      <sheetName val="Executive Summary"/>
      <sheetName val="Basis and Assumptions"/>
      <sheetName val="Schedule 4 Costs"/>
      <sheetName val="Orders Not Placed"/>
      <sheetName val="Variations Instructed"/>
      <sheetName val="Anticipated Variations"/>
      <sheetName val="Early Warning items"/>
      <sheetName val="Valuations"/>
      <sheetName val="Funding Alloc - Inst"/>
      <sheetName val="Funding Alloc Antic"/>
      <sheetName val="Cash Flow"/>
      <sheetName val="Cash Flow Breakdown"/>
      <sheetName val="Contract Details"/>
      <sheetName val="Back cover"/>
      <sheetName val="Notes"/>
      <sheetName val="Project Summary"/>
      <sheetName val="Project Page"/>
      <sheetName val="Executive_Summary"/>
      <sheetName val="Macro Registry"/>
      <sheetName val="Executive_Summary1"/>
      <sheetName val="Template"/>
      <sheetName val="LON SqFt"/>
      <sheetName val="Executive_Summary2"/>
      <sheetName val="Executive_Summary3"/>
      <sheetName val="Executive_Summary4"/>
      <sheetName val="Executive_Summary5"/>
      <sheetName val="Executive_Summary6"/>
      <sheetName val="Executive_Summary7"/>
      <sheetName val="VD Summary"/>
      <sheetName val="Analysis"/>
      <sheetName val="Executive_Summary8"/>
      <sheetName val="Executive_Summary9"/>
      <sheetName val="Executive_Summary10"/>
      <sheetName val="Executive_Summary11"/>
    </sheetNames>
    <sheetDataSet>
      <sheetData sheetId="0" refreshError="1"/>
      <sheetData sheetId="1" refreshError="1"/>
      <sheetData sheetId="2" refreshError="1"/>
      <sheetData sheetId="3" refreshError="1"/>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s"/>
      <sheetName val="SG"/>
      <sheetName val="Benchmark"/>
      <sheetName val="Summary budgets"/>
      <sheetName val="Trade Contractors budgets"/>
      <sheetName val="Sheet5"/>
      <sheetName val="SGL"/>
      <sheetName val="Sheet3"/>
      <sheetName val="rates"/>
      <sheetName val="Planning"/>
      <sheetName val="Sheet4"/>
      <sheetName val="SPLIT"/>
      <sheetName val="Forge"/>
      <sheetName val="VO's"/>
      <sheetName val="Sheet1"/>
      <sheetName val="underslab drainage"/>
      <sheetName val="Sheet2"/>
      <sheetName val="Battersea"/>
      <sheetName val="VARIANCE "/>
      <sheetName val="Sheet7"/>
      <sheetName val="Sewage tank"/>
      <sheetName val="Sheet8"/>
      <sheetName val="Sheet6"/>
      <sheetName val="BCIS comp"/>
      <sheetName val="Summary"/>
      <sheetName val="Form"/>
      <sheetName val="2-Cash Flow"/>
      <sheetName val="Summary_budgets"/>
      <sheetName val="Trade_Contractors_budgets"/>
      <sheetName val="underslab_drainage"/>
      <sheetName val="VARIANCE_"/>
      <sheetName val="Sewage_tank"/>
      <sheetName val="BCIS_comp"/>
      <sheetName val="Summary_budgets1"/>
      <sheetName val="Trade_Contractors_budgets1"/>
      <sheetName val="underslab_drainage1"/>
      <sheetName val="VARIANCE_1"/>
      <sheetName val="Sewage_tank1"/>
      <sheetName val="BCIS_comp1"/>
      <sheetName val="2-Cash_Flow"/>
      <sheetName val="Summary_budgets2"/>
      <sheetName val="Trade_Contractors_budgets2"/>
      <sheetName val="underslab_drainage2"/>
      <sheetName val="VARIANCE_2"/>
      <sheetName val="Sewage_tank2"/>
      <sheetName val="BCIS_comp2"/>
      <sheetName val="2-Cash_Flow1"/>
      <sheetName val="Summary_budgets9"/>
      <sheetName val="Trade_Contractors_budgets9"/>
      <sheetName val="underslab_drainage9"/>
      <sheetName val="VARIANCE_9"/>
      <sheetName val="Sewage_tank9"/>
      <sheetName val="BCIS_comp9"/>
      <sheetName val="2-Cash_Flow8"/>
      <sheetName val="Summary_budgets3"/>
      <sheetName val="Trade_Contractors_budgets3"/>
      <sheetName val="underslab_drainage3"/>
      <sheetName val="VARIANCE_3"/>
      <sheetName val="Sewage_tank3"/>
      <sheetName val="BCIS_comp3"/>
      <sheetName val="2-Cash_Flow2"/>
      <sheetName val="Summary_budgets5"/>
      <sheetName val="Trade_Contractors_budgets5"/>
      <sheetName val="underslab_drainage5"/>
      <sheetName val="VARIANCE_5"/>
      <sheetName val="Sewage_tank5"/>
      <sheetName val="BCIS_comp5"/>
      <sheetName val="2-Cash_Flow4"/>
      <sheetName val="Summary_budgets4"/>
      <sheetName val="Trade_Contractors_budgets4"/>
      <sheetName val="underslab_drainage4"/>
      <sheetName val="VARIANCE_4"/>
      <sheetName val="Sewage_tank4"/>
      <sheetName val="BCIS_comp4"/>
      <sheetName val="2-Cash_Flow3"/>
      <sheetName val="Summary_budgets6"/>
      <sheetName val="Trade_Contractors_budgets6"/>
      <sheetName val="underslab_drainage6"/>
      <sheetName val="VARIANCE_6"/>
      <sheetName val="Sewage_tank6"/>
      <sheetName val="BCIS_comp6"/>
      <sheetName val="2-Cash_Flow5"/>
      <sheetName val="Summary_budgets7"/>
      <sheetName val="Trade_Contractors_budgets7"/>
      <sheetName val="underslab_drainage7"/>
      <sheetName val="VARIANCE_7"/>
      <sheetName val="Sewage_tank7"/>
      <sheetName val="BCIS_comp7"/>
      <sheetName val="2-Cash_Flow6"/>
      <sheetName val="Summary_budgets8"/>
      <sheetName val="Trade_Contractors_budgets8"/>
      <sheetName val="underslab_drainage8"/>
      <sheetName val="VARIANCE_8"/>
      <sheetName val="Sewage_tank8"/>
      <sheetName val="BCIS_comp8"/>
      <sheetName val="2-Cash_Flow7"/>
      <sheetName val="Summary_budgets11"/>
      <sheetName val="Trade_Contractors_budgets11"/>
      <sheetName val="underslab_drainage11"/>
      <sheetName val="VARIANCE_11"/>
      <sheetName val="Sewage_tank11"/>
      <sheetName val="BCIS_comp11"/>
      <sheetName val="2-Cash_Flow10"/>
      <sheetName val="Summary_budgets10"/>
      <sheetName val="Trade_Contractors_budgets10"/>
      <sheetName val="underslab_drainage10"/>
      <sheetName val="VARIANCE_10"/>
      <sheetName val="Sewage_tank10"/>
      <sheetName val="BCIS_comp10"/>
      <sheetName val="2-Cash_Flow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ruction"/>
      <sheetName val="Summary2"/>
      <sheetName val="Other Costs"/>
      <sheetName val="FitOut"/>
      <sheetName val="SUMMARY"/>
      <sheetName val="procurement contingency"/>
      <sheetName val="Chart1"/>
      <sheetName val="Sheet2"/>
      <sheetName val="(1) Construction"/>
      <sheetName val="(2) Furniture"/>
      <sheetName val="(3) AV"/>
      <sheetName val="(4) Fees"/>
      <sheetName val="(5) On Costs"/>
      <sheetName val="(6) Cont"/>
      <sheetName val="(7) Retail Contribution"/>
      <sheetName val="(8) VAT"/>
      <sheetName val="(9) IT"/>
      <sheetName val="(10) VAT"/>
      <sheetName val="Cashflow"/>
      <sheetName val="Commitment Schedule"/>
      <sheetName val="Project Summary"/>
      <sheetName val="Proforma"/>
      <sheetName val="Other_Costs"/>
      <sheetName val="procurement_contingency"/>
      <sheetName val="(1)_Construction"/>
      <sheetName val="(2)_Furniture"/>
      <sheetName val="(3)_AV"/>
      <sheetName val="(4)_Fees"/>
      <sheetName val="(5)_On_Costs"/>
      <sheetName val="(6)_Cont"/>
      <sheetName val="(7)_Retail_Contribution"/>
      <sheetName val="(8)_VAT"/>
      <sheetName val="(9)_IT"/>
      <sheetName val="(10)_VAT"/>
      <sheetName val="Commitment_Schedule"/>
      <sheetName val="Project_Summary"/>
      <sheetName val="Data"/>
      <sheetName val="CBS"/>
      <sheetName val="Curves"/>
      <sheetName val="IM Plot 02 Summary"/>
      <sheetName val=" Summary base bid"/>
      <sheetName val="info"/>
      <sheetName val="Sch. Areas"/>
      <sheetName val="Other_Costs1"/>
      <sheetName val="procurement_contingency1"/>
      <sheetName val="(1)_Construction1"/>
      <sheetName val="(2)_Furniture1"/>
      <sheetName val="(3)_AV1"/>
      <sheetName val="(4)_Fees1"/>
      <sheetName val="(5)_On_Costs1"/>
      <sheetName val="(6)_Cont1"/>
      <sheetName val="(7)_Retail_Contribution1"/>
      <sheetName val="(8)_VAT1"/>
      <sheetName val="(9)_IT1"/>
      <sheetName val="(10)_VAT1"/>
      <sheetName val="Commitment_Schedule1"/>
      <sheetName val="1"/>
      <sheetName val="CASHFL1"/>
      <sheetName val="Executive Summary"/>
      <sheetName val="_Summary_base_bid"/>
      <sheetName val="Sch__Areas"/>
      <sheetName val="Other_Costs2"/>
      <sheetName val="procurement_contingency2"/>
      <sheetName val="(1)_Construction2"/>
      <sheetName val="(2)_Furniture2"/>
      <sheetName val="(3)_AV2"/>
      <sheetName val="(4)_Fees2"/>
      <sheetName val="(5)_On_Costs2"/>
      <sheetName val="(6)_Cont2"/>
      <sheetName val="(7)_Retail_Contribution2"/>
      <sheetName val="(8)_VAT2"/>
      <sheetName val="(9)_IT2"/>
      <sheetName val="(10)_VAT2"/>
      <sheetName val="Commitment_Schedule2"/>
      <sheetName val="_Summary_base_bid2"/>
      <sheetName val="Sch__Areas2"/>
      <sheetName val="_Summary_base_bid1"/>
      <sheetName val="Sch__Areas1"/>
      <sheetName val="Other_Costs4"/>
      <sheetName val="procurement_contingency4"/>
      <sheetName val="(1)_Construction4"/>
      <sheetName val="(2)_Furniture4"/>
      <sheetName val="(3)_AV4"/>
      <sheetName val="(4)_Fees4"/>
      <sheetName val="(5)_On_Costs4"/>
      <sheetName val="(6)_Cont4"/>
      <sheetName val="(7)_Retail_Contribution4"/>
      <sheetName val="(8)_VAT4"/>
      <sheetName val="(9)_IT4"/>
      <sheetName val="(10)_VAT4"/>
      <sheetName val="Commitment_Schedule4"/>
      <sheetName val="_Summary_base_bid4"/>
      <sheetName val="Sch__Areas4"/>
      <sheetName val="Other_Costs3"/>
      <sheetName val="procurement_contingency3"/>
      <sheetName val="(1)_Construction3"/>
      <sheetName val="(2)_Furniture3"/>
      <sheetName val="(3)_AV3"/>
      <sheetName val="(4)_Fees3"/>
      <sheetName val="(5)_On_Costs3"/>
      <sheetName val="(6)_Cont3"/>
      <sheetName val="(7)_Retail_Contribution3"/>
      <sheetName val="(8)_VAT3"/>
      <sheetName val="(9)_IT3"/>
      <sheetName val="(10)_VAT3"/>
      <sheetName val="Commitment_Schedule3"/>
      <sheetName val="_Summary_base_bid3"/>
      <sheetName val="Sch__Areas3"/>
      <sheetName val="Other_Costs5"/>
      <sheetName val="procurement_contingency5"/>
      <sheetName val="(1)_Construction5"/>
      <sheetName val="(2)_Furniture5"/>
      <sheetName val="(3)_AV5"/>
      <sheetName val="(4)_Fees5"/>
      <sheetName val="(5)_On_Costs5"/>
      <sheetName val="(6)_Cont5"/>
      <sheetName val="(7)_Retail_Contribution5"/>
      <sheetName val="(8)_VAT5"/>
      <sheetName val="(9)_IT5"/>
      <sheetName val="(10)_VAT5"/>
      <sheetName val="Commitment_Schedule5"/>
      <sheetName val="_Summary_base_bid5"/>
      <sheetName val="Sch__Areas5"/>
      <sheetName val="Executive_Summary"/>
      <sheetName val="Other_Costs6"/>
      <sheetName val="procurement_contingency6"/>
      <sheetName val="(1)_Construction6"/>
      <sheetName val="(2)_Furniture6"/>
      <sheetName val="(3)_AV6"/>
      <sheetName val="(4)_Fees6"/>
      <sheetName val="(5)_On_Costs6"/>
      <sheetName val="(6)_Cont6"/>
      <sheetName val="(7)_Retail_Contribution6"/>
      <sheetName val="(8)_VAT6"/>
      <sheetName val="(9)_IT6"/>
      <sheetName val="(10)_VAT6"/>
      <sheetName val="Commitment_Schedule6"/>
      <sheetName val="_Summary_base_bid6"/>
      <sheetName val="Sch__Areas6"/>
      <sheetName val="Executive_Summary1"/>
      <sheetName val="Other_Costs7"/>
      <sheetName val="procurement_contingency7"/>
      <sheetName val="(1)_Construction7"/>
      <sheetName val="(2)_Furniture7"/>
      <sheetName val="(3)_AV7"/>
      <sheetName val="(4)_Fees7"/>
      <sheetName val="(5)_On_Costs7"/>
      <sheetName val="(6)_Cont7"/>
      <sheetName val="(7)_Retail_Contribution7"/>
      <sheetName val="(8)_VAT7"/>
      <sheetName val="(9)_IT7"/>
      <sheetName val="(10)_VAT7"/>
      <sheetName val="Commitment_Schedule7"/>
      <sheetName val="_Summary_base_bid7"/>
      <sheetName val="Sch__Areas7"/>
      <sheetName val="Executive_Summary2"/>
      <sheetName val="TI"/>
      <sheetName val="S&amp;C"/>
      <sheetName val="backup (2)"/>
      <sheetName val="Validation Data"/>
      <sheetName val="Tender Settlement"/>
      <sheetName val="Purchase-InUse DayMonthYear"/>
      <sheetName val="Costs Negotiated Contract Sum"/>
      <sheetName val="Control"/>
      <sheetName val="Validation_Data"/>
      <sheetName val="Appendix A.2"/>
      <sheetName val="Model"/>
      <sheetName val="CONSTRUCTION COMPONENT"/>
      <sheetName val="Modified Store"/>
      <sheetName val="BOQ_Direct_selling cost"/>
      <sheetName val="Site Dev BOQ"/>
      <sheetName val="Fill this out first..."/>
      <sheetName val="Risk Levels"/>
      <sheetName val="Boq"/>
      <sheetName val="NPV"/>
      <sheetName val="6 - Sum"/>
      <sheetName val="6_-_Sum1"/>
      <sheetName val="6_-_Sum"/>
      <sheetName val="Other_Costs8"/>
      <sheetName val="procurement_contingency8"/>
      <sheetName val="(1)_Construction8"/>
      <sheetName val="(2)_Furniture8"/>
      <sheetName val="(3)_AV8"/>
      <sheetName val="(4)_Fees8"/>
      <sheetName val="(5)_On_Costs8"/>
      <sheetName val="(6)_Cont8"/>
      <sheetName val="(7)_Retail_Contribution8"/>
      <sheetName val="(8)_VAT8"/>
      <sheetName val="(9)_IT8"/>
      <sheetName val="(10)_VAT8"/>
      <sheetName val="Commitment_Schedule8"/>
      <sheetName val="Other_Costs9"/>
      <sheetName val="procurement_contingency9"/>
      <sheetName val="(1)_Construction9"/>
      <sheetName val="(2)_Furniture9"/>
      <sheetName val="(3)_AV9"/>
      <sheetName val="(4)_Fees9"/>
      <sheetName val="(5)_On_Costs9"/>
      <sheetName val="(6)_Cont9"/>
      <sheetName val="(7)_Retail_Contribution9"/>
      <sheetName val="(8)_VAT9"/>
      <sheetName val="(9)_IT9"/>
      <sheetName val="(10)_VAT9"/>
      <sheetName val="Commitment_Schedule9"/>
      <sheetName val="Other_Costs10"/>
      <sheetName val="procurement_contingency10"/>
      <sheetName val="(1)_Construction10"/>
      <sheetName val="(2)_Furniture10"/>
      <sheetName val="(3)_AV10"/>
      <sheetName val="(4)_Fees10"/>
      <sheetName val="(5)_On_Costs10"/>
      <sheetName val="(6)_Cont10"/>
      <sheetName val="(7)_Retail_Contribution10"/>
      <sheetName val="(8)_VAT10"/>
      <sheetName val="(9)_IT10"/>
      <sheetName val="(10)_VAT10"/>
      <sheetName val="Commitment_Schedule10"/>
      <sheetName val="Tender_Settlement"/>
      <sheetName val="Validation_Data2"/>
      <sheetName val="Tender_Settlement2"/>
      <sheetName val="Validation_Data1"/>
      <sheetName val="Tender_Settlement1"/>
      <sheetName val="Validation_Data3"/>
      <sheetName val="Tender_Settlement3"/>
      <sheetName val="Validation_Data4"/>
      <sheetName val="Validation_Data5"/>
      <sheetName val="Capital Expenditure"/>
      <sheetName val="Other_Costs11"/>
      <sheetName val="procurement_contingency11"/>
      <sheetName val="(1)_Construction11"/>
      <sheetName val="(2)_Furniture11"/>
      <sheetName val="(3)_AV11"/>
      <sheetName val="(4)_Fees11"/>
      <sheetName val="(5)_On_Costs11"/>
      <sheetName val="(6)_Cont11"/>
      <sheetName val="(7)_Retail_Contribution11"/>
      <sheetName val="(8)_VAT11"/>
      <sheetName val="(9)_IT11"/>
      <sheetName val="(10)_VAT11"/>
      <sheetName val="Commitment_Schedule11"/>
      <sheetName val="Other_Costs16"/>
      <sheetName val="procurement_contingency16"/>
      <sheetName val="Sch__Areas11"/>
      <sheetName val="(1)_Construction16"/>
      <sheetName val="(2)_Furniture16"/>
      <sheetName val="(3)_AV16"/>
      <sheetName val="(4)_Fees16"/>
      <sheetName val="(5)_On_Costs16"/>
      <sheetName val="(6)_Cont16"/>
      <sheetName val="(7)_Retail_Contribution16"/>
      <sheetName val="(8)_VAT16"/>
      <sheetName val="(9)_IT16"/>
      <sheetName val="(10)_VAT16"/>
      <sheetName val="Commitment_Schedule16"/>
      <sheetName val="6_-_Sum5"/>
      <sheetName val="Tender_Settlement5"/>
      <sheetName val="Validation_Data6"/>
      <sheetName val="Other_Costs12"/>
      <sheetName val="procurement_contingency12"/>
      <sheetName val="(1)_Construction12"/>
      <sheetName val="(2)_Furniture12"/>
      <sheetName val="(3)_AV12"/>
      <sheetName val="(4)_Fees12"/>
      <sheetName val="(5)_On_Costs12"/>
      <sheetName val="(6)_Cont12"/>
      <sheetName val="(7)_Retail_Contribution12"/>
      <sheetName val="(8)_VAT12"/>
      <sheetName val="(9)_IT12"/>
      <sheetName val="(10)_VAT12"/>
      <sheetName val="Commitment_Schedule12"/>
      <sheetName val="Other_Costs13"/>
      <sheetName val="procurement_contingency13"/>
      <sheetName val="Sch__Areas8"/>
      <sheetName val="(1)_Construction13"/>
      <sheetName val="(2)_Furniture13"/>
      <sheetName val="(3)_AV13"/>
      <sheetName val="(4)_Fees13"/>
      <sheetName val="(5)_On_Costs13"/>
      <sheetName val="(6)_Cont13"/>
      <sheetName val="(7)_Retail_Contribution13"/>
      <sheetName val="(8)_VAT13"/>
      <sheetName val="(9)_IT13"/>
      <sheetName val="(10)_VAT13"/>
      <sheetName val="Commitment_Schedule13"/>
      <sheetName val="6_-_Sum2"/>
      <sheetName val="Other_Costs14"/>
      <sheetName val="procurement_contingency14"/>
      <sheetName val="Sch__Areas9"/>
      <sheetName val="(1)_Construction14"/>
      <sheetName val="(2)_Furniture14"/>
      <sheetName val="(3)_AV14"/>
      <sheetName val="(4)_Fees14"/>
      <sheetName val="(5)_On_Costs14"/>
      <sheetName val="(6)_Cont14"/>
      <sheetName val="(7)_Retail_Contribution14"/>
      <sheetName val="(8)_VAT14"/>
      <sheetName val="(9)_IT14"/>
      <sheetName val="(10)_VAT14"/>
      <sheetName val="Commitment_Schedule14"/>
      <sheetName val="6_-_Sum3"/>
      <sheetName val="Other_Costs15"/>
      <sheetName val="procurement_contingency15"/>
      <sheetName val="Sch__Areas10"/>
      <sheetName val="(1)_Construction15"/>
      <sheetName val="(2)_Furniture15"/>
      <sheetName val="(3)_AV15"/>
      <sheetName val="(4)_Fees15"/>
      <sheetName val="(5)_On_Costs15"/>
      <sheetName val="(6)_Cont15"/>
      <sheetName val="(7)_Retail_Contribution15"/>
      <sheetName val="(8)_VAT15"/>
      <sheetName val="(9)_IT15"/>
      <sheetName val="(10)_VAT15"/>
      <sheetName val="Commitment_Schedule15"/>
      <sheetName val="6_-_Sum4"/>
      <sheetName val="Tender_Settlement4"/>
      <sheetName val="Other_Costs17"/>
      <sheetName val="procurement_contingency17"/>
      <sheetName val="Sch__Areas12"/>
      <sheetName val="(1)_Construction17"/>
      <sheetName val="(2)_Furniture17"/>
      <sheetName val="(3)_AV17"/>
      <sheetName val="(4)_Fees17"/>
      <sheetName val="(5)_On_Costs17"/>
      <sheetName val="(6)_Cont17"/>
      <sheetName val="(7)_Retail_Contribution17"/>
      <sheetName val="(8)_VAT17"/>
      <sheetName val="(9)_IT17"/>
      <sheetName val="(10)_VAT17"/>
      <sheetName val="Commitment_Schedule17"/>
      <sheetName val="6_-_Sum6"/>
      <sheetName val="Tender_Settlement6"/>
      <sheetName val="Validation_Data7"/>
      <sheetName val="Appendix_A_2"/>
      <sheetName val="Other_Costs18"/>
      <sheetName val="procurement_contingency18"/>
      <sheetName val="Sch__Areas13"/>
      <sheetName val="(1)_Construction18"/>
      <sheetName val="(2)_Furniture18"/>
      <sheetName val="(3)_AV18"/>
      <sheetName val="(4)_Fees18"/>
      <sheetName val="(5)_On_Costs18"/>
      <sheetName val="(6)_Cont18"/>
      <sheetName val="(7)_Retail_Contribution18"/>
      <sheetName val="(8)_VAT18"/>
      <sheetName val="(9)_IT18"/>
      <sheetName val="(10)_VAT18"/>
      <sheetName val="Commitment_Schedule18"/>
      <sheetName val="6_-_Sum7"/>
      <sheetName val="Tender_Settlement7"/>
      <sheetName val="Validation_Data8"/>
      <sheetName val="Other_Costs19"/>
      <sheetName val="procurement_contingency19"/>
      <sheetName val="Sch__Areas14"/>
      <sheetName val="(1)_Construction19"/>
      <sheetName val="(2)_Furniture19"/>
      <sheetName val="(3)_AV19"/>
      <sheetName val="(4)_Fees19"/>
      <sheetName val="(5)_On_Costs19"/>
      <sheetName val="(6)_Cont19"/>
      <sheetName val="(7)_Retail_Contribution19"/>
      <sheetName val="(8)_VAT19"/>
      <sheetName val="(9)_IT19"/>
      <sheetName val="(10)_VAT19"/>
      <sheetName val="Commitment_Schedule19"/>
      <sheetName val="_Summary_base_bid8"/>
      <sheetName val="6_-_Sum8"/>
      <sheetName val="Tender_Settlement8"/>
      <sheetName val="Validation_Data9"/>
      <sheetName val="Appendix_A_21"/>
      <sheetName val="Other_Costs20"/>
      <sheetName val="procurement_contingency20"/>
      <sheetName val="(1)_Construction20"/>
      <sheetName val="(2)_Furniture20"/>
      <sheetName val="(3)_AV20"/>
      <sheetName val="(4)_Fees20"/>
      <sheetName val="(5)_On_Costs20"/>
      <sheetName val="(6)_Cont20"/>
      <sheetName val="(7)_Retail_Contribution20"/>
      <sheetName val="(8)_VAT20"/>
      <sheetName val="(9)_IT20"/>
      <sheetName val="(10)_VAT20"/>
      <sheetName val="Commitment_Schedule20"/>
      <sheetName val="Sch__Areas15"/>
      <sheetName val="_Summary_base_bid9"/>
      <sheetName val="6_-_Sum9"/>
      <sheetName val="Tender_Settlement9"/>
      <sheetName val="Validation_Data10"/>
      <sheetName val="Appendix_A_22"/>
      <sheetName val="Other_Costs21"/>
      <sheetName val="procurement_contingency21"/>
      <sheetName val="(1)_Construction21"/>
      <sheetName val="(2)_Furniture21"/>
      <sheetName val="(3)_AV21"/>
      <sheetName val="(4)_Fees21"/>
      <sheetName val="(5)_On_Costs21"/>
      <sheetName val="(6)_Cont21"/>
      <sheetName val="(7)_Retail_Contribution21"/>
      <sheetName val="(8)_VAT21"/>
      <sheetName val="(9)_IT21"/>
      <sheetName val="(10)_VAT21"/>
      <sheetName val="Commitment_Schedule21"/>
      <sheetName val="Sch__Areas16"/>
      <sheetName val="_Summary_base_bid10"/>
      <sheetName val="6_-_Sum10"/>
      <sheetName val="Tender_Settlement10"/>
      <sheetName val="Validation_Data11"/>
      <sheetName val="Appendix_A_23"/>
      <sheetName val="Other_Costs22"/>
      <sheetName val="procurement_contingency22"/>
      <sheetName val="(1)_Construction22"/>
      <sheetName val="(2)_Furniture22"/>
      <sheetName val="(3)_AV22"/>
      <sheetName val="(4)_Fees22"/>
      <sheetName val="(5)_On_Costs22"/>
      <sheetName val="(6)_Cont22"/>
      <sheetName val="(7)_Retail_Contribution22"/>
      <sheetName val="(8)_VAT22"/>
      <sheetName val="(9)_IT22"/>
      <sheetName val="(10)_VAT22"/>
      <sheetName val="Commitment_Schedule22"/>
      <sheetName val="Sch__Areas17"/>
      <sheetName val="_Summary_base_bid11"/>
      <sheetName val="6_-_Sum11"/>
      <sheetName val="Tender_Settlement11"/>
      <sheetName val="Validation_Data12"/>
      <sheetName val="Appendix_A_24"/>
      <sheetName val="CONSTRUCTION_COMPONENT"/>
      <sheetName val="Modified_Store"/>
      <sheetName val="BOQ_Direct_selling_cost"/>
      <sheetName val="Site_Dev_BOQ"/>
      <sheetName val="Fill_this_out_first___"/>
      <sheetName val="Chennai"/>
      <sheetName val="Register"/>
      <sheetName val="RA-markate"/>
      <sheetName val="Civil Boq"/>
      <sheetName val="Cat A Change Control"/>
      <sheetName val="예산서"/>
      <sheetName val="Risk_Levels"/>
      <sheetName val="Validation_Data13"/>
      <sheetName val="Validation_Data14"/>
      <sheetName val="Tender_Settlement12"/>
      <sheetName val="Risk_Levels1"/>
      <sheetName val="Validation_Data15"/>
      <sheetName val="Tender_Settlement13"/>
      <sheetName val="Risk_Levels2"/>
      <sheetName val="Validation_Data16"/>
      <sheetName val="Tender_Settlement14"/>
      <sheetName val="Risk_Levels3"/>
      <sheetName val="Validation_Data17"/>
      <sheetName val="Tender_Settlement15"/>
      <sheetName val="Risk_Levels4"/>
      <sheetName val="5486"/>
      <sheetName val="Prelims value"/>
      <sheetName val="Assump_Input"/>
      <sheetName val="Economics"/>
      <sheetName val="BSD (2)"/>
      <sheetName val="정부노임단가"/>
      <sheetName val="1-1"/>
      <sheetName val="Basis"/>
      <sheetName val="w't table"/>
      <sheetName val="lookups"/>
      <sheetName val="Arch"/>
      <sheetName val="Basement Budget"/>
      <sheetName val="Building 1"/>
      <sheetName val="Headings"/>
      <sheetName val="Customize Your Purchase Order"/>
      <sheetName val="Chennai 450"/>
      <sheetName val="sq ftg detail"/>
      <sheetName val="lookup"/>
      <sheetName val="analysis"/>
      <sheetName val="Beam at Ground flr lvl(Steel)"/>
      <sheetName val="Cash Flow Forecast"/>
      <sheetName val="Cash Flow Fees Breakdown"/>
      <sheetName val="Orig Budget Cash Flow Forecast"/>
      <sheetName val="Graph"/>
      <sheetName val="Capital_Expenditure"/>
      <sheetName val="Civil_Boq"/>
      <sheetName val="Cat_A_Change_Control"/>
      <sheetName val="BSD_(2)"/>
      <sheetName val="w't_table"/>
      <sheetName val="Basement_Budget"/>
      <sheetName val="Building_1"/>
      <sheetName val="Intro"/>
      <sheetName val="Controls"/>
      <sheetName val="MainSheet"/>
      <sheetName val="Fill Platform Pricing "/>
      <sheetName val="Canopy Pricing"/>
      <sheetName val="Stepsafe Platform Pricing"/>
      <sheetName val="FP MATERIAL"/>
      <sheetName val="HELP_TEXT"/>
      <sheetName val="Project_Details"/>
      <sheetName val="Sheet1"/>
      <sheetName val="M&amp;E"/>
      <sheetName val="Planned"/>
      <sheetName val="URA"/>
      <sheetName val="직접비_Origin(315,430)"/>
      <sheetName val="THK"/>
      <sheetName val="switch"/>
      <sheetName val="InputPO_Del"/>
      <sheetName val="Estimate Build Up"/>
      <sheetName val="Doc_details"/>
      <sheetName val="CONSTRUCTION_COMPONENT1"/>
      <sheetName val="Modified_Store1"/>
      <sheetName val="BOQ_Direct_selling_cost1"/>
      <sheetName val="Site_Dev_BOQ1"/>
      <sheetName val="Fill_this_out_first___1"/>
      <sheetName val="Civil_Boq1"/>
      <sheetName val="Cat_A_Change_Control1"/>
      <sheetName val="Capital_Expenditure1"/>
      <sheetName val="BSD_(2)1"/>
      <sheetName val="w't_table1"/>
      <sheetName val="Building_11"/>
      <sheetName val="Basement_Budget1"/>
      <sheetName val="Customize_Your_Purchase_Order"/>
      <sheetName val="Chennai_450"/>
      <sheetName val="sq_ftg_detail"/>
      <sheetName val="Beam_at_Ground_flr_lvl(Steel)"/>
      <sheetName val="Cash_Flow_Forecast"/>
      <sheetName val="Cash_Flow_Fees_Breakdown"/>
      <sheetName val="Orig_Budget_Cash_Flow_Forecast"/>
      <sheetName val="CONSTRUCTION_COMPONENT2"/>
      <sheetName val="Modified_Store2"/>
      <sheetName val="BOQ_Direct_selling_cost2"/>
      <sheetName val="Site_Dev_BOQ2"/>
      <sheetName val="Fill_this_out_first___2"/>
      <sheetName val="Civil_Boq2"/>
      <sheetName val="Cat_A_Change_Control2"/>
      <sheetName val="Capital_Expenditure2"/>
      <sheetName val="BSD_(2)2"/>
      <sheetName val="w't_table2"/>
      <sheetName val="Building_12"/>
      <sheetName val="Basement_Budget2"/>
      <sheetName val="Customize_Your_Purchase_Order1"/>
      <sheetName val="Chennai_4501"/>
      <sheetName val="sq_ftg_detail1"/>
      <sheetName val="Beam_at_Ground_flr_lvl(Steel)1"/>
      <sheetName val="Cash_Flow_Forecast1"/>
      <sheetName val="Cash_Flow_Fees_Breakdown1"/>
      <sheetName val="Orig_Budget_Cash_Flow_Forecast1"/>
      <sheetName val="dg-VTu"/>
      <sheetName val="Tke"/>
      <sheetName val="BQ"/>
      <sheetName val="BQ External"/>
      <sheetName val="FitOutConfCentre"/>
      <sheetName val="Master Data Sheet"/>
      <sheetName val="DetEst"/>
      <sheetName val="labour"/>
      <sheetName val="Deprec."/>
      <sheetName val="Cover"/>
      <sheetName val="IO Count Diag"/>
      <sheetName val="Customize Your Invoice"/>
      <sheetName val="TBAL9697 -group wise  sdpl"/>
      <sheetName val="HEAD"/>
      <sheetName val="재1"/>
      <sheetName val="organi synthesis lab"/>
      <sheetName val="VARIABLE"/>
      <sheetName val="OC 17-04-06"/>
      <sheetName val="item"/>
      <sheetName val="Wordsdata"/>
      <sheetName val="Hepworth-1223-3B"/>
      <sheetName val="Hepworth-1234-3B"/>
      <sheetName val="Hepworth-1250-3B"/>
      <sheetName val="Hepworth-1259-3B"/>
      <sheetName val="Hepworth-1264-3B"/>
      <sheetName val="Hepworth-1267-4B"/>
      <sheetName val="Hepworth-1269-4B"/>
      <sheetName val="Hepworth-Area Summary"/>
      <sheetName val="TP030 Fire Alarm"/>
      <sheetName val="Prelims_value"/>
      <sheetName val="Prelims_value1"/>
      <sheetName val="Details"/>
      <sheetName val="EqSplitVI2"/>
      <sheetName val="Summary year Plan"/>
      <sheetName val="IO LIST"/>
      <sheetName val="PRECAST lightconc-II"/>
      <sheetName val="Categories"/>
      <sheetName val="H. Cashflow"/>
      <sheetName val="Other_Costs23"/>
      <sheetName val="procurement_contingency23"/>
      <sheetName val="(1)_Construction23"/>
      <sheetName val="(2)_Furniture23"/>
      <sheetName val="(3)_AV23"/>
      <sheetName val="(4)_Fees23"/>
      <sheetName val="(5)_On_Costs23"/>
      <sheetName val="(6)_Cont23"/>
      <sheetName val="(7)_Retail_Contribution23"/>
      <sheetName val="(8)_VAT23"/>
      <sheetName val="(9)_IT23"/>
      <sheetName val="(10)_VAT23"/>
      <sheetName val="Commitment_Schedule23"/>
      <sheetName val="Validation_Data18"/>
      <sheetName val="Tender_Settlement16"/>
      <sheetName val="Sch__Areas18"/>
      <sheetName val="_Summary_base_bid12"/>
      <sheetName val="Risk_Levels5"/>
      <sheetName val="Appendix_A_25"/>
      <sheetName val="6_-_Sum12"/>
      <sheetName val="Dema eVision Translation"/>
      <sheetName val="Dema_eVision_Translation1"/>
      <sheetName val="Dema_eVision_Translation"/>
      <sheetName val="Stair, Lift &amp; Window Matrixes"/>
      <sheetName val="Stair,_Lift_&amp;_Window_Matrixes1"/>
      <sheetName val="Stair,_Lift_&amp;_Window_Matrixes"/>
      <sheetName val="Branch Power"/>
      <sheetName val="Distrib"/>
      <sheetName val="Emergency"/>
      <sheetName val="Equipment"/>
      <sheetName val="Lighting"/>
      <sheetName val="Front Cover"/>
      <sheetName val="OP'S INPUT SHEET"/>
      <sheetName val="Do not delete - Lists"/>
      <sheetName val="analysis-superstructure"/>
      <sheetName val="Constructionˆ"/>
      <sheetName val="Constructionˆ_x0000_?“?_x0013_?_x0000_???_x0013__x001c_??_x0013_?_x0013_œ"/>
      <sheetName val="payrates"/>
      <sheetName val="pc-1"/>
      <sheetName val="Common Inputs"/>
      <sheetName val="Capex Depreciation table"/>
      <sheetName val="eq_data"/>
      <sheetName val="電気設備表"/>
      <sheetName val="nhap"/>
      <sheetName val="2.1 受電設備棟"/>
      <sheetName val="2.2 受・防火水槽"/>
      <sheetName val="2.3 排水処理設備棟"/>
      <sheetName val="2.4 倉庫棟"/>
      <sheetName val="2.5 守衛棟"/>
      <sheetName val="equip"/>
      <sheetName val="Define finishing"/>
    </sheetNames>
    <sheetDataSet>
      <sheetData sheetId="0" refreshError="1">
        <row r="36">
          <cell r="S36">
            <v>0</v>
          </cell>
        </row>
        <row r="37">
          <cell r="S37">
            <v>0</v>
          </cell>
        </row>
        <row r="38">
          <cell r="S38">
            <v>0</v>
          </cell>
        </row>
        <row r="39">
          <cell r="S39">
            <v>0</v>
          </cell>
        </row>
        <row r="40">
          <cell r="S40">
            <v>0</v>
          </cell>
        </row>
        <row r="41">
          <cell r="S41">
            <v>0</v>
          </cell>
        </row>
        <row r="42">
          <cell r="S42">
            <v>0</v>
          </cell>
        </row>
        <row r="43">
          <cell r="S43">
            <v>0</v>
          </cell>
        </row>
        <row r="44">
          <cell r="S44">
            <v>0</v>
          </cell>
        </row>
        <row r="45">
          <cell r="S45">
            <v>0</v>
          </cell>
        </row>
        <row r="46">
          <cell r="S46">
            <v>0</v>
          </cell>
        </row>
        <row r="47">
          <cell r="S47">
            <v>0</v>
          </cell>
        </row>
        <row r="48">
          <cell r="S48">
            <v>0</v>
          </cell>
        </row>
        <row r="49">
          <cell r="S49">
            <v>0</v>
          </cell>
        </row>
        <row r="50">
          <cell r="S50">
            <v>0</v>
          </cell>
        </row>
        <row r="51">
          <cell r="S51">
            <v>0</v>
          </cell>
        </row>
        <row r="52">
          <cell r="S52">
            <v>0</v>
          </cell>
        </row>
        <row r="53">
          <cell r="S53">
            <v>0</v>
          </cell>
        </row>
        <row r="54">
          <cell r="S54">
            <v>229551.91666666666</v>
          </cell>
        </row>
        <row r="55">
          <cell r="S55">
            <v>229551.91666666666</v>
          </cell>
        </row>
        <row r="56">
          <cell r="S56">
            <v>229551.91666666666</v>
          </cell>
        </row>
        <row r="57">
          <cell r="S57">
            <v>229551.91666666666</v>
          </cell>
        </row>
        <row r="58">
          <cell r="S58">
            <v>229551.91666666666</v>
          </cell>
        </row>
        <row r="59">
          <cell r="S59">
            <v>229551.91666666666</v>
          </cell>
        </row>
        <row r="60">
          <cell r="S60">
            <v>229551.91666666666</v>
          </cell>
        </row>
        <row r="61">
          <cell r="S61">
            <v>229551.91666666666</v>
          </cell>
        </row>
        <row r="62">
          <cell r="S62">
            <v>229551.91666666666</v>
          </cell>
        </row>
        <row r="63">
          <cell r="S63">
            <v>3681114.4166666665</v>
          </cell>
        </row>
        <row r="64">
          <cell r="S64">
            <v>229551.91666666666</v>
          </cell>
        </row>
        <row r="65">
          <cell r="S65">
            <v>418172.20163680555</v>
          </cell>
        </row>
        <row r="66">
          <cell r="S66">
            <v>646432.70835409709</v>
          </cell>
        </row>
        <row r="67">
          <cell r="S67">
            <v>885799.25734174903</v>
          </cell>
        </row>
        <row r="68">
          <cell r="S68">
            <v>1097706.3902664275</v>
          </cell>
        </row>
        <row r="69">
          <cell r="S69">
            <v>1282154.1071281349</v>
          </cell>
        </row>
        <row r="70">
          <cell r="S70">
            <v>1439142.4079268659</v>
          </cell>
        </row>
        <row r="71">
          <cell r="S71">
            <v>1568671.2926626273</v>
          </cell>
        </row>
        <row r="72">
          <cell r="S72">
            <v>1670740.761335412</v>
          </cell>
        </row>
        <row r="73">
          <cell r="S73">
            <v>1745350.8139452264</v>
          </cell>
        </row>
        <row r="74">
          <cell r="S74">
            <v>1792501.4504920712</v>
          </cell>
        </row>
      </sheetData>
      <sheetData sheetId="1">
        <row r="36">
          <cell r="S36">
            <v>0</v>
          </cell>
        </row>
      </sheetData>
      <sheetData sheetId="2">
        <row r="36">
          <cell r="S36">
            <v>0</v>
          </cell>
        </row>
      </sheetData>
      <sheetData sheetId="3">
        <row r="36">
          <cell r="S36">
            <v>0</v>
          </cell>
        </row>
      </sheetData>
      <sheetData sheetId="4">
        <row r="36">
          <cell r="S36">
            <v>0</v>
          </cell>
        </row>
      </sheetData>
      <sheetData sheetId="5">
        <row r="36">
          <cell r="S36">
            <v>0</v>
          </cell>
        </row>
      </sheetData>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ow r="38">
          <cell r="S38" t="str">
            <v>No programme available, assumed Nov 2002</v>
          </cell>
        </row>
      </sheetData>
      <sheetData sheetId="76">
        <row r="38">
          <cell r="S38" t="str">
            <v>No programme available, assumed Nov 2002</v>
          </cell>
        </row>
      </sheetData>
      <sheetData sheetId="77"/>
      <sheetData sheetId="78"/>
      <sheetData sheetId="79"/>
      <sheetData sheetId="80">
        <row r="38">
          <cell r="S38" t="str">
            <v>No programme available, assumed Nov 2002</v>
          </cell>
        </row>
      </sheetData>
      <sheetData sheetId="81">
        <row r="38">
          <cell r="S38" t="str">
            <v>No programme available, assumed Nov 2002</v>
          </cell>
        </row>
      </sheetData>
      <sheetData sheetId="82">
        <row r="38">
          <cell r="S38" t="str">
            <v>No programme available, assumed Nov 2002</v>
          </cell>
        </row>
      </sheetData>
      <sheetData sheetId="83">
        <row r="38">
          <cell r="S38" t="str">
            <v>No programme available, assumed Nov 2002</v>
          </cell>
        </row>
      </sheetData>
      <sheetData sheetId="84">
        <row r="38">
          <cell r="S38" t="str">
            <v>No programme available, assumed Nov 2002</v>
          </cell>
        </row>
      </sheetData>
      <sheetData sheetId="85">
        <row r="38">
          <cell r="S38" t="str">
            <v>No programme available, assumed Nov 2002</v>
          </cell>
        </row>
      </sheetData>
      <sheetData sheetId="86">
        <row r="38">
          <cell r="S38" t="str">
            <v>No programme available, assumed Nov 2002</v>
          </cell>
        </row>
      </sheetData>
      <sheetData sheetId="87">
        <row r="38">
          <cell r="S38" t="str">
            <v>No programme available, assumed Nov 2002</v>
          </cell>
        </row>
      </sheetData>
      <sheetData sheetId="88">
        <row r="38">
          <cell r="S38" t="str">
            <v>No programme available, assumed Nov 2002</v>
          </cell>
        </row>
      </sheetData>
      <sheetData sheetId="89">
        <row r="38">
          <cell r="S38" t="str">
            <v>No programme available, assumed Nov 2002</v>
          </cell>
        </row>
      </sheetData>
      <sheetData sheetId="90">
        <row r="38">
          <cell r="S38" t="str">
            <v>No programme available, assumed Nov 2002</v>
          </cell>
        </row>
      </sheetData>
      <sheetData sheetId="91"/>
      <sheetData sheetId="92"/>
      <sheetData sheetId="93"/>
      <sheetData sheetId="94"/>
      <sheetData sheetId="95"/>
      <sheetData sheetId="96"/>
      <sheetData sheetId="97"/>
      <sheetData sheetId="98"/>
      <sheetData sheetId="99"/>
      <sheetData sheetId="100">
        <row r="38">
          <cell r="S38" t="str">
            <v>No programme available, assumed Nov 2002</v>
          </cell>
        </row>
      </sheetData>
      <sheetData sheetId="101">
        <row r="38">
          <cell r="S38" t="str">
            <v>No programme available, assumed Nov 2002</v>
          </cell>
        </row>
      </sheetData>
      <sheetData sheetId="102"/>
      <sheetData sheetId="103"/>
      <sheetData sheetId="104">
        <row r="38">
          <cell r="S38" t="str">
            <v>No programme available, assumed Nov 2002</v>
          </cell>
        </row>
      </sheetData>
      <sheetData sheetId="105">
        <row r="38">
          <cell r="S38" t="str">
            <v>No programme available, assumed Nov 2002</v>
          </cell>
        </row>
      </sheetData>
      <sheetData sheetId="106"/>
      <sheetData sheetId="107"/>
      <sheetData sheetId="108">
        <row r="38">
          <cell r="S38" t="str">
            <v>No programme available, assumed Nov 2002</v>
          </cell>
        </row>
      </sheetData>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38">
          <cell r="S38" t="str">
            <v>No programme available, assumed Nov 2002</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ow r="38">
          <cell r="S38" t="str">
            <v>No programme available, assumed Nov 2002</v>
          </cell>
        </row>
      </sheetData>
      <sheetData sheetId="154"/>
      <sheetData sheetId="155">
        <row r="38">
          <cell r="S38" t="str">
            <v>No programme available, assumed Nov 2002</v>
          </cell>
        </row>
      </sheetData>
      <sheetData sheetId="156" refreshError="1"/>
      <sheetData sheetId="157" refreshError="1"/>
      <sheetData sheetId="158">
        <row r="38">
          <cell r="S38" t="str">
            <v>No programme available, assumed Nov 2002</v>
          </cell>
        </row>
      </sheetData>
      <sheetData sheetId="159" refreshError="1"/>
      <sheetData sheetId="160" refreshError="1"/>
      <sheetData sheetId="161" refreshError="1"/>
      <sheetData sheetId="162" refreshError="1"/>
      <sheetData sheetId="163" refreshError="1"/>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ow r="38">
          <cell r="S38" t="str">
            <v>No programme available, assumed Nov 2002</v>
          </cell>
        </row>
      </sheetData>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row r="38">
          <cell r="S38" t="str">
            <v>No programme available, assumed Nov 2002</v>
          </cell>
        </row>
      </sheetData>
      <sheetData sheetId="210"/>
      <sheetData sheetId="211"/>
      <sheetData sheetId="212"/>
      <sheetData sheetId="213"/>
      <sheetData sheetId="214"/>
      <sheetData sheetId="215"/>
      <sheetData sheetId="216"/>
      <sheetData sheetId="217"/>
      <sheetData sheetId="218"/>
      <sheetData sheetId="219">
        <row r="38">
          <cell r="S38" t="str">
            <v>No programme available, assumed Nov 2002</v>
          </cell>
        </row>
      </sheetData>
      <sheetData sheetId="220"/>
      <sheetData sheetId="221"/>
      <sheetData sheetId="222"/>
      <sheetData sheetId="223"/>
      <sheetData sheetId="224"/>
      <sheetData sheetId="225">
        <row r="38">
          <cell r="S38" t="str">
            <v>No programme available, assumed Nov 2002</v>
          </cell>
        </row>
      </sheetData>
      <sheetData sheetId="226" refreshError="1"/>
      <sheetData sheetId="227">
        <row r="38">
          <cell r="S38" t="str">
            <v>No programme available, assumed Nov 2002</v>
          </cell>
        </row>
      </sheetData>
      <sheetData sheetId="228">
        <row r="38">
          <cell r="S38" t="str">
            <v>No programme available, assumed Nov 2002</v>
          </cell>
        </row>
      </sheetData>
      <sheetData sheetId="229">
        <row r="38">
          <cell r="S38" t="str">
            <v>No programme available, assumed Nov 2002</v>
          </cell>
        </row>
      </sheetData>
      <sheetData sheetId="230">
        <row r="38">
          <cell r="S38" t="str">
            <v>No programme available, assumed Nov 2002</v>
          </cell>
        </row>
      </sheetData>
      <sheetData sheetId="231">
        <row r="38">
          <cell r="S38" t="str">
            <v>No programme available, assumed Nov 2002</v>
          </cell>
        </row>
      </sheetData>
      <sheetData sheetId="232">
        <row r="38">
          <cell r="S38" t="str">
            <v>No programme available, assumed Nov 2002</v>
          </cell>
        </row>
      </sheetData>
      <sheetData sheetId="233">
        <row r="38">
          <cell r="S38" t="str">
            <v>No programme available, assumed Nov 2002</v>
          </cell>
        </row>
      </sheetData>
      <sheetData sheetId="234"/>
      <sheetData sheetId="235"/>
      <sheetData sheetId="236">
        <row r="38">
          <cell r="S38" t="str">
            <v>No programme available, assumed Nov 2002</v>
          </cell>
        </row>
      </sheetData>
      <sheetData sheetId="237"/>
      <sheetData sheetId="238">
        <row r="38">
          <cell r="S38" t="str">
            <v>No programme available, assumed Nov 2002</v>
          </cell>
        </row>
      </sheetData>
      <sheetData sheetId="239">
        <row r="38">
          <cell r="S38" t="str">
            <v>No programme available, assumed Nov 2002</v>
          </cell>
        </row>
      </sheetData>
      <sheetData sheetId="240"/>
      <sheetData sheetId="241"/>
      <sheetData sheetId="242">
        <row r="38">
          <cell r="S38" t="str">
            <v>No programme available, assumed Nov 2002</v>
          </cell>
        </row>
      </sheetData>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row r="38">
          <cell r="S38" t="str">
            <v>No programme available, assumed Nov 2002</v>
          </cell>
        </row>
      </sheetData>
      <sheetData sheetId="334"/>
      <sheetData sheetId="335"/>
      <sheetData sheetId="336">
        <row r="38">
          <cell r="S38" t="str">
            <v>No programme available, assumed Nov 2002</v>
          </cell>
        </row>
      </sheetData>
      <sheetData sheetId="337"/>
      <sheetData sheetId="338"/>
      <sheetData sheetId="339"/>
      <sheetData sheetId="340"/>
      <sheetData sheetId="341"/>
      <sheetData sheetId="342">
        <row r="38">
          <cell r="S38" t="str">
            <v>No programme available, assumed Nov 2002</v>
          </cell>
        </row>
      </sheetData>
      <sheetData sheetId="343"/>
      <sheetData sheetId="344"/>
      <sheetData sheetId="345"/>
      <sheetData sheetId="346"/>
      <sheetData sheetId="347"/>
      <sheetData sheetId="348">
        <row r="38">
          <cell r="S38" t="str">
            <v>No programme available, assumed Nov 2002</v>
          </cell>
        </row>
      </sheetData>
      <sheetData sheetId="349">
        <row r="38">
          <cell r="S38" t="str">
            <v>No programme available, assumed Nov 2002</v>
          </cell>
        </row>
      </sheetData>
      <sheetData sheetId="350"/>
      <sheetData sheetId="351"/>
      <sheetData sheetId="352"/>
      <sheetData sheetId="353">
        <row r="38">
          <cell r="S38" t="str">
            <v>No programme available, assumed Nov 2002</v>
          </cell>
        </row>
      </sheetData>
      <sheetData sheetId="354"/>
      <sheetData sheetId="355"/>
      <sheetData sheetId="356">
        <row r="38">
          <cell r="S38" t="str">
            <v>No programme available, assumed Nov 2002</v>
          </cell>
        </row>
      </sheetData>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ow r="38">
          <cell r="S38" t="str">
            <v>No programme available, assumed Nov 2002</v>
          </cell>
        </row>
      </sheetData>
      <sheetData sheetId="373"/>
      <sheetData sheetId="374"/>
      <sheetData sheetId="375"/>
      <sheetData sheetId="376"/>
      <sheetData sheetId="377">
        <row r="38">
          <cell r="S38" t="str">
            <v>No programme available, assumed Nov 2002</v>
          </cell>
        </row>
      </sheetData>
      <sheetData sheetId="378"/>
      <sheetData sheetId="379"/>
      <sheetData sheetId="380">
        <row r="38">
          <cell r="S38" t="str">
            <v>No programme available, assumed Nov 2002</v>
          </cell>
        </row>
      </sheetData>
      <sheetData sheetId="381"/>
      <sheetData sheetId="382"/>
      <sheetData sheetId="383">
        <row r="38">
          <cell r="S38" t="str">
            <v>No programme available, assumed Nov 2002</v>
          </cell>
        </row>
      </sheetData>
      <sheetData sheetId="384">
        <row r="38">
          <cell r="S38" t="str">
            <v>No programme available, assumed Nov 2002</v>
          </cell>
        </row>
      </sheetData>
      <sheetData sheetId="385">
        <row r="38">
          <cell r="S38" t="str">
            <v>No programme available, assumed Nov 2002</v>
          </cell>
        </row>
      </sheetData>
      <sheetData sheetId="386">
        <row r="38">
          <cell r="S38" t="str">
            <v>No programme available, assumed Nov 2002</v>
          </cell>
        </row>
      </sheetData>
      <sheetData sheetId="387">
        <row r="38">
          <cell r="S38" t="str">
            <v>No programme available, assumed Nov 2002</v>
          </cell>
        </row>
      </sheetData>
      <sheetData sheetId="388">
        <row r="38">
          <cell r="S38" t="str">
            <v>No programme available, assumed Nov 2002</v>
          </cell>
        </row>
      </sheetData>
      <sheetData sheetId="389">
        <row r="38">
          <cell r="S38" t="str">
            <v>No programme available, assumed Nov 2002</v>
          </cell>
        </row>
      </sheetData>
      <sheetData sheetId="390">
        <row r="38">
          <cell r="S38" t="str">
            <v>No programme available, assumed Nov 2002</v>
          </cell>
        </row>
      </sheetData>
      <sheetData sheetId="391">
        <row r="38">
          <cell r="S38" t="str">
            <v>No programme available, assumed Nov 2002</v>
          </cell>
        </row>
      </sheetData>
      <sheetData sheetId="392">
        <row r="38">
          <cell r="S38" t="str">
            <v>No programme available, assumed Nov 2002</v>
          </cell>
        </row>
      </sheetData>
      <sheetData sheetId="393">
        <row r="38">
          <cell r="S38" t="str">
            <v>No programme available, assumed Nov 2002</v>
          </cell>
        </row>
      </sheetData>
      <sheetData sheetId="394">
        <row r="38">
          <cell r="S38" t="str">
            <v>No programme available, assumed Nov 2002</v>
          </cell>
        </row>
      </sheetData>
      <sheetData sheetId="395">
        <row r="38">
          <cell r="S38" t="str">
            <v>No programme available, assumed Nov 2002</v>
          </cell>
        </row>
      </sheetData>
      <sheetData sheetId="396">
        <row r="38">
          <cell r="S38" t="str">
            <v>No programme available, assumed Nov 2002</v>
          </cell>
        </row>
      </sheetData>
      <sheetData sheetId="397">
        <row r="38">
          <cell r="S38" t="str">
            <v>No programme available, assumed Nov 2002</v>
          </cell>
        </row>
      </sheetData>
      <sheetData sheetId="398">
        <row r="38">
          <cell r="S38" t="str">
            <v>No programme available, assumed Nov 2002</v>
          </cell>
        </row>
      </sheetData>
      <sheetData sheetId="399">
        <row r="38">
          <cell r="S38" t="str">
            <v>No programme available, assumed Nov 2002</v>
          </cell>
        </row>
      </sheetData>
      <sheetData sheetId="400">
        <row r="38">
          <cell r="S38" t="str">
            <v>No programme available, assumed Nov 2002</v>
          </cell>
        </row>
      </sheetData>
      <sheetData sheetId="401">
        <row r="38">
          <cell r="S38" t="str">
            <v>No programme available, assumed Nov 2002</v>
          </cell>
        </row>
      </sheetData>
      <sheetData sheetId="402">
        <row r="38">
          <cell r="S38" t="str">
            <v>No programme available, assumed Nov 2002</v>
          </cell>
        </row>
      </sheetData>
      <sheetData sheetId="403">
        <row r="38">
          <cell r="S38" t="str">
            <v>No programme available, assumed Nov 2002</v>
          </cell>
        </row>
      </sheetData>
      <sheetData sheetId="404">
        <row r="38">
          <cell r="S38" t="str">
            <v>No programme available, assumed Nov 2002</v>
          </cell>
        </row>
      </sheetData>
      <sheetData sheetId="405"/>
      <sheetData sheetId="406"/>
      <sheetData sheetId="407"/>
      <sheetData sheetId="408">
        <row r="38">
          <cell r="S38" t="str">
            <v>No programme available, assumed Nov 2002</v>
          </cell>
        </row>
      </sheetData>
      <sheetData sheetId="409">
        <row r="38">
          <cell r="S38" t="str">
            <v>No programme available, assumed Nov 2002</v>
          </cell>
        </row>
      </sheetData>
      <sheetData sheetId="410"/>
      <sheetData sheetId="411">
        <row r="38">
          <cell r="S38" t="str">
            <v>No programme available, assumed Nov 2002</v>
          </cell>
        </row>
      </sheetData>
      <sheetData sheetId="412">
        <row r="38">
          <cell r="S38" t="str">
            <v>No programme available, assumed Nov 2002</v>
          </cell>
        </row>
      </sheetData>
      <sheetData sheetId="413"/>
      <sheetData sheetId="414">
        <row r="38">
          <cell r="S38" t="str">
            <v>No programme available, assumed Nov 2002</v>
          </cell>
        </row>
      </sheetData>
      <sheetData sheetId="415"/>
      <sheetData sheetId="416"/>
      <sheetData sheetId="417"/>
      <sheetData sheetId="418"/>
      <sheetData sheetId="419">
        <row r="38">
          <cell r="S38" t="str">
            <v>No programme available, assumed Nov 2002</v>
          </cell>
        </row>
      </sheetData>
      <sheetData sheetId="420">
        <row r="38">
          <cell r="S38" t="str">
            <v>No programme available, assumed Nov 2002</v>
          </cell>
        </row>
      </sheetData>
      <sheetData sheetId="421">
        <row r="38">
          <cell r="S38" t="str">
            <v>No programme available, assumed Nov 2002</v>
          </cell>
        </row>
      </sheetData>
      <sheetData sheetId="422">
        <row r="38">
          <cell r="S38" t="str">
            <v>No programme available, assumed Nov 2002</v>
          </cell>
        </row>
      </sheetData>
      <sheetData sheetId="423">
        <row r="38">
          <cell r="S38" t="str">
            <v>No programme available, assumed Nov 2002</v>
          </cell>
        </row>
      </sheetData>
      <sheetData sheetId="424">
        <row r="38">
          <cell r="S38" t="str">
            <v>No programme available, assumed Nov 2002</v>
          </cell>
        </row>
      </sheetData>
      <sheetData sheetId="425">
        <row r="38">
          <cell r="S38" t="str">
            <v>No programme available, assumed Nov 2002</v>
          </cell>
        </row>
      </sheetData>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sheetData sheetId="439">
        <row r="38">
          <cell r="S38" t="str">
            <v>No programme available, assumed Nov 2002</v>
          </cell>
        </row>
      </sheetData>
      <sheetData sheetId="440">
        <row r="38">
          <cell r="S38" t="str">
            <v>No programme available, assumed Nov 2002</v>
          </cell>
        </row>
      </sheetData>
      <sheetData sheetId="441">
        <row r="38">
          <cell r="S38" t="str">
            <v>No programme available, assumed Nov 2002</v>
          </cell>
        </row>
      </sheetData>
      <sheetData sheetId="442">
        <row r="38">
          <cell r="S38" t="str">
            <v>No programme available, assumed Nov 2002</v>
          </cell>
        </row>
      </sheetData>
      <sheetData sheetId="443"/>
      <sheetData sheetId="444">
        <row r="38">
          <cell r="S38" t="str">
            <v>No programme available, assumed Nov 2002</v>
          </cell>
        </row>
      </sheetData>
      <sheetData sheetId="445">
        <row r="38">
          <cell r="S38" t="str">
            <v>No programme available, assumed Nov 2002</v>
          </cell>
        </row>
      </sheetData>
      <sheetData sheetId="446">
        <row r="38">
          <cell r="S38" t="str">
            <v>No programme available, assumed Nov 2002</v>
          </cell>
        </row>
      </sheetData>
      <sheetData sheetId="447">
        <row r="38">
          <cell r="S38" t="str">
            <v>No programme available, assumed Nov 2002</v>
          </cell>
        </row>
      </sheetData>
      <sheetData sheetId="448">
        <row r="38">
          <cell r="S38" t="str">
            <v>No programme available, assumed Nov 2002</v>
          </cell>
        </row>
      </sheetData>
      <sheetData sheetId="449">
        <row r="38">
          <cell r="S38" t="str">
            <v>No programme available, assumed Nov 2002</v>
          </cell>
        </row>
      </sheetData>
      <sheetData sheetId="450">
        <row r="38">
          <cell r="S38" t="str">
            <v>No programme available, assumed Nov 2002</v>
          </cell>
        </row>
      </sheetData>
      <sheetData sheetId="451">
        <row r="38">
          <cell r="S38" t="str">
            <v>No programme available, assumed Nov 2002</v>
          </cell>
        </row>
      </sheetData>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ow r="38">
          <cell r="S38" t="str">
            <v>No programme available, assumed Nov 2002</v>
          </cell>
        </row>
      </sheetData>
      <sheetData sheetId="473">
        <row r="38">
          <cell r="S38" t="str">
            <v>No programme available, assumed Nov 2002</v>
          </cell>
        </row>
      </sheetData>
      <sheetData sheetId="474">
        <row r="38">
          <cell r="S38" t="str">
            <v>No programme available, assumed Nov 2002</v>
          </cell>
        </row>
      </sheetData>
      <sheetData sheetId="475" refreshError="1"/>
      <sheetData sheetId="476"/>
      <sheetData sheetId="477"/>
      <sheetData sheetId="478"/>
      <sheetData sheetId="479">
        <row r="38">
          <cell r="S38" t="str">
            <v>No programme available, assumed Nov 2002</v>
          </cell>
        </row>
      </sheetData>
      <sheetData sheetId="480">
        <row r="38">
          <cell r="S38" t="str">
            <v>No programme available, assumed Nov 2002</v>
          </cell>
        </row>
      </sheetData>
      <sheetData sheetId="481"/>
      <sheetData sheetId="482">
        <row r="38">
          <cell r="S38" t="str">
            <v>No programme available, assumed Nov 2002</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ow r="38">
          <cell r="S38" t="str">
            <v>No programme available, assumed Nov 2002</v>
          </cell>
        </row>
      </sheetData>
      <sheetData sheetId="503">
        <row r="38">
          <cell r="S38" t="str">
            <v>No programme available, assumed Nov 2002</v>
          </cell>
        </row>
      </sheetData>
      <sheetData sheetId="504">
        <row r="38">
          <cell r="S38" t="str">
            <v>No programme available, assumed Nov 2002</v>
          </cell>
        </row>
      </sheetData>
      <sheetData sheetId="505">
        <row r="38">
          <cell r="S38" t="str">
            <v>No programme available, assumed Nov 2002</v>
          </cell>
        </row>
      </sheetData>
      <sheetData sheetId="506">
        <row r="38">
          <cell r="S38" t="str">
            <v>No programme available, assumed Nov 2002</v>
          </cell>
        </row>
      </sheetData>
      <sheetData sheetId="507">
        <row r="38">
          <cell r="S38" t="str">
            <v>No programme available, assumed Nov 2002</v>
          </cell>
        </row>
      </sheetData>
      <sheetData sheetId="508">
        <row r="38">
          <cell r="S38" t="str">
            <v>No programme available, assumed Nov 2002</v>
          </cell>
        </row>
      </sheetData>
      <sheetData sheetId="509">
        <row r="38">
          <cell r="S38" t="str">
            <v>No programme available, assumed Nov 2002</v>
          </cell>
        </row>
      </sheetData>
      <sheetData sheetId="510">
        <row r="38">
          <cell r="S38" t="str">
            <v>No programme available, assumed Nov 2002</v>
          </cell>
        </row>
      </sheetData>
      <sheetData sheetId="511">
        <row r="38">
          <cell r="S38" t="str">
            <v>No programme available, assumed Nov 2002</v>
          </cell>
        </row>
      </sheetData>
      <sheetData sheetId="512">
        <row r="38">
          <cell r="S38" t="str">
            <v>No programme available, assumed Nov 2002</v>
          </cell>
        </row>
      </sheetData>
      <sheetData sheetId="513">
        <row r="38">
          <cell r="S38" t="str">
            <v>No programme available, assumed Nov 2002</v>
          </cell>
        </row>
      </sheetData>
      <sheetData sheetId="514"/>
      <sheetData sheetId="515">
        <row r="38">
          <cell r="S38" t="str">
            <v>No programme available, assumed Nov 2002</v>
          </cell>
        </row>
      </sheetData>
      <sheetData sheetId="516"/>
      <sheetData sheetId="517">
        <row r="38">
          <cell r="S38" t="str">
            <v>No programme available, assumed Nov 2002</v>
          </cell>
        </row>
      </sheetData>
      <sheetData sheetId="518" refreshError="1"/>
      <sheetData sheetId="519" refreshError="1"/>
      <sheetData sheetId="520" refreshError="1"/>
      <sheetData sheetId="521">
        <row r="38">
          <cell r="S38" t="str">
            <v>No programme available, assumed Nov 2002</v>
          </cell>
        </row>
      </sheetData>
      <sheetData sheetId="522">
        <row r="38">
          <cell r="S38" t="str">
            <v>No programme available, assumed Nov 2002</v>
          </cell>
        </row>
      </sheetData>
      <sheetData sheetId="523">
        <row r="38">
          <cell r="S38" t="str">
            <v>No programme available, assumed Nov 2002</v>
          </cell>
        </row>
      </sheetData>
      <sheetData sheetId="524">
        <row r="38">
          <cell r="S38" t="str">
            <v>No programme available, assumed Nov 2002</v>
          </cell>
        </row>
      </sheetData>
      <sheetData sheetId="525">
        <row r="38">
          <cell r="S38" t="str">
            <v>No programme available, assumed Nov 2002</v>
          </cell>
        </row>
      </sheetData>
      <sheetData sheetId="526">
        <row r="38">
          <cell r="S38" t="str">
            <v>No programme available, assumed Nov 2002</v>
          </cell>
        </row>
      </sheetData>
      <sheetData sheetId="527"/>
      <sheetData sheetId="528">
        <row r="38">
          <cell r="S38" t="str">
            <v>No programme available, assumed Nov 2002</v>
          </cell>
        </row>
      </sheetData>
      <sheetData sheetId="529">
        <row r="38">
          <cell r="S38" t="str">
            <v>No programme available, assumed Nov 2002</v>
          </cell>
        </row>
      </sheetData>
      <sheetData sheetId="530">
        <row r="38">
          <cell r="S38" t="str">
            <v>No programme available, assumed Nov 2002</v>
          </cell>
        </row>
      </sheetData>
      <sheetData sheetId="531">
        <row r="38">
          <cell r="S38" t="str">
            <v>No programme available, assumed Nov 2002</v>
          </cell>
        </row>
      </sheetData>
      <sheetData sheetId="532">
        <row r="38">
          <cell r="S38" t="str">
            <v>No programme available, assumed Nov 2002</v>
          </cell>
        </row>
      </sheetData>
      <sheetData sheetId="533" refreshError="1"/>
      <sheetData sheetId="534" refreshError="1"/>
      <sheetData sheetId="535" refreshError="1"/>
      <sheetData sheetId="536">
        <row r="38">
          <cell r="S38" t="str">
            <v>No programme available, assumed Nov 2002</v>
          </cell>
        </row>
      </sheetData>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38">
          <cell r="S38" t="str">
            <v>No programme available, assumed Nov 2002</v>
          </cell>
        </row>
      </sheetData>
      <sheetData sheetId="547">
        <row r="38">
          <cell r="S38" t="str">
            <v>No programme available, assumed Nov 2002</v>
          </cell>
        </row>
      </sheetData>
      <sheetData sheetId="548"/>
      <sheetData sheetId="549" refreshError="1"/>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ow r="38">
          <cell r="S38" t="str">
            <v>No programme available, assumed Nov 2002</v>
          </cell>
        </row>
      </sheetData>
      <sheetData sheetId="570">
        <row r="38">
          <cell r="S38" t="str">
            <v>No programme available, assumed Nov 2002</v>
          </cell>
        </row>
      </sheetData>
      <sheetData sheetId="571">
        <row r="38">
          <cell r="S38" t="str">
            <v>No programme available, assumed Nov 2002</v>
          </cell>
        </row>
      </sheetData>
      <sheetData sheetId="572"/>
      <sheetData sheetId="573">
        <row r="38">
          <cell r="S38" t="str">
            <v>No programme available, assumed Nov 2002</v>
          </cell>
        </row>
      </sheetData>
      <sheetData sheetId="574"/>
      <sheetData sheetId="575" refreshError="1"/>
      <sheetData sheetId="576" refreshError="1"/>
      <sheetData sheetId="577" refreshError="1"/>
      <sheetData sheetId="578">
        <row r="38">
          <cell r="S38" t="str">
            <v>No programme available, assumed Nov 2002</v>
          </cell>
        </row>
      </sheetData>
      <sheetData sheetId="579">
        <row r="38">
          <cell r="S38" t="str">
            <v>No programme available, assumed Nov 2002</v>
          </cell>
        </row>
      </sheetData>
      <sheetData sheetId="580"/>
      <sheetData sheetId="581"/>
      <sheetData sheetId="582">
        <row r="38">
          <cell r="S38" t="str">
            <v>No programme available, assumed Nov 2002</v>
          </cell>
        </row>
      </sheetData>
      <sheetData sheetId="583">
        <row r="38">
          <cell r="S38" t="str">
            <v>No programme available, assumed Nov 2002</v>
          </cell>
        </row>
      </sheetData>
      <sheetData sheetId="584"/>
      <sheetData sheetId="585"/>
      <sheetData sheetId="586">
        <row r="38">
          <cell r="S38" t="str">
            <v>No programme available, assumed Nov 2002</v>
          </cell>
        </row>
      </sheetData>
      <sheetData sheetId="587">
        <row r="38">
          <cell r="S38" t="str">
            <v>No programme available, assumed Nov 2002</v>
          </cell>
        </row>
      </sheetData>
      <sheetData sheetId="588"/>
      <sheetData sheetId="589">
        <row r="38">
          <cell r="S38" t="str">
            <v>No programme available, assumed Nov 2002</v>
          </cell>
        </row>
      </sheetData>
      <sheetData sheetId="590">
        <row r="38">
          <cell r="S38" t="str">
            <v>No programme available, assumed Nov 2002</v>
          </cell>
        </row>
      </sheetData>
      <sheetData sheetId="591">
        <row r="38">
          <cell r="S38" t="str">
            <v>No programme available, assumed Nov 2002</v>
          </cell>
        </row>
      </sheetData>
      <sheetData sheetId="592"/>
      <sheetData sheetId="593">
        <row r="38">
          <cell r="S38" t="str">
            <v>No programme available, assumed Nov 2002</v>
          </cell>
        </row>
      </sheetData>
      <sheetData sheetId="594">
        <row r="38">
          <cell r="S38" t="str">
            <v>No programme available, assumed Nov 2002</v>
          </cell>
        </row>
      </sheetData>
      <sheetData sheetId="595">
        <row r="38">
          <cell r="S38" t="str">
            <v>No programme available, assumed Nov 2002</v>
          </cell>
        </row>
      </sheetData>
      <sheetData sheetId="596">
        <row r="38">
          <cell r="S38" t="str">
            <v>No programme available, assumed Nov 2002</v>
          </cell>
        </row>
      </sheetData>
      <sheetData sheetId="597">
        <row r="38">
          <cell r="S38" t="str">
            <v>No programme available, assumed Nov 2002</v>
          </cell>
        </row>
      </sheetData>
      <sheetData sheetId="598" refreshError="1"/>
      <sheetData sheetId="599"/>
      <sheetData sheetId="600"/>
      <sheetData sheetId="601" refreshError="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tform Estimate"/>
      <sheetName val="Platform M&amp;E"/>
      <sheetName val="Stepsafe Platform Pricing"/>
      <sheetName val="Fill Platform Pricing "/>
      <sheetName val="M&amp;E Pricing"/>
      <sheetName val="Canopy Pricing"/>
      <sheetName val="Platform Estimate (2)"/>
      <sheetName val="Platform M&amp;E (2)"/>
      <sheetName val="Stepsafe Platform Pricing (2)"/>
      <sheetName val="Fill Platform Pricing  (2)"/>
      <sheetName val="M&amp;E Pricing (2)"/>
      <sheetName val="Canopy Pricing (2)"/>
      <sheetName val="Construction"/>
      <sheetName val="Project Summary"/>
      <sheetName val="Platform_Estimate"/>
      <sheetName val="Platform_M&amp;E"/>
      <sheetName val="Stepsafe_Platform_Pricing"/>
      <sheetName val="Fill_Platform_Pricing_"/>
      <sheetName val="M&amp;E_Pricing"/>
      <sheetName val="Canopy_Pricing"/>
      <sheetName val="Platform_Estimate_(2)"/>
      <sheetName val="Platform_M&amp;E_(2)"/>
      <sheetName val="Stepsafe_Platform_Pricing_(2)"/>
      <sheetName val="Fill_Platform_Pricing__(2)"/>
      <sheetName val="M&amp;E_Pricing_(2)"/>
      <sheetName val="Canopy_Pricing_(2)"/>
      <sheetName val="Project_Summary"/>
    </sheetNames>
    <sheetDataSet>
      <sheetData sheetId="0"/>
      <sheetData sheetId="1"/>
      <sheetData sheetId="2">
        <row r="25">
          <cell r="J25">
            <v>29.27</v>
          </cell>
        </row>
        <row r="33">
          <cell r="J33">
            <v>9757.89</v>
          </cell>
        </row>
        <row r="38">
          <cell r="J38">
            <v>752.82</v>
          </cell>
        </row>
        <row r="45">
          <cell r="J45">
            <v>487.89</v>
          </cell>
        </row>
        <row r="58">
          <cell r="J58">
            <v>580.59</v>
          </cell>
        </row>
        <row r="81">
          <cell r="J81">
            <v>420.14</v>
          </cell>
        </row>
        <row r="96">
          <cell r="J96">
            <v>56.46</v>
          </cell>
        </row>
        <row r="115">
          <cell r="J115">
            <v>677.06</v>
          </cell>
        </row>
        <row r="129">
          <cell r="J129">
            <v>1951.58</v>
          </cell>
        </row>
      </sheetData>
      <sheetData sheetId="3">
        <row r="25">
          <cell r="J25">
            <v>29.27</v>
          </cell>
        </row>
        <row r="51">
          <cell r="J51">
            <v>137.30000000000001</v>
          </cell>
        </row>
        <row r="58">
          <cell r="J58">
            <v>41.98</v>
          </cell>
        </row>
        <row r="98">
          <cell r="J98">
            <v>466.13</v>
          </cell>
        </row>
        <row r="116">
          <cell r="J116">
            <v>275.25</v>
          </cell>
        </row>
        <row r="154">
          <cell r="J154">
            <v>1234.92</v>
          </cell>
        </row>
        <row r="168">
          <cell r="J168">
            <v>2732.21</v>
          </cell>
        </row>
        <row r="184">
          <cell r="J184">
            <v>55.05</v>
          </cell>
        </row>
      </sheetData>
      <sheetData sheetId="4"/>
      <sheetData sheetId="5">
        <row r="42">
          <cell r="K42">
            <v>28170.312500000004</v>
          </cell>
        </row>
        <row r="47">
          <cell r="K47">
            <v>2112.7734375000005</v>
          </cell>
        </row>
        <row r="52">
          <cell r="K52">
            <v>70.425781250000014</v>
          </cell>
        </row>
        <row r="64">
          <cell r="K64">
            <v>4084.6953125000005</v>
          </cell>
        </row>
        <row r="69">
          <cell r="K69">
            <v>1887.4109375000003</v>
          </cell>
        </row>
      </sheetData>
      <sheetData sheetId="6"/>
      <sheetData sheetId="7"/>
      <sheetData sheetId="8"/>
      <sheetData sheetId="9"/>
      <sheetData sheetId="10"/>
      <sheetData sheetId="11"/>
      <sheetData sheetId="12" refreshError="1"/>
      <sheetData sheetId="13" refreshError="1"/>
      <sheetData sheetId="14"/>
      <sheetData sheetId="15"/>
      <sheetData sheetId="16">
        <row r="25">
          <cell r="J25">
            <v>29.27</v>
          </cell>
        </row>
      </sheetData>
      <sheetData sheetId="17">
        <row r="25">
          <cell r="J25">
            <v>29.27</v>
          </cell>
        </row>
      </sheetData>
      <sheetData sheetId="18"/>
      <sheetData sheetId="19">
        <row r="42">
          <cell r="K42">
            <v>28170.312500000004</v>
          </cell>
        </row>
      </sheetData>
      <sheetData sheetId="20"/>
      <sheetData sheetId="21"/>
      <sheetData sheetId="22"/>
      <sheetData sheetId="23"/>
      <sheetData sheetId="24"/>
      <sheetData sheetId="25"/>
      <sheetData sheetId="2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Cover"/>
      <sheetName val="Cover"/>
      <sheetName val="Contents"/>
      <sheetName val="FLY 1"/>
      <sheetName val="Executive Summary"/>
      <sheetName val="FLY 2"/>
      <sheetName val="2. Contract Details"/>
      <sheetName val="2. Contract Details (cont)"/>
      <sheetName val="FLY 3"/>
      <sheetName val="Financial Summary"/>
      <sheetName val="FLY 5  (2)"/>
      <sheetName val="Summary of Payments"/>
      <sheetName val="Fees Summary"/>
      <sheetName val="Direct Orders"/>
      <sheetName val="MC"/>
      <sheetName val="FLY 5 "/>
      <sheetName val="Change Control"/>
      <sheetName val="Drawdown on Contingency"/>
      <sheetName val="Contingency Graph"/>
      <sheetName val="CLIENT INSTRUCTIONS"/>
      <sheetName val="ANTICIPATED INSTRUCTIONS"/>
      <sheetName val="FLY 6"/>
      <sheetName val="Cashflow"/>
      <sheetName val="Graph"/>
      <sheetName val="Main_Cover"/>
      <sheetName val="FLY_1"/>
      <sheetName val="Executive_Summary"/>
      <sheetName val="FLY_2"/>
      <sheetName val="2__Contract_Details"/>
      <sheetName val="2__Contract_Details_(cont)"/>
      <sheetName val="FLY_3"/>
      <sheetName val="Financial_Summary"/>
      <sheetName val="FLY_5__(2)"/>
      <sheetName val="Summary_of_Payments"/>
      <sheetName val="Fees_Summary"/>
      <sheetName val="Direct_Orders"/>
      <sheetName val="FLY_5_"/>
      <sheetName val="Change_Control"/>
      <sheetName val="Drawdown_on_Contingency"/>
      <sheetName val="Contingency_Graph"/>
      <sheetName val="CLIENT_INSTRUCTIONS"/>
      <sheetName val="ANTICIPATED_INSTRUCTIONS"/>
      <sheetName val="FLY_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ment Estimates (3)"/>
      <sheetName val="Sheet1 (2)"/>
      <sheetName val="MEPH"/>
      <sheetName val="Element_Estimates_(3)"/>
      <sheetName val="Sheet1_(2)"/>
      <sheetName val="Element_Estimates_(3)1"/>
      <sheetName val="Sheet1_(2)1"/>
      <sheetName val="Element_Estimates_(3)8"/>
      <sheetName val="Sheet1_(2)8"/>
      <sheetName val="Element_Estimates_(3)2"/>
      <sheetName val="Sheet1_(2)2"/>
      <sheetName val="Element_Estimates_(3)4"/>
      <sheetName val="Sheet1_(2)4"/>
      <sheetName val="Element_Estimates_(3)3"/>
      <sheetName val="Sheet1_(2)3"/>
      <sheetName val="Element_Estimates_(3)5"/>
      <sheetName val="Sheet1_(2)5"/>
      <sheetName val="Element_Estimates_(3)6"/>
      <sheetName val="Sheet1_(2)6"/>
      <sheetName val="Element_Estimates_(3)7"/>
      <sheetName val="Sheet1_(2)7"/>
      <sheetName val="Element_Estimates_(3)10"/>
      <sheetName val="Sheet1_(2)10"/>
      <sheetName val="Element_Estimates_(3)9"/>
      <sheetName val="Sheet1_(2)9"/>
    </sheetNames>
    <sheetDataSet>
      <sheetData sheetId="0" refreshError="1"/>
      <sheetData sheetId="1" refreshError="1"/>
      <sheetData sheetId="2" refreshError="1">
        <row r="7">
          <cell r="S7">
            <v>6315.8432582077621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uilding 1"/>
      <sheetName val="Building 2"/>
      <sheetName val="Building 3"/>
      <sheetName val="Comparison "/>
      <sheetName val="Bar Chart"/>
      <sheetName val="Organisation Cost"/>
      <sheetName val="Logistics"/>
      <sheetName val="B1 Defer"/>
      <sheetName val="Accommodation"/>
      <sheetName val="Sch. Areas"/>
      <sheetName val="Sheet1"/>
      <sheetName val="Project details"/>
      <sheetName val="Building_1"/>
      <sheetName val="HELP_TEXT"/>
      <sheetName val="Project_Details"/>
      <sheetName val="Detail - core and shell"/>
      <sheetName val="Data"/>
      <sheetName val="Macro Registry"/>
      <sheetName val="Building_11"/>
      <sheetName val="Building_12"/>
      <sheetName val="Building_13"/>
      <sheetName val="Front"/>
      <sheetName val="Master Data Sheet"/>
      <sheetName val="Prelims"/>
      <sheetName val="Input Sheet"/>
      <sheetName val="Project Data"/>
      <sheetName val="Building_14"/>
      <sheetName val="Building_15"/>
      <sheetName val="Building_16"/>
      <sheetName val="ESTIMATE"/>
      <sheetName val="Basis"/>
      <sheetName val="Notes"/>
      <sheetName val="BQ"/>
      <sheetName val="BQ External"/>
      <sheetName val="1 Summary"/>
      <sheetName val="Floor areas"/>
      <sheetName val="Building_17"/>
      <sheetName val="Building_18"/>
      <sheetName val="Building_19"/>
      <sheetName val="Construction"/>
      <sheetName val="Building_110"/>
      <sheetName val="XREF"/>
      <sheetName val="except wiring"/>
      <sheetName val="3"/>
      <sheetName val="Building_111"/>
      <sheetName val="Building_112"/>
      <sheetName val="Prévision"/>
      <sheetName val="Cashflow"/>
      <sheetName val="Hic_150EOffice"/>
      <sheetName val="Summary 1 - A"/>
      <sheetName val="FitOutConfCentre"/>
      <sheetName val="Co-ef"/>
      <sheetName val="Harewood"/>
      <sheetName val="Building_113"/>
      <sheetName val="Building_114"/>
      <sheetName val="Amortization"/>
      <sheetName val="afis"/>
      <sheetName val="Building_115"/>
      <sheetName val="Building_116"/>
      <sheetName val="Building_117"/>
      <sheetName val="Building_118"/>
      <sheetName val="Base Areas-m²"/>
      <sheetName val="beam-reinft"/>
      <sheetName val="BOQ"/>
      <sheetName val="W006"/>
      <sheetName val="공사비 내역 (가)"/>
      <sheetName val="Timesheet"/>
      <sheetName val="Cash Flow Working"/>
      <sheetName val="vo_1_18mbw"/>
      <sheetName val="Projec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mo"/>
      <sheetName val="subs"/>
      <sheetName val="frame"/>
      <sheetName val="roof "/>
      <sheetName val="stairs"/>
      <sheetName val="ext walls"/>
      <sheetName val="internal walls"/>
      <sheetName val="int doors"/>
      <sheetName val="wall fins"/>
      <sheetName val="floor fins"/>
      <sheetName val="ceiling fins"/>
      <sheetName val="Data"/>
      <sheetName val="Var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dg"/>
      <sheetName val="Sommaire"/>
      <sheetName val="Présentation pour eux"/>
      <sheetName val="ESTIMATION  "/>
      <sheetName val="Métré - Récap"/>
      <sheetName val="info"/>
      <sheetName val="Construction"/>
      <sheetName val="Graph Data Affordable"/>
      <sheetName val="Présentation_pour_eux"/>
      <sheetName val="ESTIMATION__"/>
      <sheetName val="Métré_-_Récap"/>
      <sheetName val="NPV"/>
      <sheetName val="Assumptions"/>
      <sheetName val="@risk rents and incentives"/>
      <sheetName val="Car park lease"/>
      <sheetName val="Net rent analysis"/>
      <sheetName val="Sensitivities"/>
      <sheetName val="Présentation_pour_eux1"/>
      <sheetName val="ESTIMATION__1"/>
      <sheetName val="Métré_-_Récap1"/>
      <sheetName val="Graph_Data_Affordable"/>
      <sheetName val="@risk_rents_and_incentives"/>
      <sheetName val="Car_park_lease"/>
      <sheetName val="Net_rent_analysis"/>
      <sheetName val="Présentation_pour_eux3"/>
      <sheetName val="ESTIMATION__3"/>
      <sheetName val="Métré_-_Récap3"/>
      <sheetName val="Graph_Data_Affordable2"/>
      <sheetName val="@risk_rents_and_incentives2"/>
      <sheetName val="Car_park_lease2"/>
      <sheetName val="Net_rent_analysis2"/>
      <sheetName val="Présentation_pour_eux2"/>
      <sheetName val="ESTIMATION__2"/>
      <sheetName val="Métré_-_Récap2"/>
      <sheetName val="Graph_Data_Affordable1"/>
      <sheetName val="@risk_rents_and_incentives1"/>
      <sheetName val="Car_park_lease1"/>
      <sheetName val="Net_rent_analysis1"/>
      <sheetName val="Présentation_pour_eux5"/>
      <sheetName val="ESTIMATION__5"/>
      <sheetName val="Métré_-_Récap5"/>
      <sheetName val="Graph_Data_Affordable4"/>
      <sheetName val="@risk_rents_and_incentives4"/>
      <sheetName val="Car_park_lease4"/>
      <sheetName val="Net_rent_analysis4"/>
      <sheetName val="Présentation_pour_eux4"/>
      <sheetName val="ESTIMATION__4"/>
      <sheetName val="Métré_-_Récap4"/>
      <sheetName val="Graph_Data_Affordable3"/>
      <sheetName val="@risk_rents_and_incentives3"/>
      <sheetName val="Car_park_lease3"/>
      <sheetName val="Net_rent_analysis3"/>
      <sheetName val="Présentation_pour_eux6"/>
      <sheetName val="ESTIMATION__6"/>
      <sheetName val="Métré_-_Récap6"/>
      <sheetName val="Graph_Data_Affordable5"/>
      <sheetName val="@risk_rents_and_incentives5"/>
      <sheetName val="Car_park_lease5"/>
      <sheetName val="Net_rent_analysis5"/>
      <sheetName val="Présentation_pour_eux7"/>
      <sheetName val="ESTIMATION__7"/>
      <sheetName val="Métré_-_Récap7"/>
      <sheetName val="Graph_Data_Affordable6"/>
      <sheetName val="@risk_rents_and_incentives6"/>
      <sheetName val="Car_park_lease6"/>
      <sheetName val="Net_rent_analysis6"/>
      <sheetName val="Présentation_pour_eux8"/>
      <sheetName val="ESTIMATION__8"/>
      <sheetName val="Métré_-_Récap8"/>
      <sheetName val="Graph_Data_Affordable7"/>
      <sheetName val="@risk_rents_and_incentives7"/>
      <sheetName val="Car_park_lease7"/>
      <sheetName val="Net_rent_analysis7"/>
      <sheetName val="Présentation_pour_eux9"/>
      <sheetName val="ESTIMATION__9"/>
      <sheetName val="Métré_-_Récap9"/>
      <sheetName val="Graph_Data_Affordable8"/>
      <sheetName val="@risk_rents_and_incentives8"/>
      <sheetName val="Car_park_lease8"/>
      <sheetName val="Net_rent_analysis8"/>
      <sheetName val="Présentation_pour_eux10"/>
      <sheetName val="ESTIMATION__10"/>
      <sheetName val="Métré_-_Récap10"/>
      <sheetName val="@risk_rents_and_incentives9"/>
      <sheetName val="Car_park_lease9"/>
      <sheetName val="Net_rent_analysis9"/>
      <sheetName val="Graph_Data_Affordable9"/>
      <sheetName val="Site C5"/>
      <sheetName val="Building 1"/>
      <sheetName val="Présentation_pour_eux11"/>
      <sheetName val="ESTIMATION__11"/>
      <sheetName val="Métré_-_Récap11"/>
      <sheetName val="@risk_rents_and_incentives10"/>
      <sheetName val="Car_park_lease10"/>
      <sheetName val="Net_rent_analysis10"/>
      <sheetName val="Graph_Data_Affordable10"/>
      <sheetName val="Site_C5"/>
      <sheetName val="Building_1"/>
      <sheetName val="Présentation_pour_eux12"/>
      <sheetName val="ESTIMATION__12"/>
      <sheetName val="Métré_-_Récap12"/>
      <sheetName val="@risk_rents_and_incentives11"/>
      <sheetName val="Car_park_lease11"/>
      <sheetName val="Net_rent_analysis11"/>
      <sheetName val="Graph_Data_Affordable11"/>
      <sheetName val="Site_C51"/>
      <sheetName val="Building_11"/>
      <sheetName val="sheet1"/>
      <sheetName val="Présentation_pour_eux13"/>
      <sheetName val="ESTIMATION__13"/>
      <sheetName val="Métré_-_Récap13"/>
      <sheetName val="Graph_Data_Affordable12"/>
      <sheetName val="@risk_rents_and_incentives12"/>
      <sheetName val="Car_park_lease12"/>
      <sheetName val="Net_rent_analysis12"/>
      <sheetName val="Présentation_pour_eux14"/>
      <sheetName val="ESTIMATION__14"/>
      <sheetName val="Métré_-_Récap14"/>
      <sheetName val="Graph_Data_Affordable13"/>
      <sheetName val="@risk_rents_and_incentives13"/>
      <sheetName val="Car_park_lease13"/>
      <sheetName val="Net_rent_analysis13"/>
      <sheetName val="Présentation_pour_eux15"/>
      <sheetName val="ESTIMATION__15"/>
      <sheetName val="Métré_-_Récap15"/>
      <sheetName val="Graph_Data_Affordable14"/>
      <sheetName val="@risk_rents_and_incentives14"/>
      <sheetName val="Car_park_lease14"/>
      <sheetName val="Net_rent_analysis14"/>
      <sheetName val="Présentation_pour_eux16"/>
      <sheetName val="ESTIMATION__16"/>
      <sheetName val="Métré_-_Récap16"/>
      <sheetName val="Graph_Data_Affordable15"/>
      <sheetName val="@risk_rents_and_incentives15"/>
      <sheetName val="Car_park_lease15"/>
      <sheetName val="Net_rent_analysis15"/>
      <sheetName val="Présentation_pour_eux17"/>
      <sheetName val="ESTIMATION__17"/>
      <sheetName val="Métré_-_Récap17"/>
      <sheetName val="Graph_Data_Affordable16"/>
      <sheetName val="@risk_rents_and_incentives16"/>
      <sheetName val="Car_park_lease16"/>
      <sheetName val="Net_rent_analysis16"/>
      <sheetName val="June "/>
      <sheetName val="T2 S&amp;C"/>
      <sheetName val="Présentation_pour_eux18"/>
      <sheetName val="ESTIMATION__18"/>
      <sheetName val="Métré_-_Récap18"/>
      <sheetName val="Graph_Data_Affordable17"/>
      <sheetName val="@risk_rents_and_incentives17"/>
      <sheetName val="Car_park_lease17"/>
      <sheetName val="Net_rent_analysis17"/>
      <sheetName val="Control"/>
      <sheetName val="Inputs - ST"/>
      <sheetName val="PAYWORK"/>
      <sheetName val="Site_C52"/>
      <sheetName val="Building_12"/>
      <sheetName val="Présentation_pour_eux19"/>
      <sheetName val="ESTIMATION__19"/>
      <sheetName val="Métré_-_Récap19"/>
      <sheetName val="Graph_Data_Affordable18"/>
      <sheetName val="@risk_rents_and_incentives18"/>
      <sheetName val="Car_park_lease18"/>
      <sheetName val="Net_rent_analysis18"/>
      <sheetName val="June_"/>
      <sheetName val="T2_S&amp;C"/>
      <sheetName val="Site_C53"/>
      <sheetName val="Building_13"/>
      <sheetName val="Site_C55"/>
      <sheetName val="Building_15"/>
      <sheetName val="Site_C54"/>
      <sheetName val="Building_14"/>
      <sheetName val="Site_C56"/>
      <sheetName val="Building_16"/>
      <sheetName val="Site_C58"/>
      <sheetName val="Building_18"/>
      <sheetName val="Site_C57"/>
      <sheetName val="Building_17"/>
      <sheetName val="Présentation_pour_eux20"/>
      <sheetName val="ESTIMATION__20"/>
      <sheetName val="Métré_-_Récap20"/>
      <sheetName val="Pricing Schedule"/>
      <sheetName val="Pricing_Schedule"/>
      <sheetName val="Pricing_Schedule1"/>
      <sheetName val="Curves"/>
      <sheetName val="Pricing_Schedule2"/>
      <sheetName val="Pricing_Schedule4"/>
      <sheetName val="Pricing_Schedule3"/>
      <sheetName val="Graph_Data_Affordable19"/>
      <sheetName val="@risk_rents_and_incentives19"/>
      <sheetName val="Car_park_lease19"/>
      <sheetName val="Net_rent_analysis19"/>
      <sheetName val="Site_C59"/>
      <sheetName val="Building_19"/>
      <sheetName val="T2_S&amp;C1"/>
      <sheetName val="Basis"/>
      <sheetName val="Pricing_Schedule5"/>
      <sheetName val="Présentation_pour_eux22"/>
      <sheetName val="ESTIMATION__22"/>
      <sheetName val="Métré_-_Récap22"/>
      <sheetName val="Pricing_Schedule7"/>
      <sheetName val="T2_S&amp;C2"/>
      <sheetName val="June_2"/>
      <sheetName val="Présentation_pour_eux21"/>
      <sheetName val="ESTIMATION__21"/>
      <sheetName val="Métré_-_Récap21"/>
      <sheetName val="Pricing_Schedule6"/>
      <sheetName val="June_1"/>
      <sheetName val="CASHFLOW"/>
      <sheetName val="Bill 1"/>
      <sheetName val="Bill 2"/>
      <sheetName val="Bill 3"/>
      <sheetName val="Bill 4"/>
      <sheetName val="Bill 5"/>
      <sheetName val="Bill 6"/>
      <sheetName val="Bill 7"/>
      <sheetName val="Bill 3 - Site Works"/>
      <sheetName val="D B1CO"/>
      <sheetName val="Présentation_pour_eux23"/>
      <sheetName val="ESTIMATION__23"/>
      <sheetName val="Métré_-_Récap23"/>
      <sheetName val="@risk_rents_and_incentives20"/>
      <sheetName val="Car_park_lease20"/>
      <sheetName val="Net_rent_analysis20"/>
      <sheetName val="Graph_Data_Affordable20"/>
      <sheetName val="Pricing_Schedule8"/>
      <sheetName val="T2_S&amp;C3"/>
      <sheetName val="June_3"/>
      <sheetName val="Categories"/>
      <sheetName val="Présentation_pour_eux24"/>
      <sheetName val="ESTIMATION__24"/>
      <sheetName val="Métré_-_Récap24"/>
      <sheetName val="Graph_Data_Affordable21"/>
      <sheetName val="@risk_rents_and_incentives21"/>
      <sheetName val="Car_park_lease21"/>
      <sheetName val="Net_rent_analysis21"/>
      <sheetName val="Inputs_-_ST3"/>
      <sheetName val="Inputs_-_ST2"/>
      <sheetName val="Inputs_-_ST1"/>
      <sheetName val="Inputs_-_ST"/>
      <sheetName val="Site_C510"/>
      <sheetName val="Building_110"/>
      <sheetName val="Site_C511"/>
      <sheetName val="Building_111"/>
      <sheetName val="Graph_Data_Affordable22"/>
      <sheetName val="@risk_rents_and_incentives22"/>
      <sheetName val="Car_park_lease22"/>
      <sheetName val="Net_rent_analysis22"/>
      <sheetName val="Site_C512"/>
      <sheetName val="Building_112"/>
      <sheetName val="Graph_Data_Affordable23"/>
      <sheetName val="@risk_rents_and_incentives23"/>
      <sheetName val="Car_park_lease23"/>
      <sheetName val="Net_rent_analysis23"/>
      <sheetName val="Site_C513"/>
      <sheetName val="Building_113"/>
      <sheetName val="T2_S&amp;C4"/>
      <sheetName val="Présentation_pour_eux25"/>
      <sheetName val="ESTIMATION__25"/>
      <sheetName val="Métré_-_Récap25"/>
      <sheetName val="Graph_Data_Affordable24"/>
      <sheetName val="@risk_rents_and_incentives24"/>
      <sheetName val="Car_park_lease24"/>
      <sheetName val="Net_rent_analysis24"/>
      <sheetName val="Site_C514"/>
      <sheetName val="Building_114"/>
      <sheetName val="T2_S&amp;C5"/>
      <sheetName val="Présentation_pour_eux26"/>
      <sheetName val="ESTIMATION__26"/>
      <sheetName val="Métré_-_Récap26"/>
      <sheetName val="@risk_rents_and_incentives25"/>
      <sheetName val="Car_park_lease25"/>
      <sheetName val="Net_rent_analysis25"/>
      <sheetName val="Graph_Data_Affordable25"/>
      <sheetName val="Site_C515"/>
      <sheetName val="Building_115"/>
      <sheetName val="T2_S&amp;C6"/>
      <sheetName val="Pricing_Schedule9"/>
      <sheetName val="June_4"/>
      <sheetName val="Bill_1"/>
      <sheetName val="Bill_2"/>
      <sheetName val="Bill_3"/>
      <sheetName val="Bill_4"/>
      <sheetName val="Bill_5"/>
      <sheetName val="Bill_6"/>
      <sheetName val="Bill_7"/>
      <sheetName val="Bill_3_-_Site_Works"/>
      <sheetName val="Présentation_pour_eux27"/>
      <sheetName val="ESTIMATION__27"/>
      <sheetName val="Métré_-_Récap27"/>
      <sheetName val="Graph_Data_Affordable26"/>
      <sheetName val="@risk_rents_and_incentives26"/>
      <sheetName val="Car_park_lease26"/>
      <sheetName val="Net_rent_analysis26"/>
      <sheetName val="Site_C516"/>
      <sheetName val="Building_116"/>
      <sheetName val="T2_S&amp;C7"/>
      <sheetName val="Inputs_-_ST4"/>
      <sheetName val="June_5"/>
      <sheetName val="Inputs_-_ST5"/>
      <sheetName val="June_6"/>
      <sheetName val="Inputs_-_ST6"/>
      <sheetName val="Présentation_pour_eux28"/>
      <sheetName val="ESTIMATION__28"/>
      <sheetName val="Métré_-_Récap28"/>
      <sheetName val="June_7"/>
      <sheetName val="Inputs_-_ST7"/>
      <sheetName val="Présentation_pour_eux29"/>
      <sheetName val="ESTIMATION__29"/>
      <sheetName val="Métré_-_Récap29"/>
      <sheetName val="June_8"/>
      <sheetName val="T2_S&amp;C8"/>
      <sheetName val="Inputs_-_ST8"/>
      <sheetName val="Présentation_pour_eux30"/>
      <sheetName val="ESTIMATION__30"/>
      <sheetName val="Métré_-_Récap30"/>
      <sheetName val="Graph_Data_Affordable27"/>
      <sheetName val="@risk_rents_and_incentives27"/>
      <sheetName val="Car_park_lease27"/>
      <sheetName val="Net_rent_analysis27"/>
      <sheetName val="June_9"/>
      <sheetName val="T2_S&amp;C9"/>
      <sheetName val="Inputs_-_ST9"/>
      <sheetName val="Présentation_pour_eux31"/>
      <sheetName val="ESTIMATION__31"/>
      <sheetName val="Métré_-_Récap31"/>
      <sheetName val="Graph_Data_Affordable28"/>
      <sheetName val="@risk_rents_and_incentives28"/>
      <sheetName val="Car_park_lease28"/>
      <sheetName val="Net_rent_analysis28"/>
      <sheetName val="June_10"/>
      <sheetName val="T2_S&amp;C10"/>
      <sheetName val="Inputs_-_ST10"/>
    </sheetNames>
    <sheetDataSet>
      <sheetData sheetId="0">
        <row r="3">
          <cell r="C3">
            <v>410.05</v>
          </cell>
        </row>
      </sheetData>
      <sheetData sheetId="1">
        <row r="3">
          <cell r="C3">
            <v>410.05</v>
          </cell>
        </row>
      </sheetData>
      <sheetData sheetId="2">
        <row r="3">
          <cell r="C3">
            <v>410.05</v>
          </cell>
        </row>
      </sheetData>
      <sheetData sheetId="3">
        <row r="3">
          <cell r="C3">
            <v>410.05</v>
          </cell>
        </row>
      </sheetData>
      <sheetData sheetId="4">
        <row r="3">
          <cell r="C3">
            <v>410.05</v>
          </cell>
        </row>
      </sheetData>
      <sheetData sheetId="5">
        <row r="3">
          <cell r="C3">
            <v>410.05</v>
          </cell>
        </row>
        <row r="5">
          <cell r="C5">
            <v>1.0762499999999999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3">
          <cell r="C3">
            <v>410.05</v>
          </cell>
        </row>
      </sheetData>
      <sheetData sheetId="55"/>
      <sheetData sheetId="56"/>
      <sheetData sheetId="57"/>
      <sheetData sheetId="58"/>
      <sheetData sheetId="59"/>
      <sheetData sheetId="60"/>
      <sheetData sheetId="61">
        <row r="3">
          <cell r="C3">
            <v>410.05</v>
          </cell>
        </row>
      </sheetData>
      <sheetData sheetId="62"/>
      <sheetData sheetId="63"/>
      <sheetData sheetId="64"/>
      <sheetData sheetId="65"/>
      <sheetData sheetId="66"/>
      <sheetData sheetId="67"/>
      <sheetData sheetId="68">
        <row r="3">
          <cell r="C3">
            <v>410.05</v>
          </cell>
        </row>
      </sheetData>
      <sheetData sheetId="69"/>
      <sheetData sheetId="70"/>
      <sheetData sheetId="71"/>
      <sheetData sheetId="72"/>
      <sheetData sheetId="73">
        <row r="3">
          <cell r="C3">
            <v>410.05</v>
          </cell>
        </row>
      </sheetData>
      <sheetData sheetId="74"/>
      <sheetData sheetId="75">
        <row r="3">
          <cell r="C3">
            <v>410.05</v>
          </cell>
        </row>
      </sheetData>
      <sheetData sheetId="76"/>
      <sheetData sheetId="77"/>
      <sheetData sheetId="78"/>
      <sheetData sheetId="79"/>
      <sheetData sheetId="80">
        <row r="3">
          <cell r="C3">
            <v>410.05</v>
          </cell>
        </row>
      </sheetData>
      <sheetData sheetId="81"/>
      <sheetData sheetId="82">
        <row r="3">
          <cell r="C3">
            <v>410.05</v>
          </cell>
        </row>
      </sheetData>
      <sheetData sheetId="83"/>
      <sheetData sheetId="84"/>
      <sheetData sheetId="85"/>
      <sheetData sheetId="86"/>
      <sheetData sheetId="87" refreshError="1"/>
      <sheetData sheetId="88" refreshError="1"/>
      <sheetData sheetId="89">
        <row r="3">
          <cell r="C3">
            <v>410.05</v>
          </cell>
        </row>
      </sheetData>
      <sheetData sheetId="90"/>
      <sheetData sheetId="91">
        <row r="3">
          <cell r="C3">
            <v>410.05</v>
          </cell>
        </row>
      </sheetData>
      <sheetData sheetId="92"/>
      <sheetData sheetId="93"/>
      <sheetData sheetId="94"/>
      <sheetData sheetId="95"/>
      <sheetData sheetId="96"/>
      <sheetData sheetId="97"/>
      <sheetData sheetId="98"/>
      <sheetData sheetId="99"/>
      <sheetData sheetId="100">
        <row r="3">
          <cell r="C3">
            <v>410.05</v>
          </cell>
        </row>
      </sheetData>
      <sheetData sheetId="101"/>
      <sheetData sheetId="102"/>
      <sheetData sheetId="103"/>
      <sheetData sheetId="104"/>
      <sheetData sheetId="105"/>
      <sheetData sheetId="106"/>
      <sheetData sheetId="107" refreshError="1"/>
      <sheetData sheetId="108">
        <row r="3">
          <cell r="C3">
            <v>410.05</v>
          </cell>
        </row>
      </sheetData>
      <sheetData sheetId="109"/>
      <sheetData sheetId="110">
        <row r="3">
          <cell r="C3">
            <v>410.05</v>
          </cell>
        </row>
      </sheetData>
      <sheetData sheetId="111"/>
      <sheetData sheetId="112"/>
      <sheetData sheetId="113"/>
      <sheetData sheetId="114"/>
      <sheetData sheetId="115">
        <row r="3">
          <cell r="C3">
            <v>410.05</v>
          </cell>
        </row>
      </sheetData>
      <sheetData sheetId="116"/>
      <sheetData sheetId="117">
        <row r="3">
          <cell r="C3">
            <v>410.05</v>
          </cell>
        </row>
      </sheetData>
      <sheetData sheetId="118"/>
      <sheetData sheetId="119"/>
      <sheetData sheetId="120"/>
      <sheetData sheetId="121"/>
      <sheetData sheetId="122">
        <row r="3">
          <cell r="C3">
            <v>410.05</v>
          </cell>
        </row>
      </sheetData>
      <sheetData sheetId="123"/>
      <sheetData sheetId="124">
        <row r="3">
          <cell r="C3">
            <v>410.05</v>
          </cell>
        </row>
      </sheetData>
      <sheetData sheetId="125"/>
      <sheetData sheetId="126"/>
      <sheetData sheetId="127"/>
      <sheetData sheetId="128"/>
      <sheetData sheetId="129">
        <row r="3">
          <cell r="C3">
            <v>410.05</v>
          </cell>
        </row>
      </sheetData>
      <sheetData sheetId="130"/>
      <sheetData sheetId="131">
        <row r="3">
          <cell r="C3">
            <v>410.05</v>
          </cell>
        </row>
      </sheetData>
      <sheetData sheetId="132"/>
      <sheetData sheetId="133"/>
      <sheetData sheetId="134"/>
      <sheetData sheetId="135"/>
      <sheetData sheetId="136">
        <row r="3">
          <cell r="C3">
            <v>410.05</v>
          </cell>
        </row>
      </sheetData>
      <sheetData sheetId="137"/>
      <sheetData sheetId="138">
        <row r="3">
          <cell r="C3">
            <v>410.05</v>
          </cell>
        </row>
      </sheetData>
      <sheetData sheetId="139"/>
      <sheetData sheetId="140"/>
      <sheetData sheetId="141"/>
      <sheetData sheetId="142"/>
      <sheetData sheetId="143">
        <row r="5">
          <cell r="C5">
            <v>0</v>
          </cell>
        </row>
      </sheetData>
      <sheetData sheetId="144" refreshError="1"/>
      <sheetData sheetId="145"/>
      <sheetData sheetId="146"/>
      <sheetData sheetId="147">
        <row r="3">
          <cell r="C3">
            <v>410.05</v>
          </cell>
        </row>
      </sheetData>
      <sheetData sheetId="148"/>
      <sheetData sheetId="149"/>
      <sheetData sheetId="150"/>
      <sheetData sheetId="151"/>
      <sheetData sheetId="152" refreshError="1"/>
      <sheetData sheetId="153" refreshError="1"/>
      <sheetData sheetId="154" refreshError="1"/>
      <sheetData sheetId="155"/>
      <sheetData sheetId="156"/>
      <sheetData sheetId="157">
        <row r="3">
          <cell r="C3">
            <v>410.05</v>
          </cell>
        </row>
      </sheetData>
      <sheetData sheetId="158"/>
      <sheetData sheetId="159">
        <row r="3">
          <cell r="C3">
            <v>410.05</v>
          </cell>
        </row>
      </sheetData>
      <sheetData sheetId="160"/>
      <sheetData sheetId="161"/>
      <sheetData sheetId="162"/>
      <sheetData sheetId="163"/>
      <sheetData sheetId="164">
        <row r="5">
          <cell r="C5">
            <v>0</v>
          </cell>
        </row>
      </sheetData>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ow r="3">
          <cell r="C3">
            <v>410.05</v>
          </cell>
        </row>
      </sheetData>
      <sheetData sheetId="179"/>
      <sheetData sheetId="180">
        <row r="3">
          <cell r="C3">
            <v>410.05</v>
          </cell>
        </row>
      </sheetData>
      <sheetData sheetId="181" refreshError="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refreshError="1"/>
      <sheetData sheetId="196"/>
      <sheetData sheetId="197">
        <row r="3">
          <cell r="C3">
            <v>410.05</v>
          </cell>
        </row>
      </sheetData>
      <sheetData sheetId="198"/>
      <sheetData sheetId="199">
        <row r="3">
          <cell r="C3">
            <v>410.05</v>
          </cell>
        </row>
      </sheetData>
      <sheetData sheetId="200"/>
      <sheetData sheetId="201"/>
      <sheetData sheetId="202">
        <row r="5">
          <cell r="C5">
            <v>0</v>
          </cell>
        </row>
      </sheetData>
      <sheetData sheetId="203">
        <row r="3">
          <cell r="C3">
            <v>410.05</v>
          </cell>
        </row>
      </sheetData>
      <sheetData sheetId="204"/>
      <sheetData sheetId="205">
        <row r="3">
          <cell r="C3">
            <v>410.05</v>
          </cell>
        </row>
      </sheetData>
      <sheetData sheetId="206"/>
      <sheetData sheetId="207">
        <row r="5">
          <cell r="C5">
            <v>0</v>
          </cell>
        </row>
      </sheetData>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ow r="3">
          <cell r="C3">
            <v>410.05</v>
          </cell>
        </row>
      </sheetData>
      <sheetData sheetId="219"/>
      <sheetData sheetId="220">
        <row r="3">
          <cell r="C3">
            <v>410.05</v>
          </cell>
        </row>
      </sheetData>
      <sheetData sheetId="221"/>
      <sheetData sheetId="222"/>
      <sheetData sheetId="223"/>
      <sheetData sheetId="224"/>
      <sheetData sheetId="225"/>
      <sheetData sheetId="226"/>
      <sheetData sheetId="227">
        <row r="5">
          <cell r="C5">
            <v>0</v>
          </cell>
        </row>
      </sheetData>
      <sheetData sheetId="228" refreshError="1"/>
      <sheetData sheetId="229">
        <row r="3">
          <cell r="C3">
            <v>410.05</v>
          </cell>
        </row>
      </sheetData>
      <sheetData sheetId="230"/>
      <sheetData sheetId="231">
        <row r="3">
          <cell r="C3">
            <v>410.05</v>
          </cell>
        </row>
      </sheetData>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ow r="3">
          <cell r="C3">
            <v>410.05</v>
          </cell>
        </row>
      </sheetData>
      <sheetData sheetId="268"/>
      <sheetData sheetId="269">
        <row r="3">
          <cell r="C3">
            <v>410.05</v>
          </cell>
        </row>
      </sheetData>
      <sheetData sheetId="270"/>
      <sheetData sheetId="271"/>
      <sheetData sheetId="272"/>
      <sheetData sheetId="273"/>
      <sheetData sheetId="274"/>
      <sheetData sheetId="275"/>
      <sheetData sheetId="276"/>
      <sheetData sheetId="277"/>
      <sheetData sheetId="278">
        <row r="5">
          <cell r="C5">
            <v>0</v>
          </cell>
        </row>
      </sheetData>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S"/>
      <sheetName val="INPUTS"/>
      <sheetName val="COST APPORTIONMENT"/>
      <sheetName val="KCCLP Resi GDV"/>
      <sheetName val="KCCLP Resi Cost"/>
      <sheetName val="Retail GDV"/>
      <sheetName val="Retail Cost"/>
      <sheetName val="AKDN Resi GDV (original)"/>
      <sheetName val="AKDN Resi Cost (original)"/>
      <sheetName val="AKDN Resi GDV (new)"/>
      <sheetName val="AKDN Resi Cost (new)"/>
      <sheetName val="COST_APPORTIONMENT"/>
      <sheetName val="KCCLP_Resi_GDV"/>
      <sheetName val="KCCLP_Resi_Cost"/>
      <sheetName val="Retail_GDV"/>
      <sheetName val="Retail_Cost"/>
      <sheetName val="AKDN_Resi_GDV_(original)"/>
      <sheetName val="AKDN_Resi_Cost_(original)"/>
      <sheetName val="AKDN_Resi_GDV_(new)"/>
      <sheetName val="AKDN_Resi_Cost_(new)"/>
      <sheetName val="COST_APPORTIONMENT1"/>
      <sheetName val="KCCLP_Resi_GDV1"/>
      <sheetName val="KCCLP_Resi_Cost1"/>
      <sheetName val="Retail_GDV1"/>
      <sheetName val="Retail_Cost1"/>
      <sheetName val="AKDN_Resi_GDV_(original)1"/>
      <sheetName val="AKDN_Resi_Cost_(original)1"/>
      <sheetName val="AKDN_Resi_GDV_(new)1"/>
      <sheetName val="AKDN_Resi_Cost_(new)1"/>
      <sheetName val="COST_APPORTIONMENT8"/>
      <sheetName val="KCCLP_Resi_GDV8"/>
      <sheetName val="KCCLP_Resi_Cost8"/>
      <sheetName val="Retail_GDV8"/>
      <sheetName val="Retail_Cost8"/>
      <sheetName val="AKDN_Resi_GDV_(original)8"/>
      <sheetName val="AKDN_Resi_Cost_(original)8"/>
      <sheetName val="AKDN_Resi_GDV_(new)8"/>
      <sheetName val="AKDN_Resi_Cost_(new)8"/>
      <sheetName val="COST_APPORTIONMENT2"/>
      <sheetName val="KCCLP_Resi_GDV2"/>
      <sheetName val="KCCLP_Resi_Cost2"/>
      <sheetName val="Retail_GDV2"/>
      <sheetName val="Retail_Cost2"/>
      <sheetName val="AKDN_Resi_GDV_(original)2"/>
      <sheetName val="AKDN_Resi_Cost_(original)2"/>
      <sheetName val="AKDN_Resi_GDV_(new)2"/>
      <sheetName val="AKDN_Resi_Cost_(new)2"/>
      <sheetName val="COST_APPORTIONMENT4"/>
      <sheetName val="KCCLP_Resi_GDV4"/>
      <sheetName val="KCCLP_Resi_Cost4"/>
      <sheetName val="Retail_GDV4"/>
      <sheetName val="Retail_Cost4"/>
      <sheetName val="AKDN_Resi_GDV_(original)4"/>
      <sheetName val="AKDN_Resi_Cost_(original)4"/>
      <sheetName val="AKDN_Resi_GDV_(new)4"/>
      <sheetName val="AKDN_Resi_Cost_(new)4"/>
      <sheetName val="COST_APPORTIONMENT3"/>
      <sheetName val="KCCLP_Resi_GDV3"/>
      <sheetName val="KCCLP_Resi_Cost3"/>
      <sheetName val="Retail_GDV3"/>
      <sheetName val="Retail_Cost3"/>
      <sheetName val="AKDN_Resi_GDV_(original)3"/>
      <sheetName val="AKDN_Resi_Cost_(original)3"/>
      <sheetName val="AKDN_Resi_GDV_(new)3"/>
      <sheetName val="AKDN_Resi_Cost_(new)3"/>
      <sheetName val="COST_APPORTIONMENT5"/>
      <sheetName val="KCCLP_Resi_GDV5"/>
      <sheetName val="KCCLP_Resi_Cost5"/>
      <sheetName val="Retail_GDV5"/>
      <sheetName val="Retail_Cost5"/>
      <sheetName val="AKDN_Resi_GDV_(original)5"/>
      <sheetName val="AKDN_Resi_Cost_(original)5"/>
      <sheetName val="AKDN_Resi_GDV_(new)5"/>
      <sheetName val="AKDN_Resi_Cost_(new)5"/>
      <sheetName val="COST_APPORTIONMENT6"/>
      <sheetName val="KCCLP_Resi_GDV6"/>
      <sheetName val="KCCLP_Resi_Cost6"/>
      <sheetName val="Retail_GDV6"/>
      <sheetName val="Retail_Cost6"/>
      <sheetName val="AKDN_Resi_GDV_(original)6"/>
      <sheetName val="AKDN_Resi_Cost_(original)6"/>
      <sheetName val="AKDN_Resi_GDV_(new)6"/>
      <sheetName val="AKDN_Resi_Cost_(new)6"/>
      <sheetName val="COST_APPORTIONMENT7"/>
      <sheetName val="KCCLP_Resi_GDV7"/>
      <sheetName val="KCCLP_Resi_Cost7"/>
      <sheetName val="Retail_GDV7"/>
      <sheetName val="Retail_Cost7"/>
      <sheetName val="AKDN_Resi_GDV_(original)7"/>
      <sheetName val="AKDN_Resi_Cost_(original)7"/>
      <sheetName val="AKDN_Resi_GDV_(new)7"/>
      <sheetName val="AKDN_Resi_Cost_(new)7"/>
      <sheetName val="COST_APPORTIONMENT9"/>
      <sheetName val="KCCLP_Resi_GDV9"/>
      <sheetName val="KCCLP_Resi_Cost9"/>
      <sheetName val="Retail_GDV9"/>
      <sheetName val="Retail_Cost9"/>
      <sheetName val="AKDN_Resi_GDV_(original)9"/>
      <sheetName val="AKDN_Resi_Cost_(original)9"/>
      <sheetName val="AKDN_Resi_GDV_(new)9"/>
      <sheetName val="AKDN_Resi_Cost_(new)9"/>
      <sheetName val="COST_APPORTIONMENT11"/>
      <sheetName val="KCCLP_Resi_GDV11"/>
      <sheetName val="KCCLP_Resi_Cost11"/>
      <sheetName val="Retail_GDV11"/>
      <sheetName val="Retail_Cost11"/>
      <sheetName val="AKDN_Resi_GDV_(original)11"/>
      <sheetName val="AKDN_Resi_Cost_(original)11"/>
      <sheetName val="AKDN_Resi_GDV_(new)11"/>
      <sheetName val="AKDN_Resi_Cost_(new)11"/>
      <sheetName val="COST_APPORTIONMENT10"/>
      <sheetName val="KCCLP_Resi_GDV10"/>
      <sheetName val="KCCLP_Resi_Cost10"/>
      <sheetName val="Retail_GDV10"/>
      <sheetName val="Retail_Cost10"/>
      <sheetName val="AKDN_Resi_GDV_(original)10"/>
      <sheetName val="AKDN_Resi_Cost_(original)10"/>
      <sheetName val="AKDN_Resi_GDV_(new)10"/>
      <sheetName val="AKDN_Resi_Cost_(new)10"/>
    </sheetNames>
    <sheetDataSet>
      <sheetData sheetId="0"/>
      <sheetData sheetId="1"/>
      <sheetData sheetId="2">
        <row r="23">
          <cell r="E23">
            <v>63394</v>
          </cell>
        </row>
      </sheetData>
      <sheetData sheetId="3"/>
      <sheetData sheetId="4">
        <row r="11">
          <cell r="A11" t="str">
            <v>Retail, Food &amp; Drink (A1/A2/A3)</v>
          </cell>
        </row>
        <row r="12">
          <cell r="A12" t="str">
            <v>Retail, Food &amp; Drink (A1/A2/A3)</v>
          </cell>
          <cell r="D12" t="str">
            <v>Ground</v>
          </cell>
          <cell r="E12">
            <v>0</v>
          </cell>
          <cell r="F12">
            <v>30</v>
          </cell>
          <cell r="H12">
            <v>5.7500000000000002E-2</v>
          </cell>
        </row>
        <row r="20">
          <cell r="A20" t="str">
            <v>Insert more rows if required</v>
          </cell>
          <cell r="G20">
            <v>0</v>
          </cell>
          <cell r="I20">
            <v>0</v>
          </cell>
        </row>
        <row r="24">
          <cell r="A24" t="str">
            <v>Market Housing</v>
          </cell>
          <cell r="C24" t="str">
            <v>AKDN</v>
          </cell>
          <cell r="D24" t="str">
            <v>1st</v>
          </cell>
          <cell r="E24">
            <v>5382</v>
          </cell>
          <cell r="F24">
            <v>0</v>
          </cell>
          <cell r="G24">
            <v>7</v>
          </cell>
          <cell r="H24">
            <v>0</v>
          </cell>
        </row>
        <row r="25">
          <cell r="A25" t="str">
            <v>Market Housing</v>
          </cell>
          <cell r="C25" t="str">
            <v>AKDN</v>
          </cell>
          <cell r="D25" t="str">
            <v>2nd</v>
          </cell>
          <cell r="E25">
            <v>5382</v>
          </cell>
          <cell r="F25">
            <v>0</v>
          </cell>
          <cell r="G25">
            <v>7</v>
          </cell>
          <cell r="H25">
            <v>0</v>
          </cell>
        </row>
        <row r="26">
          <cell r="A26" t="str">
            <v>Market Housing</v>
          </cell>
          <cell r="C26" t="str">
            <v>AKDN</v>
          </cell>
          <cell r="D26" t="str">
            <v>3rd</v>
          </cell>
          <cell r="E26">
            <v>5382</v>
          </cell>
          <cell r="F26">
            <v>0</v>
          </cell>
          <cell r="G26">
            <v>7</v>
          </cell>
          <cell r="H26">
            <v>0</v>
          </cell>
        </row>
        <row r="27">
          <cell r="A27" t="str">
            <v>Market Housing</v>
          </cell>
          <cell r="C27" t="str">
            <v>KCCLP</v>
          </cell>
          <cell r="D27" t="str">
            <v>4th</v>
          </cell>
          <cell r="E27">
            <v>5382</v>
          </cell>
          <cell r="F27">
            <v>1353</v>
          </cell>
          <cell r="G27">
            <v>7</v>
          </cell>
          <cell r="H27">
            <v>1040263.7142857143</v>
          </cell>
        </row>
        <row r="28">
          <cell r="A28" t="str">
            <v>Market Housing</v>
          </cell>
          <cell r="C28" t="str">
            <v>KCCLP</v>
          </cell>
          <cell r="D28" t="str">
            <v>5th</v>
          </cell>
          <cell r="E28">
            <v>5382</v>
          </cell>
          <cell r="G28">
            <v>7</v>
          </cell>
          <cell r="H28">
            <v>0</v>
          </cell>
        </row>
        <row r="29">
          <cell r="A29" t="str">
            <v>Market Housing</v>
          </cell>
          <cell r="C29" t="str">
            <v>KCCLP</v>
          </cell>
          <cell r="D29" t="str">
            <v>6th</v>
          </cell>
          <cell r="E29">
            <v>5382</v>
          </cell>
          <cell r="G29">
            <v>7</v>
          </cell>
          <cell r="H29">
            <v>0</v>
          </cell>
        </row>
        <row r="30">
          <cell r="A30" t="str">
            <v>Market Housing</v>
          </cell>
          <cell r="C30" t="str">
            <v>KCCLP</v>
          </cell>
          <cell r="D30" t="str">
            <v>7th</v>
          </cell>
          <cell r="E30">
            <v>5382</v>
          </cell>
          <cell r="G30">
            <v>7</v>
          </cell>
          <cell r="H30">
            <v>0</v>
          </cell>
        </row>
        <row r="31">
          <cell r="A31" t="str">
            <v>Market Housing</v>
          </cell>
          <cell r="C31" t="str">
            <v>KCCLP</v>
          </cell>
          <cell r="D31" t="str">
            <v>8th</v>
          </cell>
          <cell r="E31">
            <v>3284</v>
          </cell>
          <cell r="G31">
            <v>4</v>
          </cell>
          <cell r="H31">
            <v>0</v>
          </cell>
        </row>
        <row r="32">
          <cell r="A32" t="str">
            <v>Market Housing</v>
          </cell>
          <cell r="C32" t="str">
            <v>KCCLP</v>
          </cell>
          <cell r="D32" t="str">
            <v>9th</v>
          </cell>
          <cell r="E32">
            <v>3284</v>
          </cell>
          <cell r="F32">
            <v>1469</v>
          </cell>
          <cell r="G32">
            <v>4</v>
          </cell>
          <cell r="H32">
            <v>1206049</v>
          </cell>
        </row>
        <row r="33">
          <cell r="A33" t="str">
            <v>Market Housing</v>
          </cell>
          <cell r="C33" t="str">
            <v>KCCLP</v>
          </cell>
          <cell r="D33" t="str">
            <v>10th</v>
          </cell>
          <cell r="E33">
            <v>3284</v>
          </cell>
          <cell r="G33">
            <v>4</v>
          </cell>
          <cell r="H33">
            <v>0</v>
          </cell>
        </row>
        <row r="34">
          <cell r="A34" t="str">
            <v>Market Housing</v>
          </cell>
          <cell r="C34" t="str">
            <v>KCCLP</v>
          </cell>
          <cell r="D34" t="str">
            <v>11th</v>
          </cell>
          <cell r="E34">
            <v>3284</v>
          </cell>
          <cell r="F34">
            <v>1527</v>
          </cell>
          <cell r="G34">
            <v>4</v>
          </cell>
          <cell r="H34">
            <v>1253667</v>
          </cell>
        </row>
        <row r="35">
          <cell r="A35" t="str">
            <v>Market Housing</v>
          </cell>
          <cell r="C35" t="str">
            <v>KCCLP</v>
          </cell>
          <cell r="D35" t="str">
            <v>12th</v>
          </cell>
          <cell r="E35">
            <v>3284</v>
          </cell>
          <cell r="G35">
            <v>4</v>
          </cell>
          <cell r="H35">
            <v>0</v>
          </cell>
        </row>
        <row r="36">
          <cell r="A36" t="str">
            <v>Market Housing</v>
          </cell>
          <cell r="C36" t="str">
            <v>AKDN</v>
          </cell>
          <cell r="D36" t="str">
            <v>13th</v>
          </cell>
          <cell r="E36">
            <v>3284</v>
          </cell>
          <cell r="G36">
            <v>4</v>
          </cell>
          <cell r="H36">
            <v>0</v>
          </cell>
        </row>
        <row r="37">
          <cell r="A37" t="str">
            <v>Market Housing</v>
          </cell>
          <cell r="C37" t="str">
            <v>KCCLP</v>
          </cell>
          <cell r="D37" t="str">
            <v>14th</v>
          </cell>
          <cell r="E37">
            <v>6060</v>
          </cell>
          <cell r="G37">
            <v>3</v>
          </cell>
          <cell r="H37">
            <v>0</v>
          </cell>
        </row>
        <row r="38">
          <cell r="A38" t="str">
            <v>Market Housing</v>
          </cell>
          <cell r="C38" t="str">
            <v>KCCLP</v>
          </cell>
          <cell r="D38" t="str">
            <v>15th</v>
          </cell>
        </row>
        <row r="39">
          <cell r="A39" t="str">
            <v>Insert more rows if required</v>
          </cell>
          <cell r="G39">
            <v>0</v>
          </cell>
          <cell r="I39">
            <v>0</v>
          </cell>
        </row>
        <row r="43">
          <cell r="A43" t="str">
            <v>Hotel</v>
          </cell>
        </row>
        <row r="44">
          <cell r="A44" t="str">
            <v>Insert more rows if required</v>
          </cell>
          <cell r="G44">
            <v>0</v>
          </cell>
          <cell r="I44">
            <v>0</v>
          </cell>
        </row>
        <row r="48">
          <cell r="C48">
            <v>0</v>
          </cell>
          <cell r="D48" t="str">
            <v>Basement</v>
          </cell>
        </row>
        <row r="49">
          <cell r="C49">
            <v>6</v>
          </cell>
          <cell r="D49" t="str">
            <v>Basement</v>
          </cell>
          <cell r="F49">
            <v>60000</v>
          </cell>
        </row>
        <row r="56">
          <cell r="A56" t="str">
            <v>Insert more rows if required</v>
          </cell>
          <cell r="I56">
            <v>0</v>
          </cell>
        </row>
        <row r="91">
          <cell r="L91">
            <v>20</v>
          </cell>
        </row>
        <row r="96">
          <cell r="B96">
            <v>1352.6953974895398</v>
          </cell>
          <cell r="C96">
            <v>1372.6953974895398</v>
          </cell>
          <cell r="D96">
            <v>1392.6953974895398</v>
          </cell>
          <cell r="E96">
            <v>1412.6953974895398</v>
          </cell>
          <cell r="F96">
            <v>1432.6953974895398</v>
          </cell>
          <cell r="G96">
            <v>1452.6953974895398</v>
          </cell>
          <cell r="H96">
            <v>1472.6953974895398</v>
          </cell>
          <cell r="I96">
            <v>1492.6953974895398</v>
          </cell>
        </row>
        <row r="97">
          <cell r="A97">
            <v>0</v>
          </cell>
          <cell r="B97">
            <v>13100935.711913202</v>
          </cell>
          <cell r="C97">
            <v>13114734.974413201</v>
          </cell>
          <cell r="D97">
            <v>13128534.2369132</v>
          </cell>
          <cell r="E97">
            <v>13142333.499413202</v>
          </cell>
          <cell r="F97">
            <v>13156132.761913201</v>
          </cell>
          <cell r="G97">
            <v>13169932.024413202</v>
          </cell>
          <cell r="H97">
            <v>13183731.286913201</v>
          </cell>
          <cell r="I97">
            <v>13197530.5494132</v>
          </cell>
        </row>
        <row r="105">
          <cell r="B105">
            <v>0.05</v>
          </cell>
          <cell r="C105">
            <v>5.2499999999999998E-2</v>
          </cell>
          <cell r="D105">
            <v>5.5E-2</v>
          </cell>
          <cell r="E105">
            <v>5.7500000000000002E-2</v>
          </cell>
          <cell r="F105">
            <v>0.06</v>
          </cell>
          <cell r="G105">
            <v>6.25E-2</v>
          </cell>
          <cell r="H105">
            <v>6.5000000000000002E-2</v>
          </cell>
          <cell r="I105">
            <v>6.7500000000000004E-2</v>
          </cell>
        </row>
        <row r="106">
          <cell r="A106">
            <v>22</v>
          </cell>
          <cell r="B106">
            <v>4324577.2380867992</v>
          </cell>
          <cell r="C106">
            <v>4324577.2380867992</v>
          </cell>
          <cell r="D106">
            <v>4324577.2380867992</v>
          </cell>
          <cell r="E106">
            <v>4324577.2380867992</v>
          </cell>
          <cell r="F106">
            <v>4324577.2380867992</v>
          </cell>
          <cell r="G106">
            <v>4324577.2380867992</v>
          </cell>
          <cell r="H106">
            <v>4324577.2380867992</v>
          </cell>
          <cell r="I106">
            <v>4324577.2380867992</v>
          </cell>
        </row>
        <row r="107">
          <cell r="A107">
            <v>24</v>
          </cell>
          <cell r="B107">
            <v>4324577.2380867992</v>
          </cell>
          <cell r="C107">
            <v>4324577.2380867992</v>
          </cell>
          <cell r="D107">
            <v>4324577.2380867992</v>
          </cell>
          <cell r="E107">
            <v>4324577.2380867992</v>
          </cell>
          <cell r="F107">
            <v>4324577.2380867992</v>
          </cell>
          <cell r="G107">
            <v>4324577.2380867992</v>
          </cell>
          <cell r="H107">
            <v>4324577.2380867992</v>
          </cell>
          <cell r="I107">
            <v>4324577.2380867992</v>
          </cell>
        </row>
        <row r="108">
          <cell r="A108">
            <v>26</v>
          </cell>
          <cell r="B108">
            <v>4324577.2380867992</v>
          </cell>
          <cell r="C108">
            <v>4324577.2380867992</v>
          </cell>
          <cell r="D108">
            <v>4324577.2380867992</v>
          </cell>
          <cell r="E108">
            <v>4324577.2380867992</v>
          </cell>
          <cell r="F108">
            <v>4324577.2380867992</v>
          </cell>
          <cell r="G108">
            <v>4324577.2380867992</v>
          </cell>
          <cell r="H108">
            <v>4324577.2380867992</v>
          </cell>
          <cell r="I108">
            <v>4324577.2380867992</v>
          </cell>
        </row>
        <row r="109">
          <cell r="A109">
            <v>28</v>
          </cell>
          <cell r="B109">
            <v>4324577.2380867992</v>
          </cell>
          <cell r="C109">
            <v>4324577.2380867992</v>
          </cell>
          <cell r="D109">
            <v>4324577.2380867992</v>
          </cell>
          <cell r="E109">
            <v>4324577.2380867992</v>
          </cell>
          <cell r="F109">
            <v>4324577.2380867992</v>
          </cell>
          <cell r="G109">
            <v>4324577.2380867992</v>
          </cell>
          <cell r="H109">
            <v>4324577.2380867992</v>
          </cell>
          <cell r="I109">
            <v>4324577.2380867992</v>
          </cell>
        </row>
        <row r="110">
          <cell r="A110">
            <v>30</v>
          </cell>
          <cell r="B110">
            <v>4324577.2380867992</v>
          </cell>
          <cell r="C110">
            <v>4324577.2380867992</v>
          </cell>
          <cell r="D110">
            <v>4324577.2380867992</v>
          </cell>
          <cell r="E110">
            <v>4324577.2380867992</v>
          </cell>
          <cell r="F110">
            <v>4324577.2380867992</v>
          </cell>
          <cell r="G110">
            <v>4324577.2380867992</v>
          </cell>
          <cell r="H110">
            <v>4324577.2380867992</v>
          </cell>
          <cell r="I110">
            <v>4324577.2380867992</v>
          </cell>
        </row>
        <row r="111">
          <cell r="A111">
            <v>32</v>
          </cell>
          <cell r="B111">
            <v>4324577.2380867992</v>
          </cell>
          <cell r="C111">
            <v>4324577.2380867992</v>
          </cell>
          <cell r="D111">
            <v>4324577.2380867992</v>
          </cell>
          <cell r="E111">
            <v>4324577.2380867992</v>
          </cell>
          <cell r="F111">
            <v>4324577.2380867992</v>
          </cell>
          <cell r="G111">
            <v>4324577.2380867992</v>
          </cell>
          <cell r="H111">
            <v>4324577.2380867992</v>
          </cell>
          <cell r="I111">
            <v>4324577.2380867992</v>
          </cell>
        </row>
        <row r="112">
          <cell r="A112">
            <v>34</v>
          </cell>
          <cell r="B112">
            <v>4324577.2380867992</v>
          </cell>
          <cell r="C112">
            <v>4324577.2380867992</v>
          </cell>
          <cell r="D112">
            <v>4324577.2380867992</v>
          </cell>
          <cell r="E112">
            <v>4324577.2380867992</v>
          </cell>
          <cell r="F112">
            <v>4324577.2380867992</v>
          </cell>
          <cell r="G112">
            <v>4324577.2380867992</v>
          </cell>
          <cell r="H112">
            <v>4324577.2380867992</v>
          </cell>
          <cell r="I112">
            <v>4324577.2380867992</v>
          </cell>
        </row>
      </sheetData>
      <sheetData sheetId="5">
        <row r="7">
          <cell r="C7">
            <v>41791</v>
          </cell>
        </row>
        <row r="8">
          <cell r="C8">
            <v>42125</v>
          </cell>
        </row>
        <row r="9">
          <cell r="C9">
            <v>42856</v>
          </cell>
        </row>
        <row r="22">
          <cell r="D22">
            <v>2.5000000000000001E-2</v>
          </cell>
        </row>
        <row r="25">
          <cell r="G25">
            <v>524421.29999999993</v>
          </cell>
        </row>
        <row r="29">
          <cell r="D29">
            <v>12</v>
          </cell>
        </row>
        <row r="30">
          <cell r="D30">
            <v>0</v>
          </cell>
        </row>
        <row r="31">
          <cell r="D31">
            <v>0</v>
          </cell>
        </row>
        <row r="32">
          <cell r="D32">
            <v>0</v>
          </cell>
        </row>
        <row r="33">
          <cell r="D33">
            <v>0</v>
          </cell>
        </row>
        <row r="34">
          <cell r="D34">
            <v>0</v>
          </cell>
        </row>
        <row r="35">
          <cell r="B35" t="str">
            <v>Market Housing</v>
          </cell>
          <cell r="C35" t="str">
            <v>Empty rates</v>
          </cell>
          <cell r="D35">
            <v>0</v>
          </cell>
          <cell r="E35" t="str">
            <v>Listed buildings are exempt</v>
          </cell>
          <cell r="G35">
            <v>0</v>
          </cell>
        </row>
        <row r="36">
          <cell r="B36" t="str">
            <v>Non-RSL affordable</v>
          </cell>
          <cell r="C36" t="str">
            <v>Empty rates</v>
          </cell>
          <cell r="D36">
            <v>0</v>
          </cell>
          <cell r="E36" t="str">
            <v>Listed buildings are exempt</v>
          </cell>
          <cell r="G36">
            <v>0</v>
          </cell>
        </row>
        <row r="37">
          <cell r="E37">
            <v>4</v>
          </cell>
        </row>
        <row r="38">
          <cell r="E38">
            <v>4</v>
          </cell>
        </row>
        <row r="39">
          <cell r="E39">
            <v>4</v>
          </cell>
        </row>
        <row r="40">
          <cell r="E40">
            <v>4</v>
          </cell>
        </row>
        <row r="41">
          <cell r="E41">
            <v>4</v>
          </cell>
        </row>
        <row r="42">
          <cell r="E42">
            <v>4</v>
          </cell>
        </row>
        <row r="43">
          <cell r="D43">
            <v>0</v>
          </cell>
          <cell r="E43">
            <v>4</v>
          </cell>
        </row>
        <row r="44">
          <cell r="D44">
            <v>0</v>
          </cell>
          <cell r="E44">
            <v>4</v>
          </cell>
        </row>
        <row r="45">
          <cell r="B45" t="str">
            <v>Market Housing</v>
          </cell>
          <cell r="C45" t="str">
            <v>Empty costs</v>
          </cell>
          <cell r="D45">
            <v>0</v>
          </cell>
          <cell r="E45">
            <v>4</v>
          </cell>
          <cell r="F45" t="str">
            <v>psf net</v>
          </cell>
          <cell r="G45">
            <v>0</v>
          </cell>
        </row>
        <row r="46">
          <cell r="B46" t="str">
            <v>Non-RSL affordable</v>
          </cell>
          <cell r="C46" t="str">
            <v>Empty costs</v>
          </cell>
          <cell r="D46">
            <v>0</v>
          </cell>
          <cell r="E46">
            <v>4</v>
          </cell>
          <cell r="F46" t="str">
            <v>psf net</v>
          </cell>
          <cell r="G46">
            <v>0</v>
          </cell>
        </row>
        <row r="50">
          <cell r="D50">
            <v>18</v>
          </cell>
        </row>
        <row r="51">
          <cell r="D51">
            <v>0</v>
          </cell>
        </row>
        <row r="52">
          <cell r="D52">
            <v>0</v>
          </cell>
        </row>
        <row r="53">
          <cell r="D53">
            <v>0</v>
          </cell>
        </row>
        <row r="54">
          <cell r="D54">
            <v>0</v>
          </cell>
        </row>
        <row r="55">
          <cell r="D55">
            <v>0</v>
          </cell>
        </row>
        <row r="56">
          <cell r="D56">
            <v>0</v>
          </cell>
        </row>
        <row r="59">
          <cell r="D59">
            <v>5.2499999999999998E-2</v>
          </cell>
        </row>
      </sheetData>
      <sheetData sheetId="6"/>
      <sheetData sheetId="7"/>
      <sheetData sheetId="8"/>
      <sheetData sheetId="9"/>
      <sheetData sheetId="10"/>
      <sheetData sheetId="11"/>
      <sheetData sheetId="12"/>
      <sheetData sheetId="13">
        <row r="11">
          <cell r="A11" t="str">
            <v>Retail, Food &amp; Drink (A1/A2/A3)</v>
          </cell>
        </row>
      </sheetData>
      <sheetData sheetId="14">
        <row r="7">
          <cell r="C7">
            <v>41791</v>
          </cell>
        </row>
      </sheetData>
      <sheetData sheetId="15"/>
      <sheetData sheetId="16"/>
      <sheetData sheetId="17"/>
      <sheetData sheetId="18"/>
      <sheetData sheetId="19"/>
      <sheetData sheetId="20"/>
      <sheetData sheetId="21"/>
      <sheetData sheetId="22">
        <row r="11">
          <cell r="A11" t="str">
            <v>Retail, Food &amp; Drink (A1/A2/A3)</v>
          </cell>
        </row>
      </sheetData>
      <sheetData sheetId="23">
        <row r="7">
          <cell r="C7">
            <v>41791</v>
          </cell>
        </row>
      </sheetData>
      <sheetData sheetId="24"/>
      <sheetData sheetId="25"/>
      <sheetData sheetId="26"/>
      <sheetData sheetId="27"/>
      <sheetData sheetId="28"/>
      <sheetData sheetId="29"/>
      <sheetData sheetId="30"/>
      <sheetData sheetId="31">
        <row r="11">
          <cell r="A11" t="str">
            <v>Retail, Food &amp; Drink (A1/A2/A3)</v>
          </cell>
        </row>
      </sheetData>
      <sheetData sheetId="32">
        <row r="7">
          <cell r="C7">
            <v>41791</v>
          </cell>
        </row>
      </sheetData>
      <sheetData sheetId="33"/>
      <sheetData sheetId="34"/>
      <sheetData sheetId="35"/>
      <sheetData sheetId="36"/>
      <sheetData sheetId="37"/>
      <sheetData sheetId="38"/>
      <sheetData sheetId="39"/>
      <sheetData sheetId="40">
        <row r="11">
          <cell r="A11" t="str">
            <v>Retail, Food &amp; Drink (A1/A2/A3)</v>
          </cell>
        </row>
      </sheetData>
      <sheetData sheetId="41">
        <row r="7">
          <cell r="C7">
            <v>41791</v>
          </cell>
        </row>
      </sheetData>
      <sheetData sheetId="42"/>
      <sheetData sheetId="43"/>
      <sheetData sheetId="44"/>
      <sheetData sheetId="45"/>
      <sheetData sheetId="46"/>
      <sheetData sheetId="47"/>
      <sheetData sheetId="48"/>
      <sheetData sheetId="49">
        <row r="11">
          <cell r="A11" t="str">
            <v>Retail, Food &amp; Drink (A1/A2/A3)</v>
          </cell>
        </row>
      </sheetData>
      <sheetData sheetId="50">
        <row r="7">
          <cell r="C7">
            <v>41791</v>
          </cell>
        </row>
      </sheetData>
      <sheetData sheetId="51"/>
      <sheetData sheetId="52"/>
      <sheetData sheetId="53"/>
      <sheetData sheetId="54"/>
      <sheetData sheetId="55"/>
      <sheetData sheetId="56"/>
      <sheetData sheetId="57"/>
      <sheetData sheetId="58">
        <row r="11">
          <cell r="A11" t="str">
            <v>Retail, Food &amp; Drink (A1/A2/A3)</v>
          </cell>
        </row>
      </sheetData>
      <sheetData sheetId="59">
        <row r="7">
          <cell r="C7">
            <v>41791</v>
          </cell>
        </row>
      </sheetData>
      <sheetData sheetId="60"/>
      <sheetData sheetId="61"/>
      <sheetData sheetId="62"/>
      <sheetData sheetId="63"/>
      <sheetData sheetId="64"/>
      <sheetData sheetId="65"/>
      <sheetData sheetId="66"/>
      <sheetData sheetId="67">
        <row r="11">
          <cell r="A11" t="str">
            <v>Retail, Food &amp; Drink (A1/A2/A3)</v>
          </cell>
        </row>
      </sheetData>
      <sheetData sheetId="68">
        <row r="7">
          <cell r="C7">
            <v>41791</v>
          </cell>
        </row>
      </sheetData>
      <sheetData sheetId="69"/>
      <sheetData sheetId="70"/>
      <sheetData sheetId="71"/>
      <sheetData sheetId="72"/>
      <sheetData sheetId="73"/>
      <sheetData sheetId="74"/>
      <sheetData sheetId="75"/>
      <sheetData sheetId="76">
        <row r="11">
          <cell r="A11" t="str">
            <v>Retail, Food &amp; Drink (A1/A2/A3)</v>
          </cell>
        </row>
      </sheetData>
      <sheetData sheetId="77">
        <row r="7">
          <cell r="C7">
            <v>41791</v>
          </cell>
        </row>
      </sheetData>
      <sheetData sheetId="78"/>
      <sheetData sheetId="79"/>
      <sheetData sheetId="80"/>
      <sheetData sheetId="81"/>
      <sheetData sheetId="82"/>
      <sheetData sheetId="83"/>
      <sheetData sheetId="84"/>
      <sheetData sheetId="85">
        <row r="11">
          <cell r="A11" t="str">
            <v>Retail, Food &amp; Drink (A1/A2/A3)</v>
          </cell>
        </row>
      </sheetData>
      <sheetData sheetId="86">
        <row r="7">
          <cell r="C7">
            <v>41791</v>
          </cell>
        </row>
      </sheetData>
      <sheetData sheetId="87"/>
      <sheetData sheetId="88"/>
      <sheetData sheetId="89"/>
      <sheetData sheetId="90"/>
      <sheetData sheetId="91"/>
      <sheetData sheetId="92"/>
      <sheetData sheetId="93"/>
      <sheetData sheetId="94">
        <row r="11">
          <cell r="A11" t="str">
            <v>Retail, Food &amp; Drink (A1/A2/A3)</v>
          </cell>
        </row>
      </sheetData>
      <sheetData sheetId="95">
        <row r="7">
          <cell r="C7">
            <v>41791</v>
          </cell>
        </row>
      </sheetData>
      <sheetData sheetId="96"/>
      <sheetData sheetId="97"/>
      <sheetData sheetId="98"/>
      <sheetData sheetId="99"/>
      <sheetData sheetId="100"/>
      <sheetData sheetId="101"/>
      <sheetData sheetId="102"/>
      <sheetData sheetId="103">
        <row r="11">
          <cell r="A11" t="str">
            <v>Retail, Food &amp; Drink (A1/A2/A3)</v>
          </cell>
        </row>
      </sheetData>
      <sheetData sheetId="104">
        <row r="7">
          <cell r="C7">
            <v>41791</v>
          </cell>
        </row>
      </sheetData>
      <sheetData sheetId="105"/>
      <sheetData sheetId="106"/>
      <sheetData sheetId="107"/>
      <sheetData sheetId="108"/>
      <sheetData sheetId="109"/>
      <sheetData sheetId="110"/>
      <sheetData sheetId="111"/>
      <sheetData sheetId="112">
        <row r="11">
          <cell r="A11" t="str">
            <v>Retail, Food &amp; Drink (A1/A2/A3)</v>
          </cell>
        </row>
      </sheetData>
      <sheetData sheetId="113">
        <row r="7">
          <cell r="C7">
            <v>41791</v>
          </cell>
        </row>
      </sheetData>
      <sheetData sheetId="114"/>
      <sheetData sheetId="115"/>
      <sheetData sheetId="116"/>
      <sheetData sheetId="117"/>
      <sheetData sheetId="118"/>
      <sheetData sheetId="119"/>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 Sheet"/>
      <sheetName val="Contents"/>
      <sheetName val="Introduction"/>
      <sheetName val="Exec. Sum"/>
      <sheetName val="Exclusions"/>
      <sheetName val="Sch. Areas"/>
      <sheetName val="Summary"/>
      <sheetName val="Specification"/>
      <sheetName val="S Curve 6months"/>
      <sheetName val="4 mth FFE S- curve Cash Flo"/>
      <sheetName val="2 mth FFE S- curve Cash Flow "/>
      <sheetName val="Modified Cash Flow"/>
      <sheetName val="Risks"/>
      <sheetName val="Market Test"/>
      <sheetName val="Disclaimer"/>
      <sheetName val="Blank"/>
      <sheetName val="Cover"/>
      <sheetName val="1.00"/>
      <sheetName val="2.00"/>
      <sheetName val="3.00"/>
      <sheetName val="4.00"/>
      <sheetName val="5.00"/>
      <sheetName val="6.00"/>
      <sheetName val="7.00"/>
      <sheetName val="8.00"/>
      <sheetName val="9.00"/>
      <sheetName val="10.00"/>
      <sheetName val="Module1"/>
      <sheetName val="S Curve SISK"/>
      <sheetName val="Sheet1"/>
      <sheetName val="Development Cash flow"/>
      <sheetName val="cashflow macro functions"/>
      <sheetName val="Cashflow 07.01.16"/>
    </sheetNames>
    <sheetDataSet>
      <sheetData sheetId="0">
        <row r="29">
          <cell r="F29" t="str">
            <v>10000/1</v>
          </cell>
        </row>
      </sheetData>
      <sheetData sheetId="1"/>
      <sheetData sheetId="2"/>
      <sheetData sheetId="3"/>
      <sheetData sheetId="4"/>
      <sheetData sheetId="5">
        <row r="30">
          <cell r="D30">
            <v>15750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A&amp;E-Fly"/>
      <sheetName val="A&amp;E"/>
      <sheetName val="Basis-Fly"/>
      <sheetName val="Basis"/>
      <sheetName val="Area-Fly"/>
      <sheetName val="Areas"/>
      <sheetName val="Def-Fly"/>
      <sheetName val="Def"/>
      <sheetName val="OS-Fly"/>
      <sheetName val="OS"/>
      <sheetName val="SC-Fly"/>
      <sheetName val="SC Sum"/>
      <sheetName val="SC Det"/>
      <sheetName val="LIFT-Fly"/>
      <sheetName val="LIFT Sum"/>
      <sheetName val="LIFT-Det"/>
      <sheetName val="CATA-Fly"/>
      <sheetName val="CATA Sum"/>
      <sheetName val="CATA Det"/>
      <sheetName val="Retail-Fly"/>
      <sheetName val="Retail Sum"/>
      <sheetName val="Retail Det"/>
      <sheetName val="BREEAM-Fly"/>
      <sheetName val="BREEAM Sum"/>
      <sheetName val="BREEAM Det"/>
      <sheetName val="Win-Fly"/>
      <sheetName val="Win Sum"/>
      <sheetName val="Win Det"/>
      <sheetName val="Corri-Fly"/>
      <sheetName val="Corry Sum"/>
      <sheetName val="Corry Det"/>
      <sheetName val="Movement-Fly"/>
      <sheetName val="Movement"/>
      <sheetName val="CF-Fly"/>
      <sheetName val="CF"/>
      <sheetName val="Key Data"/>
      <sheetName val="TC Dims"/>
      <sheetName val="Inflation"/>
      <sheetName val="A&amp;P"/>
      <sheetName val="Benchmark - NF"/>
      <sheetName val="20STJ-WC&amp;R - NF"/>
      <sheetName val="Benchmark"/>
      <sheetName val="20STJ-WC&amp;R"/>
      <sheetName val="Benchmark Co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t="str">
            <v>28036</v>
          </cell>
        </row>
      </sheetData>
      <sheetData sheetId="38" refreshError="1"/>
      <sheetData sheetId="39" refreshError="1"/>
      <sheetData sheetId="40" refreshError="1"/>
      <sheetData sheetId="41"/>
      <sheetData sheetId="42"/>
      <sheetData sheetId="43"/>
      <sheetData sheetId="44" refreshError="1"/>
      <sheetData sheetId="45"/>
      <sheetData sheetId="4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1"/>
      <sheetName val="Scope Notes"/>
      <sheetName val="Summary"/>
      <sheetName val="NPV"/>
      <sheetName val="Summary Data"/>
      <sheetName val="Key Data"/>
      <sheetName val="info"/>
      <sheetName val="Scope_Notes"/>
      <sheetName val="Summary_Data"/>
      <sheetName val="Key_Data"/>
    </sheetNames>
    <sheetDataSet>
      <sheetData sheetId="0"/>
      <sheetData sheetId="1"/>
      <sheetData sheetId="2"/>
      <sheetData sheetId="3">
        <row r="40">
          <cell r="B40">
            <v>7.2499999999999995E-2</v>
          </cell>
        </row>
      </sheetData>
      <sheetData sheetId="4"/>
      <sheetData sheetId="5" refreshError="1"/>
      <sheetData sheetId="6" refreshError="1"/>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ssessions"/>
      <sheetName val="Sidings Pricing"/>
      <sheetName val="Proforma"/>
      <sheetName val="Flysheet"/>
      <sheetName val="Twickenham"/>
      <sheetName val="NPV"/>
      <sheetName val="Key Data"/>
      <sheetName val="Sidings_Pricing"/>
      <sheetName val="Key_Data"/>
      <sheetName val="DATABASE"/>
      <sheetName val="Construction"/>
    </sheetNames>
    <sheetDataSet>
      <sheetData sheetId="0"/>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Front Cover"/>
      <sheetName val="Contents"/>
      <sheetName val="Introduction (Cover)"/>
      <sheetName val="Introduction"/>
      <sheetName val="Summary Cover"/>
      <sheetName val="Exec Sum A"/>
      <sheetName val="Exec Sum B"/>
      <sheetName val="Exec Sum TVO's"/>
      <sheetName val="Exec Sum CR's"/>
      <sheetName val="CR 1"/>
      <sheetName val="CR 2"/>
      <sheetName val="CR 3"/>
      <sheetName val="CR 4"/>
      <sheetName val="Construction Summary"/>
      <sheetName val="Graph Cover"/>
      <sheetName val="Graph"/>
      <sheetName val="Work Packages Summary"/>
      <sheetName val="Cashflow cover"/>
      <sheetName val="Cashflow forecast"/>
      <sheetName val="Cashflow forecast (2)"/>
      <sheetName val="Elemental Breakdown"/>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TVO Costings"/>
      <sheetName val="TVO 1"/>
      <sheetName val="TVO 2"/>
      <sheetName val="TVO 3"/>
      <sheetName val="TVO 4"/>
      <sheetName val="TVO 5"/>
      <sheetName val="TVO 29"/>
      <sheetName val="TVO 30"/>
      <sheetName val="TVO 6"/>
      <sheetName val="TVO 7"/>
      <sheetName val="TVO 8"/>
      <sheetName val="TVO 9"/>
      <sheetName val="TVO 10"/>
      <sheetName val="TVO 11"/>
      <sheetName val="TVO 12"/>
      <sheetName val="TVO 13"/>
      <sheetName val="TVO 14"/>
      <sheetName val="TVO 15"/>
      <sheetName val="TVO 16"/>
      <sheetName val="TVO 17"/>
      <sheetName val="TVO 18"/>
      <sheetName val="TVO 19"/>
      <sheetName val="TVO 20"/>
      <sheetName val="TVO 31"/>
      <sheetName val="TVO 32"/>
      <sheetName val="TVO 33"/>
      <sheetName val="Work Packages Breakdown"/>
      <sheetName val="1100"/>
      <sheetName val="1200"/>
      <sheetName val="1300"/>
      <sheetName val="1400"/>
      <sheetName val="1500"/>
      <sheetName val="1600"/>
      <sheetName val="1700"/>
      <sheetName val="1800"/>
      <sheetName val="1900"/>
      <sheetName val="2000"/>
      <sheetName val="2100"/>
      <sheetName val="2150"/>
      <sheetName val="2200"/>
      <sheetName val="2300"/>
      <sheetName val="2400"/>
      <sheetName val="2500"/>
      <sheetName val="2600"/>
      <sheetName val="2700"/>
      <sheetName val="2800"/>
      <sheetName val="2900"/>
      <sheetName val="3000"/>
      <sheetName val="3200"/>
      <sheetName val="3300"/>
      <sheetName val="3400"/>
      <sheetName val="3500"/>
      <sheetName val="3600"/>
      <sheetName val="3700"/>
      <sheetName val="3800"/>
      <sheetName val="3900"/>
      <sheetName val="Nice to Have (Cover)"/>
      <sheetName val="Nice to Have"/>
      <sheetName val="Basis of Estimate (Cover)"/>
      <sheetName val="Basis of Estimate"/>
      <sheetName val="Exclusions (Cover)"/>
      <sheetName val="Exclusions"/>
      <sheetName val="Area Schedule Cover"/>
      <sheetName val="Area Schedule"/>
      <sheetName val="Value Engineering Cover"/>
      <sheetName val="Value Engineering"/>
      <sheetName val="First Stage Package"/>
      <sheetName val="Graph backup"/>
      <sheetName val="Cashflow backup"/>
      <sheetName val="TVO Template"/>
      <sheetName val="HOK Notes cover"/>
      <sheetName val="Changes (Cover)"/>
      <sheetName val="Changes"/>
      <sheetName val="Specifications"/>
    </sheetNames>
    <sheetDataSet>
      <sheetData sheetId="0">
        <row r="43">
          <cell r="H43">
            <v>330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Key Data"/>
      <sheetName val="Assump. &amp; Excl"/>
      <sheetName val="Drawings"/>
      <sheetName val="Flysheet"/>
      <sheetName val="Summary"/>
      <sheetName val="1"/>
      <sheetName val="2"/>
      <sheetName val="3"/>
      <sheetName val="4"/>
      <sheetName val="5"/>
      <sheetName val="7"/>
      <sheetName val="8"/>
      <sheetName val="Chart - Bldg"/>
      <sheetName val="Chart - Services"/>
      <sheetName val="Value Engineering"/>
      <sheetName val="Main Data Entry"/>
      <sheetName val="TC Area &amp; Perim"/>
      <sheetName val="Areas"/>
      <sheetName val="Dims"/>
      <sheetName val="Internal Walls"/>
      <sheetName val="External Walls"/>
      <sheetName val="Loose Fittings"/>
      <sheetName val="Key_Data"/>
      <sheetName val="Assump__&amp;_Excl"/>
      <sheetName val="Chart_-_Bldg"/>
      <sheetName val="Chart_-_Services"/>
      <sheetName val="Value_Engineering"/>
      <sheetName val="Main_Data_Entry"/>
      <sheetName val="TC_Area_&amp;_Perim"/>
      <sheetName val="Internal_Walls"/>
      <sheetName val="External_Walls"/>
      <sheetName val="Loose_Fittings"/>
      <sheetName val=" Cover "/>
      <sheetName val="Control Issue Sheet"/>
      <sheetName val="Contents - ALL"/>
      <sheetName val="Exec Summary - Outline"/>
      <sheetName val="Combined Elemental Summary"/>
      <sheetName val="Basis"/>
      <sheetName val="Exclusions"/>
      <sheetName val="Area Combined"/>
      <sheetName val="Area Pitt Street"/>
      <sheetName val="Areas  Holland Street"/>
      <sheetName val="Elemental Summary Pitt Street"/>
      <sheetName val="Cost Breakdown Pitt Street"/>
      <sheetName val="WP Summary Pitt"/>
      <sheetName val="Elemental Summary Holland "/>
      <sheetName val="Cost Breakdown Holland"/>
      <sheetName val="WP Summary Holland"/>
      <sheetName val="Design Information"/>
      <sheetName val="Bed Quantities Pitt Street"/>
      <sheetName val="Bed Quantities Holland Street"/>
      <sheetName val="Common Areas"/>
      <sheetName val="Moda Works"/>
      <sheetName val="Benchmark"/>
      <sheetName val="Key_Data1"/>
      <sheetName val="Assump__&amp;_Excl1"/>
      <sheetName val="Chart_-_Bldg1"/>
      <sheetName val="Chart_-_Services1"/>
      <sheetName val="Value_Engineering1"/>
      <sheetName val="Main_Data_Entry1"/>
      <sheetName val="TC_Area_&amp;_Perim1"/>
      <sheetName val="Internal_Walls1"/>
      <sheetName val="External_Walls1"/>
      <sheetName val="Loose_Fittings1"/>
      <sheetName val=""/>
      <sheetName val="Project Data"/>
      <sheetName val="Cost_Split"/>
      <sheetName val="Cover Sheet"/>
      <sheetName val="Contents Page"/>
      <sheetName val="Executive Summary"/>
      <sheetName val="Elemental Summary"/>
      <sheetName val="Changes Summary"/>
      <sheetName val="Cash Flow Graph"/>
      <sheetName val="Cahflow 1 Phase"/>
      <sheetName val="Cahflow As Prog"/>
      <sheetName val="Scope of Works"/>
      <sheetName val="Area Summary"/>
      <sheetName val="BM Exec Summ"/>
      <sheetName val="BM Summary"/>
      <sheetName val="BM Movement"/>
      <sheetName val="BM Charts"/>
      <sheetName val="BM S&amp;C"/>
      <sheetName val="BM Area"/>
      <sheetName val="C Exec Summ"/>
      <sheetName val="C Summary"/>
      <sheetName val="C Movement"/>
      <sheetName val="C Charts"/>
      <sheetName val="C S&amp;C"/>
      <sheetName val="Block C Cinema Fit Out"/>
      <sheetName val="C Resi FO"/>
      <sheetName val="C Cinema Fo"/>
      <sheetName val="C Hotel FO"/>
      <sheetName val="C Area"/>
      <sheetName val="D1 Exec Summ"/>
      <sheetName val="D1 Summary"/>
      <sheetName val="D1 Movement"/>
      <sheetName val="D1 Charts"/>
      <sheetName val="D1 S&amp;C"/>
      <sheetName val="D1 Resi FO "/>
      <sheetName val="D1 Area"/>
      <sheetName val="D2 Exec Summ"/>
      <sheetName val="D2 Summary"/>
      <sheetName val="D2 Movement"/>
      <sheetName val="D2 Charts"/>
      <sheetName val="D2 S&amp;C"/>
      <sheetName val="D2 Resi FO"/>
      <sheetName val="D2 Area"/>
      <sheetName val="E Exec Summ"/>
      <sheetName val="E Summary"/>
      <sheetName val="E Movement"/>
      <sheetName val="E Charts"/>
      <sheetName val="E S&amp;C"/>
      <sheetName val="E Area"/>
      <sheetName val="Ex+Misc Movement"/>
      <sheetName val="External Works"/>
      <sheetName val="MIsc Costs"/>
      <sheetName val="App A Resi FO MEP"/>
      <sheetName val="App A Blk C PRS FO"/>
      <sheetName val="App B Blk D1 PRS FO"/>
      <sheetName val="App C Blk D2 Private FO"/>
      <sheetName val="Appendix B V.E"/>
      <sheetName val="Appendix E"/>
      <sheetName val="Appendix C"/>
      <sheetName val="Appendix G"/>
      <sheetName val="Fit Out rates"/>
      <sheetName val="RATES"/>
      <sheetName val="Profile (2)"/>
      <sheetName val="RATES2"/>
      <sheetName val="_Cover_"/>
      <sheetName val="Control_Issue_Sheet"/>
      <sheetName val="Contents_-_ALL"/>
      <sheetName val="Exec_Summary_-_Outline"/>
      <sheetName val="Combined_Elemental_Summary"/>
      <sheetName val="Area_Combined"/>
      <sheetName val="Area_Pitt_Street"/>
      <sheetName val="Areas__Holland_Street"/>
      <sheetName val="Elemental_Summary_Pitt_Street"/>
      <sheetName val="Cost_Breakdown_Pitt_Street"/>
      <sheetName val="WP_Summary_Pitt"/>
      <sheetName val="Elemental_Summary_Holland_"/>
      <sheetName val="Cost_Breakdown_Holland"/>
      <sheetName val="WP_Summary_Holland"/>
      <sheetName val="Design_Information"/>
      <sheetName val="Bed_Quantities_Pitt_Street"/>
      <sheetName val="Bed_Quantities_Holland_Street"/>
      <sheetName val="Common_Areas"/>
      <sheetName val="Moda_Works"/>
      <sheetName val="Key_Data3"/>
      <sheetName val="Assump__&amp;_Excl3"/>
      <sheetName val="Chart_-_Bldg3"/>
      <sheetName val="Chart_-_Services3"/>
      <sheetName val="Value_Engineering3"/>
      <sheetName val="Main_Data_Entry3"/>
      <sheetName val="TC_Area_&amp;_Perim3"/>
      <sheetName val="Internal_Walls3"/>
      <sheetName val="External_Walls3"/>
      <sheetName val="Loose_Fittings3"/>
      <sheetName val="_Cover_1"/>
      <sheetName val="Control_Issue_Sheet1"/>
      <sheetName val="Contents_-_ALL1"/>
      <sheetName val="Exec_Summary_-_Outline1"/>
      <sheetName val="Combined_Elemental_Summary1"/>
      <sheetName val="Area_Combined1"/>
      <sheetName val="Area_Pitt_Street1"/>
      <sheetName val="Areas__Holland_Street1"/>
      <sheetName val="Elemental_Summary_Pitt_Street1"/>
      <sheetName val="Cost_Breakdown_Pitt_Street1"/>
      <sheetName val="WP_Summary_Pitt1"/>
      <sheetName val="Elemental_Summary_Holland_1"/>
      <sheetName val="Cost_Breakdown_Holland1"/>
      <sheetName val="WP_Summary_Holland1"/>
      <sheetName val="Design_Information1"/>
      <sheetName val="Bed_Quantities_Pitt_Street1"/>
      <sheetName val="Bed_Quantities_Holland_Street1"/>
      <sheetName val="Common_Areas1"/>
      <sheetName val="Moda_Works1"/>
      <sheetName val="Project_Data1"/>
      <sheetName val="Cover_Sheet1"/>
      <sheetName val="Contents_Page1"/>
      <sheetName val="Executive_Summary1"/>
      <sheetName val="Elemental_Summary1"/>
      <sheetName val="Changes_Summary1"/>
      <sheetName val="Cash_Flow_Graph1"/>
      <sheetName val="Cahflow_1_Phase1"/>
      <sheetName val="Cahflow_As_Prog1"/>
      <sheetName val="Scope_of_Works1"/>
      <sheetName val="Area_Summary1"/>
      <sheetName val="BM_Exec_Summ1"/>
      <sheetName val="BM_Summary1"/>
      <sheetName val="BM_Movement1"/>
      <sheetName val="BM_Charts1"/>
      <sheetName val="BM_S&amp;C1"/>
      <sheetName val="BM_Area1"/>
      <sheetName val="C_Exec_Summ1"/>
      <sheetName val="C_Summary1"/>
      <sheetName val="C_Movement1"/>
      <sheetName val="C_Charts1"/>
      <sheetName val="C_S&amp;C1"/>
      <sheetName val="Block_C_Cinema_Fit_Out1"/>
      <sheetName val="C_Resi_FO1"/>
      <sheetName val="C_Cinema_Fo1"/>
      <sheetName val="C_Hotel_FO1"/>
      <sheetName val="C_Area1"/>
      <sheetName val="D1_Exec_Summ1"/>
      <sheetName val="D1_Summary1"/>
      <sheetName val="D1_Movement1"/>
      <sheetName val="D1_Charts1"/>
      <sheetName val="D1_S&amp;C1"/>
      <sheetName val="D1_Resi_FO_1"/>
      <sheetName val="D1_Area1"/>
      <sheetName val="D2_Exec_Summ1"/>
      <sheetName val="D2_Summary1"/>
      <sheetName val="D2_Movement1"/>
      <sheetName val="D2_Charts1"/>
      <sheetName val="D2_S&amp;C1"/>
      <sheetName val="D2_Resi_FO1"/>
      <sheetName val="D2_Area1"/>
      <sheetName val="E_Exec_Summ1"/>
      <sheetName val="E_Summary1"/>
      <sheetName val="E_Movement1"/>
      <sheetName val="E_Charts1"/>
      <sheetName val="E_S&amp;C1"/>
      <sheetName val="E_Area1"/>
      <sheetName val="Ex+Misc_Movement1"/>
      <sheetName val="External_Works1"/>
      <sheetName val="MIsc_Costs1"/>
      <sheetName val="App_A_Resi_FO_MEP1"/>
      <sheetName val="App_A_Blk_C_PRS_FO1"/>
      <sheetName val="App_B_Blk_D1_PRS_FO1"/>
      <sheetName val="App_C_Blk_D2_Private_FO1"/>
      <sheetName val="Appendix_B_V_E1"/>
      <sheetName val="Appendix_E1"/>
      <sheetName val="Appendix_C1"/>
      <sheetName val="Appendix_G1"/>
      <sheetName val="Fit_Out_rates1"/>
      <sheetName val="Profile_(2)1"/>
      <sheetName val="Key_Data2"/>
      <sheetName val="Assump__&amp;_Excl2"/>
      <sheetName val="Chart_-_Bldg2"/>
      <sheetName val="Chart_-_Services2"/>
      <sheetName val="Value_Engineering2"/>
      <sheetName val="Main_Data_Entry2"/>
      <sheetName val="TC_Area_&amp;_Perim2"/>
      <sheetName val="Internal_Walls2"/>
      <sheetName val="External_Walls2"/>
      <sheetName val="Loose_Fittings2"/>
      <sheetName val="Project_Data"/>
      <sheetName val="Cover_Sheet"/>
      <sheetName val="Contents_Page"/>
      <sheetName val="Executive_Summary"/>
      <sheetName val="Elemental_Summary"/>
      <sheetName val="Changes_Summary"/>
      <sheetName val="Cash_Flow_Graph"/>
      <sheetName val="Cahflow_1_Phase"/>
      <sheetName val="Cahflow_As_Prog"/>
      <sheetName val="Scope_of_Works"/>
      <sheetName val="Area_Summary"/>
      <sheetName val="BM_Exec_Summ"/>
      <sheetName val="BM_Summary"/>
      <sheetName val="BM_Movement"/>
      <sheetName val="BM_Charts"/>
      <sheetName val="BM_S&amp;C"/>
      <sheetName val="BM_Area"/>
      <sheetName val="C_Exec_Summ"/>
      <sheetName val="C_Summary"/>
      <sheetName val="C_Movement"/>
      <sheetName val="C_Charts"/>
      <sheetName val="C_S&amp;C"/>
      <sheetName val="Block_C_Cinema_Fit_Out"/>
      <sheetName val="C_Resi_FO"/>
      <sheetName val="C_Cinema_Fo"/>
      <sheetName val="C_Hotel_FO"/>
      <sheetName val="C_Area"/>
      <sheetName val="D1_Exec_Summ"/>
      <sheetName val="D1_Summary"/>
      <sheetName val="D1_Movement"/>
      <sheetName val="D1_Charts"/>
      <sheetName val="D1_S&amp;C"/>
      <sheetName val="D1_Resi_FO_"/>
      <sheetName val="D1_Area"/>
      <sheetName val="D2_Exec_Summ"/>
      <sheetName val="D2_Summary"/>
      <sheetName val="D2_Movement"/>
      <sheetName val="D2_Charts"/>
      <sheetName val="D2_S&amp;C"/>
      <sheetName val="D2_Resi_FO"/>
      <sheetName val="D2_Area"/>
      <sheetName val="E_Exec_Summ"/>
      <sheetName val="E_Summary"/>
      <sheetName val="E_Movement"/>
      <sheetName val="E_Charts"/>
      <sheetName val="E_S&amp;C"/>
      <sheetName val="E_Area"/>
      <sheetName val="Ex+Misc_Movement"/>
      <sheetName val="External_Works"/>
      <sheetName val="MIsc_Costs"/>
      <sheetName val="App_A_Resi_FO_MEP"/>
      <sheetName val="App_A_Blk_C_PRS_FO"/>
      <sheetName val="App_B_Blk_D1_PRS_FO"/>
      <sheetName val="App_C_Blk_D2_Private_FO"/>
      <sheetName val="Appendix_B_V_E"/>
      <sheetName val="Appendix_E"/>
      <sheetName val="Appendix_C"/>
      <sheetName val="Appendix_G"/>
      <sheetName val="Fit_Out_rates"/>
      <sheetName val="Profile_(2)"/>
      <sheetName val="Key_Data4"/>
      <sheetName val="Assump__&amp;_Excl4"/>
      <sheetName val="Chart_-_Bldg4"/>
      <sheetName val="Chart_-_Services4"/>
      <sheetName val="Value_Engineering4"/>
      <sheetName val="Main_Data_Entry4"/>
      <sheetName val="TC_Area_&amp;_Perim4"/>
      <sheetName val="Internal_Walls4"/>
      <sheetName val="External_Walls4"/>
      <sheetName val="Loose_Fittings4"/>
      <sheetName val="_Cover_2"/>
      <sheetName val="Control_Issue_Sheet2"/>
      <sheetName val="Contents_-_ALL2"/>
      <sheetName val="Exec_Summary_-_Outline2"/>
      <sheetName val="Combined_Elemental_Summary2"/>
      <sheetName val="Area_Combined2"/>
      <sheetName val="Area_Pitt_Street2"/>
      <sheetName val="Areas__Holland_Street2"/>
      <sheetName val="Elemental_Summary_Pitt_Street2"/>
      <sheetName val="Cost_Breakdown_Pitt_Street2"/>
      <sheetName val="WP_Summary_Pitt2"/>
      <sheetName val="Elemental_Summary_Holland_2"/>
      <sheetName val="Cost_Breakdown_Holland2"/>
      <sheetName val="WP_Summary_Holland2"/>
      <sheetName val="Design_Information2"/>
      <sheetName val="Bed_Quantities_Pitt_Street2"/>
      <sheetName val="Bed_Quantities_Holland_Street2"/>
      <sheetName val="Common_Areas2"/>
      <sheetName val="Moda_Works2"/>
      <sheetName val="Project_Data2"/>
      <sheetName val="Cover_Sheet2"/>
      <sheetName val="Contents_Page2"/>
      <sheetName val="Executive_Summary2"/>
      <sheetName val="Elemental_Summary2"/>
      <sheetName val="Changes_Summary2"/>
      <sheetName val="Cash_Flow_Graph2"/>
      <sheetName val="Cahflow_1_Phase2"/>
      <sheetName val="Cahflow_As_Prog2"/>
      <sheetName val="Scope_of_Works2"/>
      <sheetName val="Area_Summary2"/>
      <sheetName val="BM_Exec_Summ2"/>
      <sheetName val="BM_Summary2"/>
      <sheetName val="BM_Movement2"/>
      <sheetName val="BM_Charts2"/>
      <sheetName val="BM_S&amp;C2"/>
      <sheetName val="BM_Area2"/>
      <sheetName val="C_Exec_Summ2"/>
      <sheetName val="C_Summary2"/>
      <sheetName val="C_Movement2"/>
      <sheetName val="C_Charts2"/>
      <sheetName val="C_S&amp;C2"/>
      <sheetName val="Block_C_Cinema_Fit_Out2"/>
      <sheetName val="C_Resi_FO2"/>
      <sheetName val="C_Cinema_Fo2"/>
      <sheetName val="C_Hotel_FO2"/>
      <sheetName val="C_Area2"/>
      <sheetName val="D1_Exec_Summ2"/>
      <sheetName val="D1_Summary2"/>
      <sheetName val="D1_Movement2"/>
      <sheetName val="D1_Charts2"/>
      <sheetName val="D1_S&amp;C2"/>
      <sheetName val="D1_Resi_FO_2"/>
      <sheetName val="D1_Area2"/>
      <sheetName val="D2_Exec_Summ2"/>
      <sheetName val="D2_Summary2"/>
      <sheetName val="D2_Movement2"/>
      <sheetName val="D2_Charts2"/>
      <sheetName val="D2_S&amp;C2"/>
      <sheetName val="D2_Resi_FO2"/>
      <sheetName val="D2_Area2"/>
      <sheetName val="E_Exec_Summ2"/>
      <sheetName val="E_Summary2"/>
      <sheetName val="E_Movement2"/>
      <sheetName val="E_Charts2"/>
      <sheetName val="E_S&amp;C2"/>
      <sheetName val="E_Area2"/>
      <sheetName val="Ex+Misc_Movement2"/>
      <sheetName val="External_Works2"/>
      <sheetName val="MIsc_Costs2"/>
      <sheetName val="App_A_Resi_FO_MEP2"/>
      <sheetName val="App_A_Blk_C_PRS_FO2"/>
      <sheetName val="App_B_Blk_D1_PRS_FO2"/>
      <sheetName val="App_C_Blk_D2_Private_FO2"/>
      <sheetName val="Appendix_B_V_E2"/>
      <sheetName val="Appendix_E2"/>
      <sheetName val="Appendix_C2"/>
      <sheetName val="Appendix_G2"/>
      <sheetName val="Fit_Out_rates2"/>
      <sheetName val="Profile_(2)2"/>
      <sheetName val="Key_Data5"/>
      <sheetName val="Assump__&amp;_Excl5"/>
      <sheetName val="Chart_-_Bldg5"/>
      <sheetName val="Chart_-_Services5"/>
      <sheetName val="Value_Engineering5"/>
      <sheetName val="Main_Data_Entry5"/>
      <sheetName val="TC_Area_&amp;_Perim5"/>
      <sheetName val="Internal_Walls5"/>
      <sheetName val="External_Walls5"/>
      <sheetName val="Loose_Fittings5"/>
      <sheetName val="_Cover_3"/>
      <sheetName val="Control_Issue_Sheet3"/>
      <sheetName val="Contents_-_ALL3"/>
      <sheetName val="Exec_Summary_-_Outline3"/>
      <sheetName val="Combined_Elemental_Summary3"/>
      <sheetName val="Area_Combined3"/>
      <sheetName val="Area_Pitt_Street3"/>
      <sheetName val="Areas__Holland_Street3"/>
      <sheetName val="Elemental_Summary_Pitt_Street3"/>
      <sheetName val="Cost_Breakdown_Pitt_Street3"/>
      <sheetName val="WP_Summary_Pitt3"/>
      <sheetName val="Elemental_Summary_Holland_3"/>
      <sheetName val="Cost_Breakdown_Holland3"/>
      <sheetName val="WP_Summary_Holland3"/>
      <sheetName val="Design_Information3"/>
      <sheetName val="Bed_Quantities_Pitt_Street3"/>
      <sheetName val="Bed_Quantities_Holland_Street3"/>
      <sheetName val="Common_Areas3"/>
      <sheetName val="Moda_Works3"/>
      <sheetName val="Project_Data3"/>
      <sheetName val="Cover_Sheet3"/>
      <sheetName val="Contents_Page3"/>
      <sheetName val="Executive_Summary3"/>
      <sheetName val="Elemental_Summary3"/>
      <sheetName val="Changes_Summary3"/>
      <sheetName val="Cash_Flow_Graph3"/>
      <sheetName val="Cahflow_1_Phase3"/>
      <sheetName val="Cahflow_As_Prog3"/>
      <sheetName val="Scope_of_Works3"/>
      <sheetName val="Area_Summary3"/>
      <sheetName val="BM_Exec_Summ3"/>
      <sheetName val="BM_Summary3"/>
      <sheetName val="BM_Movement3"/>
      <sheetName val="BM_Charts3"/>
      <sheetName val="BM_S&amp;C3"/>
      <sheetName val="BM_Area3"/>
      <sheetName val="C_Exec_Summ3"/>
      <sheetName val="C_Summary3"/>
      <sheetName val="C_Movement3"/>
      <sheetName val="C_Charts3"/>
      <sheetName val="C_S&amp;C3"/>
      <sheetName val="Block_C_Cinema_Fit_Out3"/>
      <sheetName val="C_Resi_FO3"/>
      <sheetName val="C_Cinema_Fo3"/>
      <sheetName val="C_Hotel_FO3"/>
      <sheetName val="C_Area3"/>
      <sheetName val="D1_Exec_Summ3"/>
      <sheetName val="D1_Summary3"/>
      <sheetName val="D1_Movement3"/>
      <sheetName val="D1_Charts3"/>
      <sheetName val="D1_S&amp;C3"/>
      <sheetName val="D1_Resi_FO_3"/>
      <sheetName val="D1_Area3"/>
      <sheetName val="D2_Exec_Summ3"/>
      <sheetName val="D2_Summary3"/>
      <sheetName val="D2_Movement3"/>
      <sheetName val="D2_Charts3"/>
      <sheetName val="D2_S&amp;C3"/>
      <sheetName val="D2_Resi_FO3"/>
      <sheetName val="D2_Area3"/>
      <sheetName val="E_Exec_Summ3"/>
      <sheetName val="E_Summary3"/>
      <sheetName val="E_Movement3"/>
      <sheetName val="E_Charts3"/>
      <sheetName val="E_S&amp;C3"/>
      <sheetName val="E_Area3"/>
      <sheetName val="Ex+Misc_Movement3"/>
      <sheetName val="External_Works3"/>
      <sheetName val="MIsc_Costs3"/>
      <sheetName val="App_A_Resi_FO_MEP3"/>
      <sheetName val="App_A_Blk_C_PRS_FO3"/>
      <sheetName val="App_B_Blk_D1_PRS_FO3"/>
      <sheetName val="App_C_Blk_D2_Private_FO3"/>
      <sheetName val="Appendix_B_V_E3"/>
      <sheetName val="Appendix_E3"/>
      <sheetName val="Appendix_C3"/>
      <sheetName val="Appendix_G3"/>
      <sheetName val="Fit_Out_rates3"/>
      <sheetName val="Profile_(2)3"/>
      <sheetName val="Key_Data6"/>
      <sheetName val="Assump__&amp;_Excl6"/>
      <sheetName val="Chart_-_Bldg6"/>
      <sheetName val="Chart_-_Services6"/>
      <sheetName val="Value_Engineering6"/>
      <sheetName val="Main_Data_Entry6"/>
      <sheetName val="TC_Area_&amp;_Perim6"/>
      <sheetName val="Internal_Walls6"/>
      <sheetName val="External_Walls6"/>
      <sheetName val="Loose_Fittings6"/>
      <sheetName val="_Cover_4"/>
      <sheetName val="Control_Issue_Sheet4"/>
      <sheetName val="Contents_-_ALL4"/>
      <sheetName val="Exec_Summary_-_Outline4"/>
      <sheetName val="Combined_Elemental_Summary4"/>
      <sheetName val="Area_Combined4"/>
      <sheetName val="Area_Pitt_Street4"/>
      <sheetName val="Areas__Holland_Street4"/>
      <sheetName val="Elemental_Summary_Pitt_Street4"/>
      <sheetName val="Cost_Breakdown_Pitt_Street4"/>
      <sheetName val="WP_Summary_Pitt4"/>
      <sheetName val="Elemental_Summary_Holland_4"/>
      <sheetName val="Cost_Breakdown_Holland4"/>
      <sheetName val="WP_Summary_Holland4"/>
      <sheetName val="Design_Information4"/>
      <sheetName val="Bed_Quantities_Pitt_Street4"/>
      <sheetName val="Bed_Quantities_Holland_Street4"/>
      <sheetName val="Common_Areas4"/>
      <sheetName val="Moda_Works4"/>
      <sheetName val="Project_Data4"/>
      <sheetName val="Cover_Sheet4"/>
      <sheetName val="Contents_Page4"/>
      <sheetName val="Executive_Summary4"/>
      <sheetName val="Elemental_Summary4"/>
      <sheetName val="Changes_Summary4"/>
      <sheetName val="Cash_Flow_Graph4"/>
      <sheetName val="Cahflow_1_Phase4"/>
      <sheetName val="Cahflow_As_Prog4"/>
      <sheetName val="Scope_of_Works4"/>
      <sheetName val="Area_Summary4"/>
      <sheetName val="BM_Exec_Summ4"/>
      <sheetName val="BM_Summary4"/>
      <sheetName val="BM_Movement4"/>
      <sheetName val="BM_Charts4"/>
      <sheetName val="BM_S&amp;C4"/>
      <sheetName val="BM_Area4"/>
      <sheetName val="C_Exec_Summ4"/>
      <sheetName val="C_Summary4"/>
      <sheetName val="C_Movement4"/>
      <sheetName val="C_Charts4"/>
      <sheetName val="C_S&amp;C4"/>
      <sheetName val="Block_C_Cinema_Fit_Out4"/>
      <sheetName val="C_Resi_FO4"/>
      <sheetName val="C_Cinema_Fo4"/>
      <sheetName val="C_Hotel_FO4"/>
      <sheetName val="C_Area4"/>
      <sheetName val="D1_Exec_Summ4"/>
      <sheetName val="D1_Summary4"/>
      <sheetName val="D1_Movement4"/>
      <sheetName val="D1_Charts4"/>
      <sheetName val="D1_S&amp;C4"/>
      <sheetName val="D1_Resi_FO_4"/>
      <sheetName val="D1_Area4"/>
      <sheetName val="D2_Exec_Summ4"/>
      <sheetName val="D2_Summary4"/>
      <sheetName val="D2_Movement4"/>
      <sheetName val="D2_Charts4"/>
      <sheetName val="D2_S&amp;C4"/>
      <sheetName val="D2_Resi_FO4"/>
      <sheetName val="D2_Area4"/>
      <sheetName val="E_Exec_Summ4"/>
      <sheetName val="E_Summary4"/>
      <sheetName val="E_Movement4"/>
      <sheetName val="E_Charts4"/>
      <sheetName val="E_S&amp;C4"/>
      <sheetName val="E_Area4"/>
      <sheetName val="Ex+Misc_Movement4"/>
      <sheetName val="External_Works4"/>
      <sheetName val="MIsc_Costs4"/>
      <sheetName val="App_A_Resi_FO_MEP4"/>
      <sheetName val="App_A_Blk_C_PRS_FO4"/>
      <sheetName val="App_B_Blk_D1_PRS_FO4"/>
      <sheetName val="App_C_Blk_D2_Private_FO4"/>
      <sheetName val="Appendix_B_V_E4"/>
      <sheetName val="Appendix_E4"/>
      <sheetName val="Appendix_C4"/>
      <sheetName val="Appendix_G4"/>
      <sheetName val="Fit_Out_rates4"/>
      <sheetName val="Profile_(2)4"/>
      <sheetName val="Key_Data13"/>
      <sheetName val="Assump__&amp;_Excl13"/>
      <sheetName val="Chart_-_Bldg13"/>
      <sheetName val="Chart_-_Services13"/>
      <sheetName val="Value_Engineering13"/>
      <sheetName val="Main_Data_Entry13"/>
      <sheetName val="TC_Area_&amp;_Perim13"/>
      <sheetName val="Internal_Walls13"/>
      <sheetName val="External_Walls13"/>
      <sheetName val="Loose_Fittings13"/>
      <sheetName val="_Cover_11"/>
      <sheetName val="Control_Issue_Sheet11"/>
      <sheetName val="Contents_-_ALL11"/>
      <sheetName val="Exec_Summary_-_Outline11"/>
      <sheetName val="Combined_Elemental_Summary11"/>
      <sheetName val="Area_Combined11"/>
      <sheetName val="Area_Pitt_Street11"/>
      <sheetName val="Areas__Holland_Street11"/>
      <sheetName val="Elemental_Summary_Pitt_Street11"/>
      <sheetName val="Cost_Breakdown_Pitt_Street11"/>
      <sheetName val="WP_Summary_Pitt11"/>
      <sheetName val="Elemental_Summary_Holland_11"/>
      <sheetName val="Cost_Breakdown_Holland11"/>
      <sheetName val="WP_Summary_Holland11"/>
      <sheetName val="Design_Information11"/>
      <sheetName val="Bed_Quantities_Pitt_Street11"/>
      <sheetName val="Bed_Quantities_Holland_Street11"/>
      <sheetName val="Common_Areas11"/>
      <sheetName val="Moda_Works11"/>
      <sheetName val="Key_Data7"/>
      <sheetName val="Assump__&amp;_Excl7"/>
      <sheetName val="Chart_-_Bldg7"/>
      <sheetName val="Chart_-_Services7"/>
      <sheetName val="Value_Engineering7"/>
      <sheetName val="Main_Data_Entry7"/>
      <sheetName val="TC_Area_&amp;_Perim7"/>
      <sheetName val="Internal_Walls7"/>
      <sheetName val="External_Walls7"/>
      <sheetName val="Loose_Fittings7"/>
      <sheetName val="_Cover_5"/>
      <sheetName val="Control_Issue_Sheet5"/>
      <sheetName val="Contents_-_ALL5"/>
      <sheetName val="Exec_Summary_-_Outline5"/>
      <sheetName val="Combined_Elemental_Summary5"/>
      <sheetName val="Area_Combined5"/>
      <sheetName val="Area_Pitt_Street5"/>
      <sheetName val="Areas__Holland_Street5"/>
      <sheetName val="Elemental_Summary_Pitt_Street5"/>
      <sheetName val="Cost_Breakdown_Pitt_Street5"/>
      <sheetName val="WP_Summary_Pitt5"/>
      <sheetName val="Elemental_Summary_Holland_5"/>
      <sheetName val="Cost_Breakdown_Holland5"/>
      <sheetName val="WP_Summary_Holland5"/>
      <sheetName val="Design_Information5"/>
      <sheetName val="Bed_Quantities_Pitt_Street5"/>
      <sheetName val="Bed_Quantities_Holland_Street5"/>
      <sheetName val="Common_Areas5"/>
      <sheetName val="Moda_Works5"/>
      <sheetName val="Key_Data8"/>
      <sheetName val="Assump__&amp;_Excl8"/>
      <sheetName val="Chart_-_Bldg8"/>
      <sheetName val="Chart_-_Services8"/>
      <sheetName val="Value_Engineering8"/>
      <sheetName val="Main_Data_Entry8"/>
      <sheetName val="TC_Area_&amp;_Perim8"/>
      <sheetName val="Internal_Walls8"/>
      <sheetName val="External_Walls8"/>
      <sheetName val="Loose_Fittings8"/>
      <sheetName val="_Cover_6"/>
      <sheetName val="Control_Issue_Sheet6"/>
      <sheetName val="Contents_-_ALL6"/>
      <sheetName val="Exec_Summary_-_Outline6"/>
      <sheetName val="Combined_Elemental_Summary6"/>
      <sheetName val="Area_Combined6"/>
      <sheetName val="Area_Pitt_Street6"/>
      <sheetName val="Areas__Holland_Street6"/>
      <sheetName val="Elemental_Summary_Pitt_Street6"/>
      <sheetName val="Cost_Breakdown_Pitt_Street6"/>
      <sheetName val="WP_Summary_Pitt6"/>
      <sheetName val="Elemental_Summary_Holland_6"/>
      <sheetName val="Cost_Breakdown_Holland6"/>
      <sheetName val="WP_Summary_Holland6"/>
      <sheetName val="Design_Information6"/>
      <sheetName val="Bed_Quantities_Pitt_Street6"/>
      <sheetName val="Bed_Quantities_Holland_Street6"/>
      <sheetName val="Common_Areas6"/>
      <sheetName val="Moda_Works6"/>
      <sheetName val="Key_Data9"/>
      <sheetName val="Assump__&amp;_Excl9"/>
      <sheetName val="Chart_-_Bldg9"/>
      <sheetName val="Chart_-_Services9"/>
      <sheetName val="Value_Engineering9"/>
      <sheetName val="Main_Data_Entry9"/>
      <sheetName val="TC_Area_&amp;_Perim9"/>
      <sheetName val="Internal_Walls9"/>
      <sheetName val="External_Walls9"/>
      <sheetName val="Loose_Fittings9"/>
      <sheetName val="_Cover_7"/>
      <sheetName val="Control_Issue_Sheet7"/>
      <sheetName val="Contents_-_ALL7"/>
      <sheetName val="Exec_Summary_-_Outline7"/>
      <sheetName val="Combined_Elemental_Summary7"/>
      <sheetName val="Area_Combined7"/>
      <sheetName val="Area_Pitt_Street7"/>
      <sheetName val="Areas__Holland_Street7"/>
      <sheetName val="Elemental_Summary_Pitt_Street7"/>
      <sheetName val="Cost_Breakdown_Pitt_Street7"/>
      <sheetName val="WP_Summary_Pitt7"/>
      <sheetName val="Elemental_Summary_Holland_7"/>
      <sheetName val="Cost_Breakdown_Holland7"/>
      <sheetName val="WP_Summary_Holland7"/>
      <sheetName val="Design_Information7"/>
      <sheetName val="Bed_Quantities_Pitt_Street7"/>
      <sheetName val="Bed_Quantities_Holland_Street7"/>
      <sheetName val="Common_Areas7"/>
      <sheetName val="Moda_Works7"/>
      <sheetName val="Key_Data10"/>
      <sheetName val="Assump__&amp;_Excl10"/>
      <sheetName val="Chart_-_Bldg10"/>
      <sheetName val="Chart_-_Services10"/>
      <sheetName val="Value_Engineering10"/>
      <sheetName val="Main_Data_Entry10"/>
      <sheetName val="TC_Area_&amp;_Perim10"/>
      <sheetName val="Internal_Walls10"/>
      <sheetName val="External_Walls10"/>
      <sheetName val="Loose_Fittings10"/>
      <sheetName val="_Cover_8"/>
      <sheetName val="Control_Issue_Sheet8"/>
      <sheetName val="Contents_-_ALL8"/>
      <sheetName val="Exec_Summary_-_Outline8"/>
      <sheetName val="Combined_Elemental_Summary8"/>
      <sheetName val="Area_Combined8"/>
      <sheetName val="Area_Pitt_Street8"/>
      <sheetName val="Areas__Holland_Street8"/>
      <sheetName val="Elemental_Summary_Pitt_Street8"/>
      <sheetName val="Cost_Breakdown_Pitt_Street8"/>
      <sheetName val="WP_Summary_Pitt8"/>
      <sheetName val="Elemental_Summary_Holland_8"/>
      <sheetName val="Cost_Breakdown_Holland8"/>
      <sheetName val="WP_Summary_Holland8"/>
      <sheetName val="Design_Information8"/>
      <sheetName val="Bed_Quantities_Pitt_Street8"/>
      <sheetName val="Bed_Quantities_Holland_Street8"/>
      <sheetName val="Common_Areas8"/>
      <sheetName val="Moda_Works8"/>
      <sheetName val="Key_Data11"/>
      <sheetName val="Assump__&amp;_Excl11"/>
      <sheetName val="Chart_-_Bldg11"/>
      <sheetName val="Chart_-_Services11"/>
      <sheetName val="Value_Engineering11"/>
      <sheetName val="Main_Data_Entry11"/>
      <sheetName val="TC_Area_&amp;_Perim11"/>
      <sheetName val="Internal_Walls11"/>
      <sheetName val="External_Walls11"/>
      <sheetName val="Loose_Fittings11"/>
      <sheetName val="_Cover_9"/>
      <sheetName val="Control_Issue_Sheet9"/>
      <sheetName val="Contents_-_ALL9"/>
      <sheetName val="Exec_Summary_-_Outline9"/>
      <sheetName val="Combined_Elemental_Summary9"/>
      <sheetName val="Area_Combined9"/>
      <sheetName val="Area_Pitt_Street9"/>
      <sheetName val="Areas__Holland_Street9"/>
      <sheetName val="Elemental_Summary_Pitt_Street9"/>
      <sheetName val="Cost_Breakdown_Pitt_Street9"/>
      <sheetName val="WP_Summary_Pitt9"/>
      <sheetName val="Elemental_Summary_Holland_9"/>
      <sheetName val="Cost_Breakdown_Holland9"/>
      <sheetName val="WP_Summary_Holland9"/>
      <sheetName val="Design_Information9"/>
      <sheetName val="Bed_Quantities_Pitt_Street9"/>
      <sheetName val="Bed_Quantities_Holland_Street9"/>
      <sheetName val="Common_Areas9"/>
      <sheetName val="Moda_Works9"/>
      <sheetName val="Key_Data12"/>
      <sheetName val="Assump__&amp;_Excl12"/>
      <sheetName val="Chart_-_Bldg12"/>
      <sheetName val="Chart_-_Services12"/>
      <sheetName val="Value_Engineering12"/>
      <sheetName val="Main_Data_Entry12"/>
      <sheetName val="TC_Area_&amp;_Perim12"/>
      <sheetName val="Internal_Walls12"/>
      <sheetName val="External_Walls12"/>
      <sheetName val="Loose_Fittings12"/>
      <sheetName val="_Cover_10"/>
      <sheetName val="Control_Issue_Sheet10"/>
      <sheetName val="Contents_-_ALL10"/>
      <sheetName val="Exec_Summary_-_Outline10"/>
      <sheetName val="Combined_Elemental_Summary10"/>
      <sheetName val="Area_Combined10"/>
      <sheetName val="Area_Pitt_Street10"/>
      <sheetName val="Areas__Holland_Street10"/>
      <sheetName val="Elemental_Summary_Pitt_Street10"/>
      <sheetName val="Cost_Breakdown_Pitt_Street10"/>
      <sheetName val="WP_Summary_Pitt10"/>
      <sheetName val="Elemental_Summary_Holland_10"/>
      <sheetName val="Cost_Breakdown_Holland10"/>
      <sheetName val="WP_Summary_Holland10"/>
      <sheetName val="Design_Information10"/>
      <sheetName val="Bed_Quantities_Pitt_Street10"/>
      <sheetName val="Bed_Quantities_Holland_Street10"/>
      <sheetName val="Common_Areas10"/>
      <sheetName val="Moda_Works10"/>
      <sheetName val="Key_Data14"/>
      <sheetName val="Assump__&amp;_Excl14"/>
      <sheetName val="Chart_-_Bldg14"/>
      <sheetName val="Chart_-_Services14"/>
      <sheetName val="Value_Engineering14"/>
      <sheetName val="Main_Data_Entry14"/>
      <sheetName val="TC_Area_&amp;_Perim14"/>
      <sheetName val="Internal_Walls14"/>
      <sheetName val="External_Walls14"/>
      <sheetName val="Loose_Fittings14"/>
      <sheetName val="_Cover_12"/>
      <sheetName val="Control_Issue_Sheet12"/>
      <sheetName val="Contents_-_ALL12"/>
      <sheetName val="Exec_Summary_-_Outline12"/>
      <sheetName val="Combined_Elemental_Summary12"/>
      <sheetName val="Area_Combined12"/>
      <sheetName val="Area_Pitt_Street12"/>
      <sheetName val="Areas__Holland_Street12"/>
      <sheetName val="Elemental_Summary_Pitt_Street12"/>
      <sheetName val="Cost_Breakdown_Pitt_Street12"/>
      <sheetName val="WP_Summary_Pitt12"/>
      <sheetName val="Elemental_Summary_Holland_12"/>
      <sheetName val="Cost_Breakdown_Holland12"/>
      <sheetName val="WP_Summary_Holland12"/>
      <sheetName val="Design_Information12"/>
      <sheetName val="Bed_Quantities_Pitt_Street12"/>
      <sheetName val="Bed_Quantities_Holland_Street12"/>
      <sheetName val="Common_Areas12"/>
      <sheetName val="Moda_Works12"/>
      <sheetName val="Key_Data16"/>
      <sheetName val="Assump__&amp;_Excl16"/>
      <sheetName val="Chart_-_Bldg16"/>
      <sheetName val="Chart_-_Services16"/>
      <sheetName val="Value_Engineering16"/>
      <sheetName val="Main_Data_Entry16"/>
      <sheetName val="TC_Area_&amp;_Perim16"/>
      <sheetName val="Internal_Walls16"/>
      <sheetName val="External_Walls16"/>
      <sheetName val="Loose_Fittings16"/>
      <sheetName val="Key_Data15"/>
      <sheetName val="Assump__&amp;_Excl15"/>
      <sheetName val="Chart_-_Bldg15"/>
      <sheetName val="Chart_-_Services15"/>
      <sheetName val="Value_Engineering15"/>
      <sheetName val="Main_Data_Entry15"/>
      <sheetName val="TC_Area_&amp;_Perim15"/>
      <sheetName val="Internal_Walls15"/>
      <sheetName val="External_Walls15"/>
      <sheetName val="Loose_Fittings15"/>
      <sheetName val="Key_Data17"/>
      <sheetName val="Assump__&amp;_Excl17"/>
      <sheetName val="Chart_-_Bldg17"/>
      <sheetName val="Chart_-_Services17"/>
      <sheetName val="Value_Engineering17"/>
      <sheetName val="Main_Data_Entry17"/>
      <sheetName val="TC_Area_&amp;_Perim17"/>
      <sheetName val="Internal_Walls17"/>
      <sheetName val="External_Walls17"/>
      <sheetName val="Loose_Fittings17"/>
      <sheetName val="Key_Data20"/>
      <sheetName val="Assump__&amp;_Excl20"/>
      <sheetName val="Chart_-_Bldg20"/>
      <sheetName val="Chart_-_Services20"/>
      <sheetName val="Value_Engineering20"/>
      <sheetName val="Main_Data_Entry20"/>
      <sheetName val="TC_Area_&amp;_Perim20"/>
      <sheetName val="Internal_Walls20"/>
      <sheetName val="External_Walls20"/>
      <sheetName val="Loose_Fittings20"/>
      <sheetName val="Key_Data18"/>
      <sheetName val="Assump__&amp;_Excl18"/>
      <sheetName val="Chart_-_Bldg18"/>
      <sheetName val="Chart_-_Services18"/>
      <sheetName val="Value_Engineering18"/>
      <sheetName val="Main_Data_Entry18"/>
      <sheetName val="TC_Area_&amp;_Perim18"/>
      <sheetName val="Internal_Walls18"/>
      <sheetName val="External_Walls18"/>
      <sheetName val="Loose_Fittings18"/>
      <sheetName val="Key_Data19"/>
      <sheetName val="Assump__&amp;_Excl19"/>
      <sheetName val="Chart_-_Bldg19"/>
      <sheetName val="Chart_-_Services19"/>
      <sheetName val="Value_Engineering19"/>
      <sheetName val="Main_Data_Entry19"/>
      <sheetName val="TC_Area_&amp;_Perim19"/>
      <sheetName val="Internal_Walls19"/>
      <sheetName val="External_Walls19"/>
      <sheetName val="Loose_Fittings19"/>
      <sheetName val="ceiling fins"/>
      <sheetName val="Project_Data11"/>
      <sheetName val="Cover_Sheet11"/>
      <sheetName val="Contents_Page11"/>
      <sheetName val="Executive_Summary11"/>
      <sheetName val="Elemental_Summary11"/>
      <sheetName val="Changes_Summary11"/>
      <sheetName val="Cash_Flow_Graph11"/>
      <sheetName val="Cahflow_1_Phase11"/>
      <sheetName val="Cahflow_As_Prog11"/>
      <sheetName val="Scope_of_Works11"/>
      <sheetName val="Area_Summary11"/>
      <sheetName val="BM_Exec_Summ11"/>
      <sheetName val="BM_Summary11"/>
      <sheetName val="BM_Movement11"/>
      <sheetName val="BM_Charts11"/>
      <sheetName val="BM_S&amp;C11"/>
      <sheetName val="BM_Area11"/>
      <sheetName val="C_Exec_Summ11"/>
      <sheetName val="C_Summary11"/>
      <sheetName val="C_Movement11"/>
      <sheetName val="C_Charts11"/>
      <sheetName val="C_S&amp;C11"/>
      <sheetName val="Block_C_Cinema_Fit_Out11"/>
      <sheetName val="C_Resi_FO11"/>
      <sheetName val="C_Cinema_Fo11"/>
      <sheetName val="C_Hotel_FO11"/>
      <sheetName val="C_Area11"/>
      <sheetName val="D1_Exec_Summ11"/>
      <sheetName val="D1_Summary11"/>
      <sheetName val="D1_Movement11"/>
      <sheetName val="D1_Charts11"/>
      <sheetName val="D1_S&amp;C11"/>
      <sheetName val="D1_Resi_FO_11"/>
      <sheetName val="D1_Area11"/>
      <sheetName val="D2_Exec_Summ11"/>
      <sheetName val="D2_Summary11"/>
      <sheetName val="D2_Movement11"/>
      <sheetName val="D2_Charts11"/>
      <sheetName val="D2_S&amp;C11"/>
      <sheetName val="D2_Resi_FO11"/>
      <sheetName val="D2_Area11"/>
      <sheetName val="E_Exec_Summ11"/>
      <sheetName val="E_Summary11"/>
      <sheetName val="E_Movement11"/>
      <sheetName val="E_Charts11"/>
      <sheetName val="E_S&amp;C11"/>
      <sheetName val="E_Area11"/>
      <sheetName val="Ex+Misc_Movement11"/>
      <sheetName val="External_Works11"/>
      <sheetName val="MIsc_Costs11"/>
      <sheetName val="App_A_Resi_FO_MEP11"/>
      <sheetName val="App_A_Blk_C_PRS_FO11"/>
      <sheetName val="App_B_Blk_D1_PRS_FO11"/>
      <sheetName val="App_C_Blk_D2_Private_FO11"/>
      <sheetName val="Appendix_B_V_E11"/>
      <sheetName val="Appendix_E11"/>
      <sheetName val="Appendix_C11"/>
      <sheetName val="Appendix_G11"/>
      <sheetName val="Fit_Out_rates11"/>
      <sheetName val="Profile_(2)11"/>
      <sheetName val="Project_Data5"/>
      <sheetName val="Cover_Sheet5"/>
      <sheetName val="Contents_Page5"/>
      <sheetName val="Executive_Summary5"/>
      <sheetName val="Elemental_Summary5"/>
      <sheetName val="Changes_Summary5"/>
      <sheetName val="Cash_Flow_Graph5"/>
      <sheetName val="Cahflow_1_Phase5"/>
      <sheetName val="Cahflow_As_Prog5"/>
      <sheetName val="Scope_of_Works5"/>
      <sheetName val="Area_Summary5"/>
      <sheetName val="BM_Exec_Summ5"/>
      <sheetName val="BM_Summary5"/>
      <sheetName val="BM_Movement5"/>
      <sheetName val="BM_Charts5"/>
      <sheetName val="BM_S&amp;C5"/>
      <sheetName val="BM_Area5"/>
      <sheetName val="C_Exec_Summ5"/>
      <sheetName val="C_Summary5"/>
      <sheetName val="C_Movement5"/>
      <sheetName val="C_Charts5"/>
      <sheetName val="C_S&amp;C5"/>
      <sheetName val="Block_C_Cinema_Fit_Out5"/>
      <sheetName val="C_Resi_FO5"/>
      <sheetName val="C_Cinema_Fo5"/>
      <sheetName val="C_Hotel_FO5"/>
      <sheetName val="C_Area5"/>
      <sheetName val="D1_Exec_Summ5"/>
      <sheetName val="D1_Summary5"/>
      <sheetName val="D1_Movement5"/>
      <sheetName val="D1_Charts5"/>
      <sheetName val="D1_S&amp;C5"/>
      <sheetName val="D1_Resi_FO_5"/>
      <sheetName val="D1_Area5"/>
      <sheetName val="D2_Exec_Summ5"/>
      <sheetName val="D2_Summary5"/>
      <sheetName val="D2_Movement5"/>
      <sheetName val="D2_Charts5"/>
      <sheetName val="D2_S&amp;C5"/>
      <sheetName val="D2_Resi_FO5"/>
      <sheetName val="D2_Area5"/>
      <sheetName val="E_Exec_Summ5"/>
      <sheetName val="E_Summary5"/>
      <sheetName val="E_Movement5"/>
      <sheetName val="E_Charts5"/>
      <sheetName val="E_S&amp;C5"/>
      <sheetName val="E_Area5"/>
      <sheetName val="Ex+Misc_Movement5"/>
      <sheetName val="External_Works5"/>
      <sheetName val="MIsc_Costs5"/>
      <sheetName val="App_A_Resi_FO_MEP5"/>
      <sheetName val="App_A_Blk_C_PRS_FO5"/>
      <sheetName val="App_B_Blk_D1_PRS_FO5"/>
      <sheetName val="App_C_Blk_D2_Private_FO5"/>
      <sheetName val="Appendix_B_V_E5"/>
      <sheetName val="Appendix_E5"/>
      <sheetName val="Appendix_C5"/>
      <sheetName val="Appendix_G5"/>
      <sheetName val="Fit_Out_rates5"/>
      <sheetName val="Profile_(2)5"/>
      <sheetName val="Project_Data7"/>
      <sheetName val="Cover_Sheet7"/>
      <sheetName val="Contents_Page7"/>
      <sheetName val="Executive_Summary7"/>
      <sheetName val="Elemental_Summary7"/>
      <sheetName val="Changes_Summary7"/>
      <sheetName val="Cash_Flow_Graph7"/>
      <sheetName val="Cahflow_1_Phase7"/>
      <sheetName val="Cahflow_As_Prog7"/>
      <sheetName val="Scope_of_Works7"/>
      <sheetName val="Area_Summary7"/>
      <sheetName val="BM_Exec_Summ7"/>
      <sheetName val="BM_Summary7"/>
      <sheetName val="BM_Movement7"/>
      <sheetName val="BM_Charts7"/>
      <sheetName val="BM_S&amp;C7"/>
      <sheetName val="BM_Area7"/>
      <sheetName val="C_Exec_Summ7"/>
      <sheetName val="C_Summary7"/>
      <sheetName val="C_Movement7"/>
      <sheetName val="C_Charts7"/>
      <sheetName val="C_S&amp;C7"/>
      <sheetName val="Block_C_Cinema_Fit_Out7"/>
      <sheetName val="C_Resi_FO7"/>
      <sheetName val="C_Cinema_Fo7"/>
      <sheetName val="C_Hotel_FO7"/>
      <sheetName val="C_Area7"/>
      <sheetName val="D1_Exec_Summ7"/>
      <sheetName val="D1_Summary7"/>
      <sheetName val="D1_Movement7"/>
      <sheetName val="D1_Charts7"/>
      <sheetName val="D1_S&amp;C7"/>
      <sheetName val="D1_Resi_FO_7"/>
      <sheetName val="D1_Area7"/>
      <sheetName val="D2_Exec_Summ7"/>
      <sheetName val="D2_Summary7"/>
      <sheetName val="D2_Movement7"/>
      <sheetName val="D2_Charts7"/>
      <sheetName val="D2_S&amp;C7"/>
      <sheetName val="D2_Resi_FO7"/>
      <sheetName val="D2_Area7"/>
      <sheetName val="E_Exec_Summ7"/>
      <sheetName val="E_Summary7"/>
      <sheetName val="E_Movement7"/>
      <sheetName val="E_Charts7"/>
      <sheetName val="E_S&amp;C7"/>
      <sheetName val="E_Area7"/>
      <sheetName val="Ex+Misc_Movement7"/>
      <sheetName val="External_Works7"/>
      <sheetName val="MIsc_Costs7"/>
      <sheetName val="App_A_Resi_FO_MEP7"/>
      <sheetName val="App_A_Blk_C_PRS_FO7"/>
      <sheetName val="App_B_Blk_D1_PRS_FO7"/>
      <sheetName val="App_C_Blk_D2_Private_FO7"/>
      <sheetName val="Appendix_B_V_E7"/>
      <sheetName val="Appendix_E7"/>
      <sheetName val="Appendix_C7"/>
      <sheetName val="Appendix_G7"/>
      <sheetName val="Fit_Out_rates7"/>
      <sheetName val="Profile_(2)7"/>
      <sheetName val="Project_Data6"/>
      <sheetName val="Cover_Sheet6"/>
      <sheetName val="Contents_Page6"/>
      <sheetName val="Executive_Summary6"/>
      <sheetName val="Elemental_Summary6"/>
      <sheetName val="Changes_Summary6"/>
      <sheetName val="Cash_Flow_Graph6"/>
      <sheetName val="Cahflow_1_Phase6"/>
      <sheetName val="Cahflow_As_Prog6"/>
      <sheetName val="Scope_of_Works6"/>
      <sheetName val="Area_Summary6"/>
      <sheetName val="BM_Exec_Summ6"/>
      <sheetName val="BM_Summary6"/>
      <sheetName val="BM_Movement6"/>
      <sheetName val="BM_Charts6"/>
      <sheetName val="BM_S&amp;C6"/>
      <sheetName val="BM_Area6"/>
      <sheetName val="C_Exec_Summ6"/>
      <sheetName val="C_Summary6"/>
      <sheetName val="C_Movement6"/>
      <sheetName val="C_Charts6"/>
      <sheetName val="C_S&amp;C6"/>
      <sheetName val="Block_C_Cinema_Fit_Out6"/>
      <sheetName val="C_Resi_FO6"/>
      <sheetName val="C_Cinema_Fo6"/>
      <sheetName val="C_Hotel_FO6"/>
      <sheetName val="C_Area6"/>
      <sheetName val="D1_Exec_Summ6"/>
      <sheetName val="D1_Summary6"/>
      <sheetName val="D1_Movement6"/>
      <sheetName val="D1_Charts6"/>
      <sheetName val="D1_S&amp;C6"/>
      <sheetName val="D1_Resi_FO_6"/>
      <sheetName val="D1_Area6"/>
      <sheetName val="D2_Exec_Summ6"/>
      <sheetName val="D2_Summary6"/>
      <sheetName val="D2_Movement6"/>
      <sheetName val="D2_Charts6"/>
      <sheetName val="D2_S&amp;C6"/>
      <sheetName val="D2_Resi_FO6"/>
      <sheetName val="D2_Area6"/>
      <sheetName val="E_Exec_Summ6"/>
      <sheetName val="E_Summary6"/>
      <sheetName val="E_Movement6"/>
      <sheetName val="E_Charts6"/>
      <sheetName val="E_S&amp;C6"/>
      <sheetName val="E_Area6"/>
      <sheetName val="Ex+Misc_Movement6"/>
      <sheetName val="External_Works6"/>
      <sheetName val="MIsc_Costs6"/>
      <sheetName val="App_A_Resi_FO_MEP6"/>
      <sheetName val="App_A_Blk_C_PRS_FO6"/>
      <sheetName val="App_B_Blk_D1_PRS_FO6"/>
      <sheetName val="App_C_Blk_D2_Private_FO6"/>
      <sheetName val="Appendix_B_V_E6"/>
      <sheetName val="Appendix_E6"/>
      <sheetName val="Appendix_C6"/>
      <sheetName val="Appendix_G6"/>
      <sheetName val="Fit_Out_rates6"/>
      <sheetName val="Profile_(2)6"/>
      <sheetName val="Project_Data8"/>
      <sheetName val="Cover_Sheet8"/>
      <sheetName val="Contents_Page8"/>
      <sheetName val="Executive_Summary8"/>
      <sheetName val="Elemental_Summary8"/>
      <sheetName val="Changes_Summary8"/>
      <sheetName val="Cash_Flow_Graph8"/>
      <sheetName val="Cahflow_1_Phase8"/>
      <sheetName val="Cahflow_As_Prog8"/>
      <sheetName val="Scope_of_Works8"/>
      <sheetName val="Area_Summary8"/>
      <sheetName val="BM_Exec_Summ8"/>
      <sheetName val="BM_Summary8"/>
      <sheetName val="BM_Movement8"/>
      <sheetName val="BM_Charts8"/>
      <sheetName val="BM_S&amp;C8"/>
      <sheetName val="BM_Area8"/>
      <sheetName val="C_Exec_Summ8"/>
      <sheetName val="C_Summary8"/>
      <sheetName val="C_Movement8"/>
      <sheetName val="C_Charts8"/>
      <sheetName val="C_S&amp;C8"/>
      <sheetName val="Block_C_Cinema_Fit_Out8"/>
      <sheetName val="C_Resi_FO8"/>
      <sheetName val="C_Cinema_Fo8"/>
      <sheetName val="C_Hotel_FO8"/>
      <sheetName val="C_Area8"/>
      <sheetName val="D1_Exec_Summ8"/>
      <sheetName val="D1_Summary8"/>
      <sheetName val="D1_Movement8"/>
      <sheetName val="D1_Charts8"/>
      <sheetName val="D1_S&amp;C8"/>
      <sheetName val="D1_Resi_FO_8"/>
      <sheetName val="D1_Area8"/>
      <sheetName val="D2_Exec_Summ8"/>
      <sheetName val="D2_Summary8"/>
      <sheetName val="D2_Movement8"/>
      <sheetName val="D2_Charts8"/>
      <sheetName val="D2_S&amp;C8"/>
      <sheetName val="D2_Resi_FO8"/>
      <sheetName val="D2_Area8"/>
      <sheetName val="E_Exec_Summ8"/>
      <sheetName val="E_Summary8"/>
      <sheetName val="E_Movement8"/>
      <sheetName val="E_Charts8"/>
      <sheetName val="E_S&amp;C8"/>
      <sheetName val="E_Area8"/>
      <sheetName val="Ex+Misc_Movement8"/>
      <sheetName val="External_Works8"/>
      <sheetName val="MIsc_Costs8"/>
      <sheetName val="App_A_Resi_FO_MEP8"/>
      <sheetName val="App_A_Blk_C_PRS_FO8"/>
      <sheetName val="App_B_Blk_D1_PRS_FO8"/>
      <sheetName val="App_C_Blk_D2_Private_FO8"/>
      <sheetName val="Appendix_B_V_E8"/>
      <sheetName val="Appendix_E8"/>
      <sheetName val="Appendix_C8"/>
      <sheetName val="Appendix_G8"/>
      <sheetName val="Fit_Out_rates8"/>
      <sheetName val="Profile_(2)8"/>
      <sheetName val="Project_Data9"/>
      <sheetName val="Cover_Sheet9"/>
      <sheetName val="Contents_Page9"/>
      <sheetName val="Executive_Summary9"/>
      <sheetName val="Elemental_Summary9"/>
      <sheetName val="Changes_Summary9"/>
      <sheetName val="Cash_Flow_Graph9"/>
      <sheetName val="Cahflow_1_Phase9"/>
      <sheetName val="Cahflow_As_Prog9"/>
      <sheetName val="Scope_of_Works9"/>
      <sheetName val="Area_Summary9"/>
      <sheetName val="BM_Exec_Summ9"/>
      <sheetName val="BM_Summary9"/>
      <sheetName val="BM_Movement9"/>
      <sheetName val="BM_Charts9"/>
      <sheetName val="BM_S&amp;C9"/>
      <sheetName val="BM_Area9"/>
      <sheetName val="C_Exec_Summ9"/>
      <sheetName val="C_Summary9"/>
      <sheetName val="C_Movement9"/>
      <sheetName val="C_Charts9"/>
      <sheetName val="C_S&amp;C9"/>
      <sheetName val="Block_C_Cinema_Fit_Out9"/>
      <sheetName val="C_Resi_FO9"/>
      <sheetName val="C_Cinema_Fo9"/>
      <sheetName val="C_Hotel_FO9"/>
      <sheetName val="C_Area9"/>
      <sheetName val="D1_Exec_Summ9"/>
      <sheetName val="D1_Summary9"/>
      <sheetName val="D1_Movement9"/>
      <sheetName val="D1_Charts9"/>
      <sheetName val="D1_S&amp;C9"/>
      <sheetName val="D1_Resi_FO_9"/>
      <sheetName val="D1_Area9"/>
      <sheetName val="D2_Exec_Summ9"/>
      <sheetName val="D2_Summary9"/>
      <sheetName val="D2_Movement9"/>
      <sheetName val="D2_Charts9"/>
      <sheetName val="D2_S&amp;C9"/>
      <sheetName val="D2_Resi_FO9"/>
      <sheetName val="D2_Area9"/>
      <sheetName val="E_Exec_Summ9"/>
      <sheetName val="E_Summary9"/>
      <sheetName val="E_Movement9"/>
      <sheetName val="E_Charts9"/>
      <sheetName val="E_S&amp;C9"/>
      <sheetName val="E_Area9"/>
      <sheetName val="Ex+Misc_Movement9"/>
      <sheetName val="External_Works9"/>
      <sheetName val="MIsc_Costs9"/>
      <sheetName val="App_A_Resi_FO_MEP9"/>
      <sheetName val="App_A_Blk_C_PRS_FO9"/>
      <sheetName val="App_B_Blk_D1_PRS_FO9"/>
      <sheetName val="App_C_Blk_D2_Private_FO9"/>
      <sheetName val="Appendix_B_V_E9"/>
      <sheetName val="Appendix_E9"/>
      <sheetName val="Appendix_C9"/>
      <sheetName val="Appendix_G9"/>
      <sheetName val="Fit_Out_rates9"/>
      <sheetName val="Profile_(2)9"/>
      <sheetName val="Project_Data10"/>
      <sheetName val="Cover_Sheet10"/>
      <sheetName val="Contents_Page10"/>
      <sheetName val="Executive_Summary10"/>
      <sheetName val="Elemental_Summary10"/>
      <sheetName val="Changes_Summary10"/>
      <sheetName val="Cash_Flow_Graph10"/>
      <sheetName val="Cahflow_1_Phase10"/>
      <sheetName val="Cahflow_As_Prog10"/>
      <sheetName val="Scope_of_Works10"/>
      <sheetName val="Area_Summary10"/>
      <sheetName val="BM_Exec_Summ10"/>
      <sheetName val="BM_Summary10"/>
      <sheetName val="BM_Movement10"/>
      <sheetName val="BM_Charts10"/>
      <sheetName val="BM_S&amp;C10"/>
      <sheetName val="BM_Area10"/>
      <sheetName val="C_Exec_Summ10"/>
      <sheetName val="C_Summary10"/>
      <sheetName val="C_Movement10"/>
      <sheetName val="C_Charts10"/>
      <sheetName val="C_S&amp;C10"/>
      <sheetName val="Block_C_Cinema_Fit_Out10"/>
      <sheetName val="C_Resi_FO10"/>
      <sheetName val="C_Cinema_Fo10"/>
      <sheetName val="C_Hotel_FO10"/>
      <sheetName val="C_Area10"/>
      <sheetName val="D1_Exec_Summ10"/>
      <sheetName val="D1_Summary10"/>
      <sheetName val="D1_Movement10"/>
      <sheetName val="D1_Charts10"/>
      <sheetName val="D1_S&amp;C10"/>
      <sheetName val="D1_Resi_FO_10"/>
      <sheetName val="D1_Area10"/>
      <sheetName val="D2_Exec_Summ10"/>
      <sheetName val="D2_Summary10"/>
      <sheetName val="D2_Movement10"/>
      <sheetName val="D2_Charts10"/>
      <sheetName val="D2_S&amp;C10"/>
      <sheetName val="D2_Resi_FO10"/>
      <sheetName val="D2_Area10"/>
      <sheetName val="E_Exec_Summ10"/>
      <sheetName val="E_Summary10"/>
      <sheetName val="E_Movement10"/>
      <sheetName val="E_Charts10"/>
      <sheetName val="E_S&amp;C10"/>
      <sheetName val="E_Area10"/>
      <sheetName val="Ex+Misc_Movement10"/>
      <sheetName val="External_Works10"/>
      <sheetName val="MIsc_Costs10"/>
      <sheetName val="App_A_Resi_FO_MEP10"/>
      <sheetName val="App_A_Blk_C_PRS_FO10"/>
      <sheetName val="App_B_Blk_D1_PRS_FO10"/>
      <sheetName val="App_C_Blk_D2_Private_FO10"/>
      <sheetName val="Appendix_B_V_E10"/>
      <sheetName val="Appendix_E10"/>
      <sheetName val="Appendix_C10"/>
      <sheetName val="Appendix_G10"/>
      <sheetName val="Fit_Out_rates10"/>
      <sheetName val="Profile_(2)10"/>
      <sheetName val="Project_Data12"/>
      <sheetName val="Cover_Sheet12"/>
      <sheetName val="Contents_Page12"/>
      <sheetName val="Executive_Summary12"/>
      <sheetName val="Elemental_Summary12"/>
      <sheetName val="Changes_Summary12"/>
      <sheetName val="Cash_Flow_Graph12"/>
      <sheetName val="Cahflow_1_Phase12"/>
      <sheetName val="Cahflow_As_Prog12"/>
      <sheetName val="Scope_of_Works12"/>
      <sheetName val="Area_Summary12"/>
      <sheetName val="BM_Exec_Summ12"/>
      <sheetName val="BM_Summary12"/>
      <sheetName val="BM_Movement12"/>
      <sheetName val="BM_Charts12"/>
      <sheetName val="BM_S&amp;C12"/>
      <sheetName val="BM_Area12"/>
      <sheetName val="C_Exec_Summ12"/>
      <sheetName val="C_Summary12"/>
      <sheetName val="C_Movement12"/>
      <sheetName val="C_Charts12"/>
      <sheetName val="C_S&amp;C12"/>
      <sheetName val="Block_C_Cinema_Fit_Out12"/>
      <sheetName val="C_Resi_FO12"/>
      <sheetName val="C_Cinema_Fo12"/>
      <sheetName val="C_Hotel_FO12"/>
      <sheetName val="C_Area12"/>
      <sheetName val="D1_Exec_Summ12"/>
      <sheetName val="D1_Summary12"/>
      <sheetName val="D1_Movement12"/>
      <sheetName val="D1_Charts12"/>
      <sheetName val="D1_S&amp;C12"/>
      <sheetName val="D1_Resi_FO_12"/>
      <sheetName val="D1_Area12"/>
      <sheetName val="D2_Exec_Summ12"/>
      <sheetName val="D2_Summary12"/>
      <sheetName val="D2_Movement12"/>
      <sheetName val="D2_Charts12"/>
      <sheetName val="D2_S&amp;C12"/>
      <sheetName val="D2_Resi_FO12"/>
      <sheetName val="D2_Area12"/>
      <sheetName val="E_Exec_Summ12"/>
      <sheetName val="E_Summary12"/>
      <sheetName val="E_Movement12"/>
      <sheetName val="E_Charts12"/>
      <sheetName val="E_S&amp;C12"/>
      <sheetName val="E_Area12"/>
      <sheetName val="Ex+Misc_Movement12"/>
      <sheetName val="External_Works12"/>
      <sheetName val="MIsc_Costs12"/>
      <sheetName val="App_A_Resi_FO_MEP12"/>
      <sheetName val="App_A_Blk_C_PRS_FO12"/>
      <sheetName val="App_B_Blk_D1_PRS_FO12"/>
      <sheetName val="App_C_Blk_D2_Private_FO12"/>
      <sheetName val="Appendix_B_V_E12"/>
      <sheetName val="Appendix_E12"/>
      <sheetName val="Appendix_C12"/>
      <sheetName val="Appendix_G12"/>
      <sheetName val="Fit_Out_rates12"/>
      <sheetName val="Profile_(2)12"/>
      <sheetName val="_Cover_14"/>
      <sheetName val="Control_Issue_Sheet14"/>
      <sheetName val="Contents_-_ALL14"/>
      <sheetName val="Exec_Summary_-_Outline14"/>
      <sheetName val="Combined_Elemental_Summary14"/>
      <sheetName val="Area_Combined14"/>
      <sheetName val="Area_Pitt_Street14"/>
      <sheetName val="Areas__Holland_Street14"/>
      <sheetName val="Elemental_Summary_Pitt_Street14"/>
      <sheetName val="Cost_Breakdown_Pitt_Street14"/>
      <sheetName val="WP_Summary_Pitt14"/>
      <sheetName val="Elemental_Summary_Holland_14"/>
      <sheetName val="Cost_Breakdown_Holland14"/>
      <sheetName val="WP_Summary_Holland14"/>
      <sheetName val="Design_Information14"/>
      <sheetName val="Bed_Quantities_Pitt_Street14"/>
      <sheetName val="Bed_Quantities_Holland_Street14"/>
      <sheetName val="Common_Areas14"/>
      <sheetName val="Moda_Works14"/>
      <sheetName val="Project_Data14"/>
      <sheetName val="Cover_Sheet14"/>
      <sheetName val="Contents_Page14"/>
      <sheetName val="Executive_Summary14"/>
      <sheetName val="Elemental_Summary14"/>
      <sheetName val="Changes_Summary14"/>
      <sheetName val="Cash_Flow_Graph14"/>
      <sheetName val="Cahflow_1_Phase14"/>
      <sheetName val="Cahflow_As_Prog14"/>
      <sheetName val="Scope_of_Works14"/>
      <sheetName val="Area_Summary14"/>
      <sheetName val="BM_Exec_Summ14"/>
      <sheetName val="BM_Summary14"/>
      <sheetName val="BM_Movement14"/>
      <sheetName val="BM_Charts14"/>
      <sheetName val="BM_S&amp;C14"/>
      <sheetName val="BM_Area14"/>
      <sheetName val="C_Exec_Summ14"/>
      <sheetName val="C_Summary14"/>
      <sheetName val="C_Movement14"/>
      <sheetName val="C_Charts14"/>
      <sheetName val="C_S&amp;C14"/>
      <sheetName val="Block_C_Cinema_Fit_Out14"/>
      <sheetName val="C_Resi_FO14"/>
      <sheetName val="C_Cinema_Fo14"/>
      <sheetName val="C_Hotel_FO14"/>
      <sheetName val="C_Area14"/>
      <sheetName val="D1_Exec_Summ14"/>
      <sheetName val="D1_Summary14"/>
      <sheetName val="D1_Movement14"/>
      <sheetName val="D1_Charts14"/>
      <sheetName val="D1_S&amp;C14"/>
      <sheetName val="D1_Resi_FO_14"/>
      <sheetName val="D1_Area14"/>
      <sheetName val="D2_Exec_Summ14"/>
      <sheetName val="D2_Summary14"/>
      <sheetName val="D2_Movement14"/>
      <sheetName val="D2_Charts14"/>
      <sheetName val="D2_S&amp;C14"/>
      <sheetName val="D2_Resi_FO14"/>
      <sheetName val="D2_Area14"/>
      <sheetName val="E_Exec_Summ14"/>
      <sheetName val="E_Summary14"/>
      <sheetName val="E_Movement14"/>
      <sheetName val="E_Charts14"/>
      <sheetName val="E_S&amp;C14"/>
      <sheetName val="E_Area14"/>
      <sheetName val="Ex+Misc_Movement14"/>
      <sheetName val="External_Works14"/>
      <sheetName val="MIsc_Costs14"/>
      <sheetName val="App_A_Resi_FO_MEP14"/>
      <sheetName val="App_A_Blk_C_PRS_FO14"/>
      <sheetName val="App_B_Blk_D1_PRS_FO14"/>
      <sheetName val="App_C_Blk_D2_Private_FO14"/>
      <sheetName val="Appendix_B_V_E14"/>
      <sheetName val="Appendix_E14"/>
      <sheetName val="Appendix_C14"/>
      <sheetName val="Appendix_G14"/>
      <sheetName val="Fit_Out_rates14"/>
      <sheetName val="Profile_(2)14"/>
      <sheetName val="_Cover_13"/>
      <sheetName val="Control_Issue_Sheet13"/>
      <sheetName val="Contents_-_ALL13"/>
      <sheetName val="Exec_Summary_-_Outline13"/>
      <sheetName val="Combined_Elemental_Summary13"/>
      <sheetName val="Area_Combined13"/>
      <sheetName val="Area_Pitt_Street13"/>
      <sheetName val="Areas__Holland_Street13"/>
      <sheetName val="Elemental_Summary_Pitt_Street13"/>
      <sheetName val="Cost_Breakdown_Pitt_Street13"/>
      <sheetName val="WP_Summary_Pitt13"/>
      <sheetName val="Elemental_Summary_Holland_13"/>
      <sheetName val="Cost_Breakdown_Holland13"/>
      <sheetName val="WP_Summary_Holland13"/>
      <sheetName val="Design_Information13"/>
      <sheetName val="Bed_Quantities_Pitt_Street13"/>
      <sheetName val="Bed_Quantities_Holland_Street13"/>
      <sheetName val="Common_Areas13"/>
      <sheetName val="Moda_Works13"/>
      <sheetName val="Project_Data13"/>
      <sheetName val="Cover_Sheet13"/>
      <sheetName val="Contents_Page13"/>
      <sheetName val="Executive_Summary13"/>
      <sheetName val="Elemental_Summary13"/>
      <sheetName val="Changes_Summary13"/>
      <sheetName val="Cash_Flow_Graph13"/>
      <sheetName val="Cahflow_1_Phase13"/>
      <sheetName val="Cahflow_As_Prog13"/>
      <sheetName val="Scope_of_Works13"/>
      <sheetName val="Area_Summary13"/>
      <sheetName val="BM_Exec_Summ13"/>
      <sheetName val="BM_Summary13"/>
      <sheetName val="BM_Movement13"/>
      <sheetName val="BM_Charts13"/>
      <sheetName val="BM_S&amp;C13"/>
      <sheetName val="BM_Area13"/>
      <sheetName val="C_Exec_Summ13"/>
      <sheetName val="C_Summary13"/>
      <sheetName val="C_Movement13"/>
      <sheetName val="C_Charts13"/>
      <sheetName val="C_S&amp;C13"/>
      <sheetName val="Block_C_Cinema_Fit_Out13"/>
      <sheetName val="C_Resi_FO13"/>
      <sheetName val="C_Cinema_Fo13"/>
      <sheetName val="C_Hotel_FO13"/>
      <sheetName val="C_Area13"/>
      <sheetName val="D1_Exec_Summ13"/>
      <sheetName val="D1_Summary13"/>
      <sheetName val="D1_Movement13"/>
      <sheetName val="D1_Charts13"/>
      <sheetName val="D1_S&amp;C13"/>
      <sheetName val="D1_Resi_FO_13"/>
      <sheetName val="D1_Area13"/>
      <sheetName val="D2_Exec_Summ13"/>
      <sheetName val="D2_Summary13"/>
      <sheetName val="D2_Movement13"/>
      <sheetName val="D2_Charts13"/>
      <sheetName val="D2_S&amp;C13"/>
      <sheetName val="D2_Resi_FO13"/>
      <sheetName val="D2_Area13"/>
      <sheetName val="E_Exec_Summ13"/>
      <sheetName val="E_Summary13"/>
      <sheetName val="E_Movement13"/>
      <sheetName val="E_Charts13"/>
      <sheetName val="E_S&amp;C13"/>
      <sheetName val="E_Area13"/>
      <sheetName val="Ex+Misc_Movement13"/>
      <sheetName val="External_Works13"/>
      <sheetName val="MIsc_Costs13"/>
      <sheetName val="App_A_Resi_FO_MEP13"/>
      <sheetName val="App_A_Blk_C_PRS_FO13"/>
      <sheetName val="App_B_Blk_D1_PRS_FO13"/>
      <sheetName val="App_C_Blk_D2_Private_FO13"/>
      <sheetName val="Appendix_B_V_E13"/>
      <sheetName val="Appendix_E13"/>
      <sheetName val="Appendix_C13"/>
      <sheetName val="Appendix_G13"/>
      <sheetName val="Fit_Out_rates13"/>
      <sheetName val="Profile_(2)13"/>
      <sheetName val="Key_Data21"/>
      <sheetName val="Assump__&amp;_Excl21"/>
      <sheetName val="Chart_-_Bldg21"/>
      <sheetName val="Chart_-_Services21"/>
      <sheetName val="Value_Engineering21"/>
      <sheetName val="Main_Data_Entry21"/>
      <sheetName val="TC_Area_&amp;_Perim21"/>
      <sheetName val="Internal_Walls21"/>
      <sheetName val="External_Walls21"/>
      <sheetName val="Loose_Fittings21"/>
      <sheetName val="Key_Data22"/>
      <sheetName val="Assump__&amp;_Excl22"/>
      <sheetName val="Chart_-_Bldg22"/>
      <sheetName val="Chart_-_Services22"/>
      <sheetName val="Value_Engineering22"/>
      <sheetName val="Main_Data_Entry22"/>
      <sheetName val="TC_Area_&amp;_Perim22"/>
      <sheetName val="Internal_Walls22"/>
      <sheetName val="External_Walls22"/>
      <sheetName val="Loose_Fittings22"/>
      <sheetName val="Key_Data23"/>
      <sheetName val="Assump__&amp;_Excl23"/>
      <sheetName val="Chart_-_Bldg23"/>
      <sheetName val="Chart_-_Services23"/>
      <sheetName val="Value_Engineering23"/>
      <sheetName val="Main_Data_Entry23"/>
      <sheetName val="TC_Area_&amp;_Perim23"/>
      <sheetName val="Internal_Walls23"/>
      <sheetName val="External_Walls23"/>
      <sheetName val="Loose_Fittings23"/>
      <sheetName val="_Cover_15"/>
      <sheetName val="Control_Issue_Sheet15"/>
      <sheetName val="Contents_-_ALL15"/>
      <sheetName val="Exec_Summary_-_Outline15"/>
      <sheetName val="Combined_Elemental_Summary15"/>
      <sheetName val="Area_Combined15"/>
      <sheetName val="Area_Pitt_Street15"/>
      <sheetName val="Areas__Holland_Street15"/>
      <sheetName val="Elemental_Summary_Pitt_Street15"/>
      <sheetName val="Cost_Breakdown_Pitt_Street15"/>
      <sheetName val="WP_Summary_Pitt15"/>
      <sheetName val="Elemental_Summary_Holland_15"/>
      <sheetName val="Cost_Breakdown_Holland15"/>
      <sheetName val="WP_Summary_Holland15"/>
      <sheetName val="Design_Information15"/>
      <sheetName val="Bed_Quantities_Pitt_Street15"/>
      <sheetName val="Bed_Quantities_Holland_Street15"/>
      <sheetName val="Common_Areas15"/>
      <sheetName val="Moda_Works15"/>
      <sheetName val="Key_Data24"/>
      <sheetName val="Assump__&amp;_Excl24"/>
      <sheetName val="Chart_-_Bldg24"/>
      <sheetName val="Chart_-_Services24"/>
      <sheetName val="Value_Engineering24"/>
      <sheetName val="Main_Data_Entry24"/>
      <sheetName val="TC_Area_&amp;_Perim24"/>
      <sheetName val="Internal_Walls24"/>
      <sheetName val="External_Walls24"/>
      <sheetName val="Loose_Fittings24"/>
      <sheetName val="_Cover_16"/>
      <sheetName val="Control_Issue_Sheet16"/>
      <sheetName val="Contents_-_ALL16"/>
      <sheetName val="Exec_Summary_-_Outline16"/>
      <sheetName val="Combined_Elemental_Summary16"/>
      <sheetName val="Area_Combined16"/>
      <sheetName val="Area_Pitt_Street16"/>
      <sheetName val="Areas__Holland_Street16"/>
      <sheetName val="Elemental_Summary_Pitt_Street16"/>
      <sheetName val="Cost_Breakdown_Pitt_Street16"/>
      <sheetName val="WP_Summary_Pitt16"/>
      <sheetName val="Elemental_Summary_Holland_16"/>
      <sheetName val="Cost_Breakdown_Holland16"/>
      <sheetName val="WP_Summary_Holland16"/>
      <sheetName val="Design_Information16"/>
      <sheetName val="Bed_Quantities_Pitt_Street16"/>
      <sheetName val="Bed_Quantities_Holland_Street16"/>
      <sheetName val="Common_Areas16"/>
      <sheetName val="Moda_Works16"/>
      <sheetName val="ceiling_fins"/>
      <sheetName val="_Cover_17"/>
      <sheetName val="Control_Issue_Sheet17"/>
      <sheetName val="Contents_-_ALL17"/>
      <sheetName val="Exec_Summary_-_Outline17"/>
      <sheetName val="Combined_Elemental_Summary17"/>
      <sheetName val="Area_Combined17"/>
      <sheetName val="Area_Pitt_Street17"/>
      <sheetName val="Areas__Holland_Street17"/>
      <sheetName val="Elemental_Summary_Pitt_Street17"/>
      <sheetName val="Cost_Breakdown_Pitt_Street17"/>
      <sheetName val="WP_Summary_Pitt17"/>
      <sheetName val="Elemental_Summary_Holland_17"/>
      <sheetName val="Cost_Breakdown_Holland17"/>
      <sheetName val="WP_Summary_Holland17"/>
      <sheetName val="Design_Information17"/>
      <sheetName val="Bed_Quantities_Pitt_Street17"/>
      <sheetName val="Bed_Quantities_Holland_Street17"/>
      <sheetName val="Common_Areas17"/>
      <sheetName val="Moda_Works17"/>
      <sheetName val="_Cover_18"/>
      <sheetName val="Control_Issue_Sheet18"/>
      <sheetName val="Contents_-_ALL18"/>
      <sheetName val="Exec_Summary_-_Outline18"/>
      <sheetName val="Combined_Elemental_Summary18"/>
      <sheetName val="Area_Combined18"/>
      <sheetName val="Area_Pitt_Street18"/>
      <sheetName val="Areas__Holland_Street18"/>
      <sheetName val="Elemental_Summary_Pitt_Street18"/>
      <sheetName val="Cost_Breakdown_Pitt_Street18"/>
      <sheetName val="WP_Summary_Pitt18"/>
      <sheetName val="Elemental_Summary_Holland_18"/>
      <sheetName val="Cost_Breakdown_Holland18"/>
      <sheetName val="WP_Summary_Holland18"/>
      <sheetName val="Design_Information18"/>
      <sheetName val="Bed_Quantities_Pitt_Street18"/>
      <sheetName val="Bed_Quantities_Holland_Street18"/>
      <sheetName val="Common_Areas18"/>
      <sheetName val="Moda_Works18"/>
      <sheetName val="Key_Data25"/>
      <sheetName val="Assump__&amp;_Excl25"/>
      <sheetName val="Chart_-_Bldg25"/>
      <sheetName val="Chart_-_Services25"/>
      <sheetName val="Value_Engineering25"/>
      <sheetName val="Main_Data_Entry25"/>
      <sheetName val="TC_Area_&amp;_Perim25"/>
      <sheetName val="Internal_Walls25"/>
      <sheetName val="External_Walls25"/>
      <sheetName val="Loose_Fittings25"/>
      <sheetName val="_Cover_19"/>
      <sheetName val="Control_Issue_Sheet19"/>
      <sheetName val="Contents_-_ALL19"/>
      <sheetName val="Exec_Summary_-_Outline19"/>
      <sheetName val="Combined_Elemental_Summary19"/>
      <sheetName val="Area_Combined19"/>
      <sheetName val="Area_Pitt_Street19"/>
      <sheetName val="Areas__Holland_Street19"/>
      <sheetName val="Elemental_Summary_Pitt_Street19"/>
      <sheetName val="Cost_Breakdown_Pitt_Street19"/>
      <sheetName val="WP_Summary_Pitt19"/>
      <sheetName val="Elemental_Summary_Holland_19"/>
      <sheetName val="Cost_Breakdown_Holland19"/>
      <sheetName val="WP_Summary_Holland19"/>
      <sheetName val="Design_Information19"/>
      <sheetName val="Bed_Quantities_Pitt_Street19"/>
      <sheetName val="Bed_Quantities_Holland_Street19"/>
      <sheetName val="Common_Areas19"/>
      <sheetName val="Moda_Works19"/>
      <sheetName val="Key_Data26"/>
      <sheetName val="Assump__&amp;_Excl26"/>
      <sheetName val="Chart_-_Bldg26"/>
      <sheetName val="Chart_-_Services26"/>
      <sheetName val="Value_Engineering26"/>
      <sheetName val="Main_Data_Entry26"/>
      <sheetName val="TC_Area_&amp;_Perim26"/>
      <sheetName val="Internal_Walls26"/>
      <sheetName val="External_Walls26"/>
      <sheetName val="Loose_Fittings26"/>
      <sheetName val="_Cover_20"/>
      <sheetName val="Control_Issue_Sheet20"/>
      <sheetName val="Contents_-_ALL20"/>
      <sheetName val="Exec_Summary_-_Outline20"/>
      <sheetName val="Combined_Elemental_Summary20"/>
      <sheetName val="Area_Combined20"/>
      <sheetName val="Area_Pitt_Street20"/>
      <sheetName val="Areas__Holland_Street20"/>
      <sheetName val="Elemental_Summary_Pitt_Street20"/>
      <sheetName val="Cost_Breakdown_Pitt_Street20"/>
      <sheetName val="WP_Summary_Pitt20"/>
      <sheetName val="Elemental_Summary_Holland_20"/>
      <sheetName val="Cost_Breakdown_Holland20"/>
      <sheetName val="WP_Summary_Holland20"/>
      <sheetName val="Design_Information20"/>
      <sheetName val="Bed_Quantities_Pitt_Street20"/>
      <sheetName val="Bed_Quantities_Holland_Street20"/>
      <sheetName val="Common_Areas20"/>
      <sheetName val="Moda_Works20"/>
      <sheetName val="Key_Data27"/>
      <sheetName val="Assump__&amp;_Excl27"/>
      <sheetName val="Chart_-_Bldg27"/>
      <sheetName val="Chart_-_Services27"/>
      <sheetName val="Value_Engineering27"/>
      <sheetName val="Main_Data_Entry27"/>
      <sheetName val="TC_Area_&amp;_Perim27"/>
      <sheetName val="Internal_Walls27"/>
      <sheetName val="External_Walls27"/>
      <sheetName val="Loose_Fittings27"/>
      <sheetName val="_Cover_21"/>
      <sheetName val="Control_Issue_Sheet21"/>
      <sheetName val="Contents_-_ALL21"/>
      <sheetName val="Exec_Summary_-_Outline21"/>
      <sheetName val="Combined_Elemental_Summary21"/>
      <sheetName val="Area_Combined21"/>
      <sheetName val="Area_Pitt_Street21"/>
      <sheetName val="Areas__Holland_Street21"/>
      <sheetName val="Elemental_Summary_Pitt_Street21"/>
      <sheetName val="Cost_Breakdown_Pitt_Street21"/>
      <sheetName val="WP_Summary_Pitt21"/>
      <sheetName val="Elemental_Summary_Holland_21"/>
      <sheetName val="Cost_Breakdown_Holland21"/>
      <sheetName val="WP_Summary_Holland21"/>
      <sheetName val="Design_Information21"/>
      <sheetName val="Bed_Quantities_Pitt_Street21"/>
      <sheetName val="Bed_Quantities_Holland_Street21"/>
      <sheetName val="Common_Areas21"/>
      <sheetName val="Moda_Works21"/>
      <sheetName val="Key_Data28"/>
      <sheetName val="Assump__&amp;_Excl28"/>
      <sheetName val="Chart_-_Bldg28"/>
      <sheetName val="Chart_-_Services28"/>
      <sheetName val="Value_Engineering28"/>
      <sheetName val="Main_Data_Entry28"/>
      <sheetName val="TC_Area_&amp;_Perim28"/>
      <sheetName val="Internal_Walls28"/>
      <sheetName val="External_Walls28"/>
      <sheetName val="Loose_Fittings28"/>
      <sheetName val="_Cover_22"/>
      <sheetName val="Control_Issue_Sheet22"/>
      <sheetName val="Contents_-_ALL22"/>
      <sheetName val="Exec_Summary_-_Outline22"/>
      <sheetName val="Combined_Elemental_Summary22"/>
      <sheetName val="Area_Combined22"/>
      <sheetName val="Area_Pitt_Street22"/>
      <sheetName val="Areas__Holland_Street22"/>
      <sheetName val="Elemental_Summary_Pitt_Street22"/>
      <sheetName val="Cost_Breakdown_Pitt_Street22"/>
      <sheetName val="WP_Summary_Pitt22"/>
      <sheetName val="Elemental_Summary_Holland_22"/>
      <sheetName val="Cost_Breakdown_Holland22"/>
      <sheetName val="WP_Summary_Holland22"/>
      <sheetName val="Design_Information22"/>
      <sheetName val="Bed_Quantities_Pitt_Street22"/>
      <sheetName val="Bed_Quantities_Holland_Street22"/>
      <sheetName val="Common_Areas22"/>
      <sheetName val="Moda_Works22"/>
      <sheetName val="Key_Data29"/>
      <sheetName val="Assump__&amp;_Excl29"/>
      <sheetName val="Chart_-_Bldg29"/>
      <sheetName val="Chart_-_Services29"/>
      <sheetName val="Value_Engineering29"/>
      <sheetName val="Main_Data_Entry29"/>
      <sheetName val="TC_Area_&amp;_Perim29"/>
      <sheetName val="Internal_Walls29"/>
      <sheetName val="External_Walls29"/>
      <sheetName val="Loose_Fittings29"/>
      <sheetName val="_Cover_23"/>
      <sheetName val="Control_Issue_Sheet23"/>
      <sheetName val="Contents_-_ALL23"/>
      <sheetName val="Exec_Summary_-_Outline23"/>
      <sheetName val="Combined_Elemental_Summary23"/>
      <sheetName val="Area_Combined23"/>
      <sheetName val="Area_Pitt_Street23"/>
      <sheetName val="Areas__Holland_Street23"/>
      <sheetName val="Elemental_Summary_Pitt_Street23"/>
      <sheetName val="Cost_Breakdown_Pitt_Street23"/>
      <sheetName val="WP_Summary_Pitt23"/>
      <sheetName val="Elemental_Summary_Holland_23"/>
      <sheetName val="Cost_Breakdown_Holland23"/>
      <sheetName val="WP_Summary_Holland23"/>
      <sheetName val="Design_Information23"/>
      <sheetName val="Bed_Quantities_Pitt_Street23"/>
      <sheetName val="Bed_Quantities_Holland_Street23"/>
      <sheetName val="Common_Areas23"/>
      <sheetName val="Moda_Works23"/>
      <sheetName val="Key_Data30"/>
      <sheetName val="Assump__&amp;_Excl30"/>
      <sheetName val="Chart_-_Bldg30"/>
      <sheetName val="Chart_-_Services30"/>
      <sheetName val="Value_Engineering30"/>
      <sheetName val="Main_Data_Entry30"/>
      <sheetName val="TC_Area_&amp;_Perim30"/>
      <sheetName val="Internal_Walls30"/>
      <sheetName val="External_Walls30"/>
      <sheetName val="Loose_Fittings30"/>
      <sheetName val="_Cover_24"/>
      <sheetName val="Control_Issue_Sheet24"/>
      <sheetName val="Contents_-_ALL24"/>
      <sheetName val="Exec_Summary_-_Outline24"/>
      <sheetName val="Combined_Elemental_Summary24"/>
      <sheetName val="Area_Combined24"/>
      <sheetName val="Area_Pitt_Street24"/>
      <sheetName val="Areas__Holland_Street24"/>
      <sheetName val="Elemental_Summary_Pitt_Street24"/>
      <sheetName val="Cost_Breakdown_Pitt_Street24"/>
      <sheetName val="WP_Summary_Pitt24"/>
      <sheetName val="Elemental_Summary_Holland_24"/>
      <sheetName val="Cost_Breakdown_Holland24"/>
      <sheetName val="WP_Summary_Holland24"/>
      <sheetName val="Design_Information24"/>
      <sheetName val="Bed_Quantities_Pitt_Street24"/>
      <sheetName val="Bed_Quantities_Holland_Street24"/>
      <sheetName val="Common_Areas24"/>
      <sheetName val="Moda_Works24"/>
      <sheetName val="Key_Data31"/>
      <sheetName val="Assump__&amp;_Excl31"/>
      <sheetName val="Chart_-_Bldg31"/>
      <sheetName val="Chart_-_Services31"/>
      <sheetName val="Value_Engineering31"/>
      <sheetName val="Main_Data_Entry31"/>
      <sheetName val="TC_Area_&amp;_Perim31"/>
      <sheetName val="Internal_Walls31"/>
      <sheetName val="External_Walls31"/>
      <sheetName val="Loose_Fittings31"/>
      <sheetName val="_Cover_25"/>
      <sheetName val="Control_Issue_Sheet25"/>
      <sheetName val="Contents_-_ALL25"/>
      <sheetName val="Exec_Summary_-_Outline25"/>
      <sheetName val="Combined_Elemental_Summary25"/>
      <sheetName val="Area_Combined25"/>
      <sheetName val="Area_Pitt_Street25"/>
      <sheetName val="Areas__Holland_Street25"/>
      <sheetName val="Elemental_Summary_Pitt_Street25"/>
      <sheetName val="Cost_Breakdown_Pitt_Street25"/>
      <sheetName val="WP_Summary_Pitt25"/>
      <sheetName val="Elemental_Summary_Holland_25"/>
      <sheetName val="Cost_Breakdown_Holland25"/>
      <sheetName val="WP_Summary_Holland25"/>
      <sheetName val="Design_Information25"/>
      <sheetName val="Bed_Quantities_Pitt_Street25"/>
      <sheetName val="Bed_Quantities_Holland_Street25"/>
      <sheetName val="Common_Areas25"/>
      <sheetName val="Moda_Works25"/>
      <sheetName val="Key_Data32"/>
      <sheetName val="Assump__&amp;_Excl32"/>
      <sheetName val="Chart_-_Bldg32"/>
      <sheetName val="Chart_-_Services32"/>
      <sheetName val="Value_Engineering32"/>
      <sheetName val="Main_Data_Entry32"/>
      <sheetName val="TC_Area_&amp;_Perim32"/>
      <sheetName val="Internal_Walls32"/>
      <sheetName val="External_Walls32"/>
      <sheetName val="Loose_Fittings32"/>
      <sheetName val="_Cover_26"/>
      <sheetName val="Control_Issue_Sheet26"/>
      <sheetName val="Contents_-_ALL26"/>
      <sheetName val="Exec_Summary_-_Outline26"/>
      <sheetName val="Combined_Elemental_Summary26"/>
      <sheetName val="Area_Combined26"/>
      <sheetName val="Area_Pitt_Street26"/>
      <sheetName val="Areas__Holland_Street26"/>
      <sheetName val="Elemental_Summary_Pitt_Street26"/>
      <sheetName val="Cost_Breakdown_Pitt_Street26"/>
      <sheetName val="WP_Summary_Pitt26"/>
      <sheetName val="Elemental_Summary_Holland_26"/>
      <sheetName val="Cost_Breakdown_Holland26"/>
      <sheetName val="WP_Summary_Holland26"/>
      <sheetName val="Design_Information26"/>
      <sheetName val="Bed_Quantities_Pitt_Street26"/>
      <sheetName val="Bed_Quantities_Holland_Street26"/>
      <sheetName val="Common_Areas26"/>
      <sheetName val="Moda_Works26"/>
      <sheetName val="Project_Data15"/>
      <sheetName val="Cover_Sheet15"/>
      <sheetName val="Contents_Page15"/>
      <sheetName val="Executive_Summary15"/>
      <sheetName val="Elemental_Summary15"/>
      <sheetName val="Changes_Summary15"/>
      <sheetName val="Cash_Flow_Graph15"/>
      <sheetName val="Cahflow_1_Phase15"/>
      <sheetName val="Cahflow_As_Prog15"/>
      <sheetName val="Scope_of_Works15"/>
      <sheetName val="Area_Summary15"/>
      <sheetName val="BM_Exec_Summ15"/>
      <sheetName val="BM_Summary15"/>
      <sheetName val="BM_Movement15"/>
      <sheetName val="BM_Charts15"/>
      <sheetName val="BM_S&amp;C15"/>
      <sheetName val="BM_Area15"/>
      <sheetName val="C_Exec_Summ15"/>
      <sheetName val="C_Summary15"/>
      <sheetName val="C_Movement15"/>
      <sheetName val="C_Charts15"/>
      <sheetName val="C_S&amp;C15"/>
      <sheetName val="Block_C_Cinema_Fit_Out15"/>
      <sheetName val="C_Resi_FO15"/>
      <sheetName val="C_Cinema_Fo15"/>
      <sheetName val="C_Hotel_FO15"/>
      <sheetName val="C_Area15"/>
      <sheetName val="D1_Exec_Summ15"/>
      <sheetName val="D1_Summary15"/>
      <sheetName val="D1_Movement15"/>
      <sheetName val="D1_Charts15"/>
      <sheetName val="D1_S&amp;C15"/>
      <sheetName val="D1_Resi_FO_15"/>
      <sheetName val="D1_Area15"/>
      <sheetName val="D2_Exec_Summ15"/>
      <sheetName val="D2_Summary15"/>
      <sheetName val="D2_Movement15"/>
      <sheetName val="D2_Charts15"/>
      <sheetName val="D2_S&amp;C15"/>
      <sheetName val="D2_Resi_FO15"/>
      <sheetName val="D2_Area15"/>
      <sheetName val="E_Exec_Summ15"/>
      <sheetName val="E_Summary15"/>
      <sheetName val="E_Movement15"/>
      <sheetName val="E_Charts15"/>
      <sheetName val="E_S&amp;C15"/>
      <sheetName val="E_Area15"/>
      <sheetName val="Ex+Misc_Movement15"/>
      <sheetName val="External_Works15"/>
      <sheetName val="MIsc_Costs15"/>
      <sheetName val="App_A_Resi_FO_MEP15"/>
      <sheetName val="App_A_Blk_C_PRS_FO15"/>
      <sheetName val="App_B_Blk_D1_PRS_FO15"/>
      <sheetName val="App_C_Blk_D2_Private_FO15"/>
      <sheetName val="Appendix_B_V_E15"/>
      <sheetName val="Appendix_E15"/>
      <sheetName val="Appendix_C15"/>
      <sheetName val="Appendix_G15"/>
      <sheetName val="Fit_Out_rates15"/>
      <sheetName val="Profile_(2)15"/>
      <sheetName val="Key_Data34"/>
      <sheetName val="Assump__&amp;_Excl34"/>
      <sheetName val="Chart_-_Bldg34"/>
      <sheetName val="Chart_-_Services34"/>
      <sheetName val="Value_Engineering34"/>
      <sheetName val="Main_Data_Entry34"/>
      <sheetName val="TC_Area_&amp;_Perim34"/>
      <sheetName val="Internal_Walls34"/>
      <sheetName val="External_Walls34"/>
      <sheetName val="Loose_Fittings34"/>
      <sheetName val="_Cover_28"/>
      <sheetName val="Control_Issue_Sheet28"/>
      <sheetName val="Contents_-_ALL28"/>
      <sheetName val="Exec_Summary_-_Outline28"/>
      <sheetName val="Combined_Elemental_Summary28"/>
      <sheetName val="Area_Combined28"/>
      <sheetName val="Area_Pitt_Street28"/>
      <sheetName val="Areas__Holland_Street28"/>
      <sheetName val="Elemental_Summary_Pitt_Street28"/>
      <sheetName val="Cost_Breakdown_Pitt_Street28"/>
      <sheetName val="WP_Summary_Pitt28"/>
      <sheetName val="Elemental_Summary_Holland_28"/>
      <sheetName val="Cost_Breakdown_Holland28"/>
      <sheetName val="WP_Summary_Holland28"/>
      <sheetName val="Design_Information28"/>
      <sheetName val="Bed_Quantities_Pitt_Street28"/>
      <sheetName val="Bed_Quantities_Holland_Street28"/>
      <sheetName val="Common_Areas28"/>
      <sheetName val="Moda_Works28"/>
      <sheetName val="Project_Data17"/>
      <sheetName val="Cover_Sheet17"/>
      <sheetName val="Contents_Page17"/>
      <sheetName val="Executive_Summary17"/>
      <sheetName val="Elemental_Summary17"/>
      <sheetName val="Changes_Summary17"/>
      <sheetName val="Cash_Flow_Graph17"/>
      <sheetName val="Cahflow_1_Phase17"/>
      <sheetName val="Cahflow_As_Prog17"/>
      <sheetName val="Scope_of_Works17"/>
      <sheetName val="Area_Summary17"/>
      <sheetName val="BM_Exec_Summ17"/>
      <sheetName val="BM_Summary17"/>
      <sheetName val="BM_Movement17"/>
      <sheetName val="BM_Charts17"/>
      <sheetName val="BM_S&amp;C17"/>
      <sheetName val="BM_Area17"/>
      <sheetName val="C_Exec_Summ17"/>
      <sheetName val="C_Summary17"/>
      <sheetName val="C_Movement17"/>
      <sheetName val="C_Charts17"/>
      <sheetName val="C_S&amp;C17"/>
      <sheetName val="Block_C_Cinema_Fit_Out17"/>
      <sheetName val="C_Resi_FO17"/>
      <sheetName val="C_Cinema_Fo17"/>
      <sheetName val="C_Hotel_FO17"/>
      <sheetName val="C_Area17"/>
      <sheetName val="D1_Exec_Summ17"/>
      <sheetName val="D1_Summary17"/>
      <sheetName val="D1_Movement17"/>
      <sheetName val="D1_Charts17"/>
      <sheetName val="D1_S&amp;C17"/>
      <sheetName val="D1_Resi_FO_17"/>
      <sheetName val="D1_Area17"/>
      <sheetName val="D2_Exec_Summ17"/>
      <sheetName val="D2_Summary17"/>
      <sheetName val="D2_Movement17"/>
      <sheetName val="D2_Charts17"/>
      <sheetName val="D2_S&amp;C17"/>
      <sheetName val="D2_Resi_FO17"/>
      <sheetName val="D2_Area17"/>
      <sheetName val="E_Exec_Summ17"/>
      <sheetName val="E_Summary17"/>
      <sheetName val="E_Movement17"/>
      <sheetName val="E_Charts17"/>
      <sheetName val="E_S&amp;C17"/>
      <sheetName val="E_Area17"/>
      <sheetName val="Ex+Misc_Movement17"/>
      <sheetName val="External_Works17"/>
      <sheetName val="MIsc_Costs17"/>
      <sheetName val="App_A_Resi_FO_MEP17"/>
      <sheetName val="App_A_Blk_C_PRS_FO17"/>
      <sheetName val="App_B_Blk_D1_PRS_FO17"/>
      <sheetName val="App_C_Blk_D2_Private_FO17"/>
      <sheetName val="Appendix_B_V_E17"/>
      <sheetName val="Appendix_E17"/>
      <sheetName val="Appendix_C17"/>
      <sheetName val="Appendix_G17"/>
      <sheetName val="Fit_Out_rates17"/>
      <sheetName val="Profile_(2)17"/>
      <sheetName val="ceiling_fins2"/>
      <sheetName val="Key_Data33"/>
      <sheetName val="Assump__&amp;_Excl33"/>
      <sheetName val="Chart_-_Bldg33"/>
      <sheetName val="Chart_-_Services33"/>
      <sheetName val="Value_Engineering33"/>
      <sheetName val="Main_Data_Entry33"/>
      <sheetName val="TC_Area_&amp;_Perim33"/>
      <sheetName val="Internal_Walls33"/>
      <sheetName val="External_Walls33"/>
      <sheetName val="Loose_Fittings33"/>
      <sheetName val="_Cover_27"/>
      <sheetName val="Control_Issue_Sheet27"/>
      <sheetName val="Contents_-_ALL27"/>
      <sheetName val="Exec_Summary_-_Outline27"/>
      <sheetName val="Combined_Elemental_Summary27"/>
      <sheetName val="Area_Combined27"/>
      <sheetName val="Area_Pitt_Street27"/>
      <sheetName val="Areas__Holland_Street27"/>
      <sheetName val="Elemental_Summary_Pitt_Street27"/>
      <sheetName val="Cost_Breakdown_Pitt_Street27"/>
      <sheetName val="WP_Summary_Pitt27"/>
      <sheetName val="Elemental_Summary_Holland_27"/>
      <sheetName val="Cost_Breakdown_Holland27"/>
      <sheetName val="WP_Summary_Holland27"/>
      <sheetName val="Design_Information27"/>
      <sheetName val="Bed_Quantities_Pitt_Street27"/>
      <sheetName val="Bed_Quantities_Holland_Street27"/>
      <sheetName val="Common_Areas27"/>
      <sheetName val="Moda_Works27"/>
      <sheetName val="Project_Data16"/>
      <sheetName val="Cover_Sheet16"/>
      <sheetName val="Contents_Page16"/>
      <sheetName val="Executive_Summary16"/>
      <sheetName val="Elemental_Summary16"/>
      <sheetName val="Changes_Summary16"/>
      <sheetName val="Cash_Flow_Graph16"/>
      <sheetName val="Cahflow_1_Phase16"/>
      <sheetName val="Cahflow_As_Prog16"/>
      <sheetName val="Scope_of_Works16"/>
      <sheetName val="Area_Summary16"/>
      <sheetName val="BM_Exec_Summ16"/>
      <sheetName val="BM_Summary16"/>
      <sheetName val="BM_Movement16"/>
      <sheetName val="BM_Charts16"/>
      <sheetName val="BM_S&amp;C16"/>
      <sheetName val="BM_Area16"/>
      <sheetName val="C_Exec_Summ16"/>
      <sheetName val="C_Summary16"/>
      <sheetName val="C_Movement16"/>
      <sheetName val="C_Charts16"/>
      <sheetName val="C_S&amp;C16"/>
      <sheetName val="Block_C_Cinema_Fit_Out16"/>
      <sheetName val="C_Resi_FO16"/>
      <sheetName val="C_Cinema_Fo16"/>
      <sheetName val="C_Hotel_FO16"/>
      <sheetName val="C_Area16"/>
      <sheetName val="D1_Exec_Summ16"/>
      <sheetName val="D1_Summary16"/>
      <sheetName val="D1_Movement16"/>
      <sheetName val="D1_Charts16"/>
      <sheetName val="D1_S&amp;C16"/>
      <sheetName val="D1_Resi_FO_16"/>
      <sheetName val="D1_Area16"/>
      <sheetName val="D2_Exec_Summ16"/>
      <sheetName val="D2_Summary16"/>
      <sheetName val="D2_Movement16"/>
      <sheetName val="D2_Charts16"/>
      <sheetName val="D2_S&amp;C16"/>
      <sheetName val="D2_Resi_FO16"/>
      <sheetName val="D2_Area16"/>
      <sheetName val="E_Exec_Summ16"/>
      <sheetName val="E_Summary16"/>
      <sheetName val="E_Movement16"/>
      <sheetName val="E_Charts16"/>
      <sheetName val="E_S&amp;C16"/>
      <sheetName val="E_Area16"/>
      <sheetName val="Ex+Misc_Movement16"/>
      <sheetName val="External_Works16"/>
      <sheetName val="MIsc_Costs16"/>
      <sheetName val="App_A_Resi_FO_MEP16"/>
      <sheetName val="App_A_Blk_C_PRS_FO16"/>
      <sheetName val="App_B_Blk_D1_PRS_FO16"/>
      <sheetName val="App_C_Blk_D2_Private_FO16"/>
      <sheetName val="Appendix_B_V_E16"/>
      <sheetName val="Appendix_E16"/>
      <sheetName val="Appendix_C16"/>
      <sheetName val="Appendix_G16"/>
      <sheetName val="Fit_Out_rates16"/>
      <sheetName val="Profile_(2)16"/>
      <sheetName val="ceiling_fins1"/>
      <sheetName val="ceiling_fins3"/>
      <sheetName val="Key_Data35"/>
      <sheetName val="Assump__&amp;_Excl35"/>
      <sheetName val="Chart_-_Bldg35"/>
      <sheetName val="Chart_-_Services35"/>
      <sheetName val="Value_Engineering35"/>
      <sheetName val="Main_Data_Entry35"/>
      <sheetName val="TC_Area_&amp;_Perim35"/>
      <sheetName val="Internal_Walls35"/>
      <sheetName val="External_Walls35"/>
      <sheetName val="Loose_Fittings35"/>
      <sheetName val="_Cover_29"/>
      <sheetName val="Control_Issue_Sheet29"/>
      <sheetName val="Contents_-_ALL29"/>
      <sheetName val="Exec_Summary_-_Outline29"/>
      <sheetName val="Combined_Elemental_Summary29"/>
      <sheetName val="Area_Combined29"/>
      <sheetName val="Area_Pitt_Street29"/>
      <sheetName val="Areas__Holland_Street29"/>
      <sheetName val="Elemental_Summary_Pitt_Street29"/>
      <sheetName val="Cost_Breakdown_Pitt_Street29"/>
      <sheetName val="WP_Summary_Pitt29"/>
      <sheetName val="Elemental_Summary_Holland_29"/>
      <sheetName val="Cost_Breakdown_Holland29"/>
      <sheetName val="WP_Summary_Holland29"/>
      <sheetName val="Design_Information29"/>
      <sheetName val="Bed_Quantities_Pitt_Street29"/>
      <sheetName val="Bed_Quantities_Holland_Street29"/>
      <sheetName val="Common_Areas29"/>
      <sheetName val="Moda_Works29"/>
      <sheetName val="Project_Data18"/>
      <sheetName val="Cover_Sheet18"/>
      <sheetName val="Contents_Page18"/>
      <sheetName val="Executive_Summary18"/>
      <sheetName val="Elemental_Summary18"/>
      <sheetName val="Changes_Summary18"/>
      <sheetName val="Cash_Flow_Graph18"/>
      <sheetName val="Cahflow_1_Phase18"/>
      <sheetName val="Cahflow_As_Prog18"/>
      <sheetName val="Scope_of_Works18"/>
      <sheetName val="Area_Summary18"/>
      <sheetName val="BM_Exec_Summ18"/>
      <sheetName val="BM_Summary18"/>
      <sheetName val="BM_Movement18"/>
      <sheetName val="BM_Charts18"/>
      <sheetName val="BM_S&amp;C18"/>
      <sheetName val="BM_Area18"/>
      <sheetName val="C_Exec_Summ18"/>
      <sheetName val="C_Summary18"/>
      <sheetName val="C_Movement18"/>
      <sheetName val="C_Charts18"/>
      <sheetName val="C_S&amp;C18"/>
      <sheetName val="Block_C_Cinema_Fit_Out18"/>
      <sheetName val="C_Resi_FO18"/>
      <sheetName val="C_Cinema_Fo18"/>
      <sheetName val="C_Hotel_FO18"/>
      <sheetName val="C_Area18"/>
      <sheetName val="D1_Exec_Summ18"/>
      <sheetName val="D1_Summary18"/>
      <sheetName val="D1_Movement18"/>
      <sheetName val="D1_Charts18"/>
      <sheetName val="D1_S&amp;C18"/>
      <sheetName val="D1_Resi_FO_18"/>
      <sheetName val="D1_Area18"/>
      <sheetName val="D2_Exec_Summ18"/>
      <sheetName val="D2_Summary18"/>
      <sheetName val="D2_Movement18"/>
      <sheetName val="D2_Charts18"/>
      <sheetName val="D2_S&amp;C18"/>
      <sheetName val="D2_Resi_FO18"/>
      <sheetName val="D2_Area18"/>
      <sheetName val="E_Exec_Summ18"/>
      <sheetName val="E_Summary18"/>
      <sheetName val="E_Movement18"/>
      <sheetName val="E_Charts18"/>
      <sheetName val="E_S&amp;C18"/>
      <sheetName val="E_Area18"/>
      <sheetName val="Ex+Misc_Movement18"/>
      <sheetName val="External_Works18"/>
      <sheetName val="MIsc_Costs18"/>
      <sheetName val="App_A_Resi_FO_MEP18"/>
      <sheetName val="App_A_Blk_C_PRS_FO18"/>
      <sheetName val="App_B_Blk_D1_PRS_FO18"/>
      <sheetName val="App_C_Blk_D2_Private_FO18"/>
      <sheetName val="Appendix_B_V_E18"/>
      <sheetName val="Appendix_E18"/>
      <sheetName val="Appendix_C18"/>
      <sheetName val="Appendix_G18"/>
      <sheetName val="Fit_Out_rates18"/>
      <sheetName val="Profile_(2)18"/>
      <sheetName val="Key_Data36"/>
      <sheetName val="Assump__&amp;_Excl36"/>
      <sheetName val="Chart_-_Bldg36"/>
      <sheetName val="Chart_-_Services36"/>
      <sheetName val="Value_Engineering36"/>
      <sheetName val="Main_Data_Entry36"/>
      <sheetName val="TC_Area_&amp;_Perim36"/>
      <sheetName val="Internal_Walls36"/>
      <sheetName val="External_Walls36"/>
      <sheetName val="Loose_Fittings36"/>
      <sheetName val="_Cover_30"/>
      <sheetName val="Control_Issue_Sheet30"/>
      <sheetName val="Contents_-_ALL30"/>
      <sheetName val="Exec_Summary_-_Outline30"/>
      <sheetName val="Combined_Elemental_Summary30"/>
      <sheetName val="Area_Combined30"/>
      <sheetName val="Area_Pitt_Street30"/>
      <sheetName val="Areas__Holland_Street30"/>
      <sheetName val="Elemental_Summary_Pitt_Street30"/>
      <sheetName val="Cost_Breakdown_Pitt_Street30"/>
      <sheetName val="WP_Summary_Pitt30"/>
      <sheetName val="Elemental_Summary_Holland_30"/>
      <sheetName val="Cost_Breakdown_Holland30"/>
      <sheetName val="WP_Summary_Holland30"/>
      <sheetName val="Design_Information30"/>
      <sheetName val="Bed_Quantities_Pitt_Street30"/>
      <sheetName val="Bed_Quantities_Holland_Street30"/>
      <sheetName val="Common_Areas30"/>
      <sheetName val="Moda_Works30"/>
      <sheetName val="Project_Data19"/>
      <sheetName val="Cover_Sheet19"/>
      <sheetName val="Contents_Page19"/>
      <sheetName val="Executive_Summary19"/>
      <sheetName val="Elemental_Summary19"/>
      <sheetName val="Changes_Summary19"/>
      <sheetName val="Cash_Flow_Graph19"/>
      <sheetName val="Cahflow_1_Phase19"/>
      <sheetName val="Cahflow_As_Prog19"/>
      <sheetName val="Scope_of_Works19"/>
      <sheetName val="Area_Summary19"/>
      <sheetName val="BM_Exec_Summ19"/>
      <sheetName val="BM_Summary19"/>
      <sheetName val="BM_Movement19"/>
      <sheetName val="BM_Charts19"/>
      <sheetName val="BM_S&amp;C19"/>
      <sheetName val="BM_Area19"/>
      <sheetName val="C_Exec_Summ19"/>
      <sheetName val="C_Summary19"/>
      <sheetName val="C_Movement19"/>
      <sheetName val="C_Charts19"/>
      <sheetName val="C_S&amp;C19"/>
      <sheetName val="Block_C_Cinema_Fit_Out19"/>
      <sheetName val="C_Resi_FO19"/>
      <sheetName val="C_Cinema_Fo19"/>
      <sheetName val="C_Hotel_FO19"/>
      <sheetName val="C_Area19"/>
      <sheetName val="D1_Exec_Summ19"/>
      <sheetName val="D1_Summary19"/>
      <sheetName val="D1_Movement19"/>
      <sheetName val="D1_Charts19"/>
      <sheetName val="D1_S&amp;C19"/>
      <sheetName val="D1_Resi_FO_19"/>
      <sheetName val="D1_Area19"/>
      <sheetName val="D2_Exec_Summ19"/>
      <sheetName val="D2_Summary19"/>
      <sheetName val="D2_Movement19"/>
      <sheetName val="D2_Charts19"/>
      <sheetName val="D2_S&amp;C19"/>
      <sheetName val="D2_Resi_FO19"/>
      <sheetName val="D2_Area19"/>
      <sheetName val="E_Exec_Summ19"/>
      <sheetName val="E_Summary19"/>
      <sheetName val="E_Movement19"/>
      <sheetName val="E_Charts19"/>
      <sheetName val="E_S&amp;C19"/>
      <sheetName val="E_Area19"/>
      <sheetName val="Ex+Misc_Movement19"/>
      <sheetName val="External_Works19"/>
      <sheetName val="MIsc_Costs19"/>
      <sheetName val="App_A_Resi_FO_MEP19"/>
      <sheetName val="App_A_Blk_C_PRS_FO19"/>
      <sheetName val="App_B_Blk_D1_PRS_FO19"/>
      <sheetName val="App_C_Blk_D2_Private_FO19"/>
      <sheetName val="Appendix_B_V_E19"/>
      <sheetName val="Appendix_E19"/>
      <sheetName val="Appendix_C19"/>
      <sheetName val="Appendix_G19"/>
      <sheetName val="Fit_Out_rates19"/>
      <sheetName val="Profile_(2)19"/>
      <sheetName val="ceiling_fins4"/>
      <sheetName val="Project_Data21"/>
      <sheetName val="Cover_Sheet21"/>
      <sheetName val="Contents_Page21"/>
      <sheetName val="Executive_Summary21"/>
      <sheetName val="Elemental_Summary21"/>
      <sheetName val="Changes_Summary21"/>
      <sheetName val="Cash_Flow_Graph21"/>
      <sheetName val="Cahflow_1_Phase21"/>
      <sheetName val="Cahflow_As_Prog21"/>
      <sheetName val="Scope_of_Works21"/>
      <sheetName val="Area_Summary21"/>
      <sheetName val="BM_Exec_Summ21"/>
      <sheetName val="BM_Summary21"/>
      <sheetName val="BM_Movement21"/>
      <sheetName val="BM_Charts21"/>
      <sheetName val="BM_S&amp;C21"/>
      <sheetName val="BM_Area21"/>
      <sheetName val="C_Exec_Summ21"/>
      <sheetName val="C_Summary21"/>
      <sheetName val="C_Movement21"/>
      <sheetName val="C_Charts21"/>
      <sheetName val="C_S&amp;C21"/>
      <sheetName val="Block_C_Cinema_Fit_Out21"/>
      <sheetName val="C_Resi_FO21"/>
      <sheetName val="C_Cinema_Fo21"/>
      <sheetName val="C_Hotel_FO21"/>
      <sheetName val="C_Area21"/>
      <sheetName val="D1_Exec_Summ21"/>
      <sheetName val="D1_Summary21"/>
      <sheetName val="D1_Movement21"/>
      <sheetName val="D1_Charts21"/>
      <sheetName val="D1_S&amp;C21"/>
      <sheetName val="D1_Resi_FO_21"/>
      <sheetName val="D1_Area21"/>
      <sheetName val="D2_Exec_Summ21"/>
      <sheetName val="D2_Summary21"/>
      <sheetName val="D2_Movement21"/>
      <sheetName val="D2_Charts21"/>
      <sheetName val="D2_S&amp;C21"/>
      <sheetName val="D2_Resi_FO21"/>
      <sheetName val="D2_Area21"/>
      <sheetName val="E_Exec_Summ21"/>
      <sheetName val="E_Summary21"/>
      <sheetName val="E_Movement21"/>
      <sheetName val="E_Charts21"/>
      <sheetName val="E_S&amp;C21"/>
      <sheetName val="E_Area21"/>
      <sheetName val="Ex+Misc_Movement21"/>
      <sheetName val="External_Works21"/>
      <sheetName val="MIsc_Costs21"/>
      <sheetName val="App_A_Resi_FO_MEP21"/>
      <sheetName val="App_A_Blk_C_PRS_FO21"/>
      <sheetName val="App_B_Blk_D1_PRS_FO21"/>
      <sheetName val="App_C_Blk_D2_Private_FO21"/>
      <sheetName val="Appendix_B_V_E21"/>
      <sheetName val="Appendix_E21"/>
      <sheetName val="Appendix_C21"/>
      <sheetName val="Appendix_G21"/>
      <sheetName val="Fit_Out_rates21"/>
      <sheetName val="Profile_(2)21"/>
      <sheetName val="ceiling_fins6"/>
      <sheetName val="Project_Data20"/>
      <sheetName val="Cover_Sheet20"/>
      <sheetName val="Contents_Page20"/>
      <sheetName val="Executive_Summary20"/>
      <sheetName val="Elemental_Summary20"/>
      <sheetName val="Changes_Summary20"/>
      <sheetName val="Cash_Flow_Graph20"/>
      <sheetName val="Cahflow_1_Phase20"/>
      <sheetName val="Cahflow_As_Prog20"/>
      <sheetName val="Scope_of_Works20"/>
      <sheetName val="Area_Summary20"/>
      <sheetName val="BM_Exec_Summ20"/>
      <sheetName val="BM_Summary20"/>
      <sheetName val="BM_Movement20"/>
      <sheetName val="BM_Charts20"/>
      <sheetName val="BM_S&amp;C20"/>
      <sheetName val="BM_Area20"/>
      <sheetName val="C_Exec_Summ20"/>
      <sheetName val="C_Summary20"/>
      <sheetName val="C_Movement20"/>
      <sheetName val="C_Charts20"/>
      <sheetName val="C_S&amp;C20"/>
      <sheetName val="Block_C_Cinema_Fit_Out20"/>
      <sheetName val="C_Resi_FO20"/>
      <sheetName val="C_Cinema_Fo20"/>
      <sheetName val="C_Hotel_FO20"/>
      <sheetName val="C_Area20"/>
      <sheetName val="D1_Exec_Summ20"/>
      <sheetName val="D1_Summary20"/>
      <sheetName val="D1_Movement20"/>
      <sheetName val="D1_Charts20"/>
      <sheetName val="D1_S&amp;C20"/>
      <sheetName val="D1_Resi_FO_20"/>
      <sheetName val="D1_Area20"/>
      <sheetName val="D2_Exec_Summ20"/>
      <sheetName val="D2_Summary20"/>
      <sheetName val="D2_Movement20"/>
      <sheetName val="D2_Charts20"/>
      <sheetName val="D2_S&amp;C20"/>
      <sheetName val="D2_Resi_FO20"/>
      <sheetName val="D2_Area20"/>
      <sheetName val="E_Exec_Summ20"/>
      <sheetName val="E_Summary20"/>
      <sheetName val="E_Movement20"/>
      <sheetName val="E_Charts20"/>
      <sheetName val="E_S&amp;C20"/>
      <sheetName val="E_Area20"/>
      <sheetName val="Ex+Misc_Movement20"/>
      <sheetName val="External_Works20"/>
      <sheetName val="MIsc_Costs20"/>
      <sheetName val="App_A_Resi_FO_MEP20"/>
      <sheetName val="App_A_Blk_C_PRS_FO20"/>
      <sheetName val="App_B_Blk_D1_PRS_FO20"/>
      <sheetName val="App_C_Blk_D2_Private_FO20"/>
      <sheetName val="Appendix_B_V_E20"/>
      <sheetName val="Appendix_E20"/>
      <sheetName val="Appendix_C20"/>
      <sheetName val="Appendix_G20"/>
      <sheetName val="Fit_Out_rates20"/>
      <sheetName val="Profile_(2)20"/>
      <sheetName val="ceiling_fins5"/>
      <sheetName val="Project_Data22"/>
      <sheetName val="Cover_Sheet22"/>
      <sheetName val="Contents_Page22"/>
      <sheetName val="Executive_Summary22"/>
      <sheetName val="Elemental_Summary22"/>
      <sheetName val="Changes_Summary22"/>
      <sheetName val="Cash_Flow_Graph22"/>
      <sheetName val="Cahflow_1_Phase22"/>
      <sheetName val="Cahflow_As_Prog22"/>
      <sheetName val="Scope_of_Works22"/>
      <sheetName val="Area_Summary22"/>
      <sheetName val="BM_Exec_Summ22"/>
      <sheetName val="BM_Summary22"/>
      <sheetName val="BM_Movement22"/>
      <sheetName val="BM_Charts22"/>
      <sheetName val="BM_S&amp;C22"/>
      <sheetName val="BM_Area22"/>
      <sheetName val="C_Exec_Summ22"/>
      <sheetName val="C_Summary22"/>
      <sheetName val="C_Movement22"/>
      <sheetName val="C_Charts22"/>
      <sheetName val="C_S&amp;C22"/>
      <sheetName val="Block_C_Cinema_Fit_Out22"/>
      <sheetName val="C_Resi_FO22"/>
      <sheetName val="C_Cinema_Fo22"/>
      <sheetName val="C_Hotel_FO22"/>
      <sheetName val="C_Area22"/>
      <sheetName val="D1_Exec_Summ22"/>
      <sheetName val="D1_Summary22"/>
      <sheetName val="D1_Movement22"/>
      <sheetName val="D1_Charts22"/>
      <sheetName val="D1_S&amp;C22"/>
      <sheetName val="D1_Resi_FO_22"/>
      <sheetName val="D1_Area22"/>
      <sheetName val="D2_Exec_Summ22"/>
      <sheetName val="D2_Summary22"/>
      <sheetName val="D2_Movement22"/>
      <sheetName val="D2_Charts22"/>
      <sheetName val="D2_S&amp;C22"/>
      <sheetName val="D2_Resi_FO22"/>
      <sheetName val="D2_Area22"/>
      <sheetName val="E_Exec_Summ22"/>
      <sheetName val="E_Summary22"/>
      <sheetName val="E_Movement22"/>
      <sheetName val="E_Charts22"/>
      <sheetName val="E_S&amp;C22"/>
      <sheetName val="E_Area22"/>
      <sheetName val="Ex+Misc_Movement22"/>
      <sheetName val="External_Works22"/>
      <sheetName val="MIsc_Costs22"/>
      <sheetName val="App_A_Resi_FO_MEP22"/>
      <sheetName val="App_A_Blk_C_PRS_FO22"/>
      <sheetName val="App_B_Blk_D1_PRS_FO22"/>
      <sheetName val="App_C_Blk_D2_Private_FO22"/>
      <sheetName val="Appendix_B_V_E22"/>
      <sheetName val="Appendix_E22"/>
      <sheetName val="Appendix_C22"/>
      <sheetName val="Appendix_G22"/>
      <sheetName val="Fit_Out_rates22"/>
      <sheetName val="Profile_(2)22"/>
      <sheetName val="ceiling_fins7"/>
      <sheetName val="Key_Data38"/>
      <sheetName val="Assump__&amp;_Excl38"/>
      <sheetName val="Chart_-_Bldg38"/>
      <sheetName val="Chart_-_Services38"/>
      <sheetName val="Value_Engineering38"/>
      <sheetName val="Main_Data_Entry38"/>
      <sheetName val="TC_Area_&amp;_Perim38"/>
      <sheetName val="Internal_Walls38"/>
      <sheetName val="External_Walls38"/>
      <sheetName val="Loose_Fittings38"/>
      <sheetName val="_Cover_32"/>
      <sheetName val="Control_Issue_Sheet32"/>
      <sheetName val="Contents_-_ALL32"/>
      <sheetName val="Exec_Summary_-_Outline32"/>
      <sheetName val="Combined_Elemental_Summary32"/>
      <sheetName val="Area_Combined32"/>
      <sheetName val="Area_Pitt_Street32"/>
      <sheetName val="Areas__Holland_Street32"/>
      <sheetName val="Elemental_Summary_Pitt_Street32"/>
      <sheetName val="Cost_Breakdown_Pitt_Street32"/>
      <sheetName val="WP_Summary_Pitt32"/>
      <sheetName val="Elemental_Summary_Holland_32"/>
      <sheetName val="Cost_Breakdown_Holland32"/>
      <sheetName val="WP_Summary_Holland32"/>
      <sheetName val="Design_Information32"/>
      <sheetName val="Bed_Quantities_Pitt_Street32"/>
      <sheetName val="Bed_Quantities_Holland_Street32"/>
      <sheetName val="Common_Areas32"/>
      <sheetName val="Moda_Works32"/>
      <sheetName val="Key_Data37"/>
      <sheetName val="Assump__&amp;_Excl37"/>
      <sheetName val="Chart_-_Bldg37"/>
      <sheetName val="Chart_-_Services37"/>
      <sheetName val="Value_Engineering37"/>
      <sheetName val="Main_Data_Entry37"/>
      <sheetName val="TC_Area_&amp;_Perim37"/>
      <sheetName val="Internal_Walls37"/>
      <sheetName val="External_Walls37"/>
      <sheetName val="Loose_Fittings37"/>
      <sheetName val="_Cover_31"/>
      <sheetName val="Control_Issue_Sheet31"/>
      <sheetName val="Contents_-_ALL31"/>
      <sheetName val="Exec_Summary_-_Outline31"/>
      <sheetName val="Combined_Elemental_Summary31"/>
      <sheetName val="Area_Combined31"/>
      <sheetName val="Area_Pitt_Street31"/>
      <sheetName val="Areas__Holland_Street31"/>
      <sheetName val="Elemental_Summary_Pitt_Street31"/>
      <sheetName val="Cost_Breakdown_Pitt_Street31"/>
      <sheetName val="WP_Summary_Pitt31"/>
      <sheetName val="Elemental_Summary_Holland_31"/>
      <sheetName val="Cost_Breakdown_Holland31"/>
      <sheetName val="WP_Summary_Holland31"/>
      <sheetName val="Design_Information31"/>
      <sheetName val="Bed_Quantities_Pitt_Street31"/>
      <sheetName val="Bed_Quantities_Holland_Street31"/>
      <sheetName val="Common_Areas31"/>
      <sheetName val="Moda_Works31"/>
      <sheetName val="Project_Data23"/>
      <sheetName val="Cover_Sheet23"/>
      <sheetName val="Contents_Page23"/>
      <sheetName val="Executive_Summary23"/>
      <sheetName val="Elemental_Summary23"/>
      <sheetName val="Changes_Summary23"/>
      <sheetName val="Cash_Flow_Graph23"/>
      <sheetName val="Cahflow_1_Phase23"/>
      <sheetName val="Cahflow_As_Prog23"/>
      <sheetName val="Scope_of_Works23"/>
      <sheetName val="Area_Summary23"/>
      <sheetName val="BM_Exec_Summ23"/>
      <sheetName val="BM_Summary23"/>
      <sheetName val="BM_Movement23"/>
      <sheetName val="BM_Charts23"/>
      <sheetName val="BM_S&amp;C23"/>
      <sheetName val="BM_Area23"/>
      <sheetName val="C_Exec_Summ23"/>
      <sheetName val="C_Summary23"/>
      <sheetName val="C_Movement23"/>
      <sheetName val="C_Charts23"/>
      <sheetName val="C_S&amp;C23"/>
      <sheetName val="Block_C_Cinema_Fit_Out23"/>
      <sheetName val="C_Resi_FO23"/>
      <sheetName val="C_Cinema_Fo23"/>
      <sheetName val="C_Hotel_FO23"/>
      <sheetName val="C_Area23"/>
      <sheetName val="D1_Exec_Summ23"/>
      <sheetName val="D1_Summary23"/>
      <sheetName val="D1_Movement23"/>
      <sheetName val="D1_Charts23"/>
      <sheetName val="D1_S&amp;C23"/>
      <sheetName val="D1_Resi_FO_23"/>
      <sheetName val="D1_Area23"/>
      <sheetName val="D2_Exec_Summ23"/>
      <sheetName val="D2_Summary23"/>
      <sheetName val="D2_Movement23"/>
      <sheetName val="D2_Charts23"/>
      <sheetName val="D2_S&amp;C23"/>
      <sheetName val="D2_Resi_FO23"/>
      <sheetName val="D2_Area23"/>
      <sheetName val="E_Exec_Summ23"/>
      <sheetName val="E_Summary23"/>
      <sheetName val="E_Movement23"/>
      <sheetName val="E_Charts23"/>
      <sheetName val="E_S&amp;C23"/>
      <sheetName val="E_Area23"/>
      <sheetName val="Ex+Misc_Movement23"/>
      <sheetName val="External_Works23"/>
      <sheetName val="MIsc_Costs23"/>
      <sheetName val="App_A_Resi_FO_MEP23"/>
      <sheetName val="App_A_Blk_C_PRS_FO23"/>
      <sheetName val="App_B_Blk_D1_PRS_FO23"/>
      <sheetName val="App_C_Blk_D2_Private_FO23"/>
      <sheetName val="Appendix_B_V_E23"/>
      <sheetName val="Appendix_E23"/>
      <sheetName val="Appendix_C23"/>
      <sheetName val="Appendix_G23"/>
      <sheetName val="Fit_Out_rates23"/>
      <sheetName val="Profile_(2)23"/>
      <sheetName val="ceiling_fins8"/>
      <sheetName val="Project_Data24"/>
      <sheetName val="Cover_Sheet24"/>
      <sheetName val="Contents_Page24"/>
      <sheetName val="Executive_Summary24"/>
      <sheetName val="Elemental_Summary24"/>
      <sheetName val="Changes_Summary24"/>
      <sheetName val="Cash_Flow_Graph24"/>
      <sheetName val="Cahflow_1_Phase24"/>
      <sheetName val="Cahflow_As_Prog24"/>
      <sheetName val="Scope_of_Works24"/>
      <sheetName val="Area_Summary24"/>
      <sheetName val="BM_Exec_Summ24"/>
      <sheetName val="BM_Summary24"/>
      <sheetName val="BM_Movement24"/>
      <sheetName val="BM_Charts24"/>
      <sheetName val="BM_S&amp;C24"/>
      <sheetName val="BM_Area24"/>
      <sheetName val="C_Exec_Summ24"/>
      <sheetName val="C_Summary24"/>
      <sheetName val="C_Movement24"/>
      <sheetName val="C_Charts24"/>
      <sheetName val="C_S&amp;C24"/>
      <sheetName val="Block_C_Cinema_Fit_Out24"/>
      <sheetName val="C_Resi_FO24"/>
      <sheetName val="C_Cinema_Fo24"/>
      <sheetName val="C_Hotel_FO24"/>
      <sheetName val="C_Area24"/>
      <sheetName val="D1_Exec_Summ24"/>
      <sheetName val="D1_Summary24"/>
      <sheetName val="D1_Movement24"/>
      <sheetName val="D1_Charts24"/>
      <sheetName val="D1_S&amp;C24"/>
      <sheetName val="D1_Resi_FO_24"/>
      <sheetName val="D1_Area24"/>
      <sheetName val="D2_Exec_Summ24"/>
      <sheetName val="D2_Summary24"/>
      <sheetName val="D2_Movement24"/>
      <sheetName val="D2_Charts24"/>
      <sheetName val="D2_S&amp;C24"/>
      <sheetName val="D2_Resi_FO24"/>
      <sheetName val="D2_Area24"/>
      <sheetName val="E_Exec_Summ24"/>
      <sheetName val="E_Summary24"/>
      <sheetName val="E_Movement24"/>
      <sheetName val="E_Charts24"/>
      <sheetName val="E_S&amp;C24"/>
      <sheetName val="E_Area24"/>
      <sheetName val="Ex+Misc_Movement24"/>
      <sheetName val="External_Works24"/>
      <sheetName val="MIsc_Costs24"/>
      <sheetName val="App_A_Resi_FO_MEP24"/>
      <sheetName val="App_A_Blk_C_PRS_FO24"/>
      <sheetName val="App_B_Blk_D1_PRS_FO24"/>
      <sheetName val="App_C_Blk_D2_Private_FO24"/>
      <sheetName val="Appendix_B_V_E24"/>
      <sheetName val="Appendix_E24"/>
      <sheetName val="Appendix_C24"/>
      <sheetName val="Appendix_G24"/>
      <sheetName val="Fit_Out_rates24"/>
      <sheetName val="Profile_(2)24"/>
      <sheetName val="ceiling_fins9"/>
      <sheetName val="Project_Data26"/>
      <sheetName val="Cover_Sheet26"/>
      <sheetName val="Contents_Page26"/>
      <sheetName val="Executive_Summary26"/>
      <sheetName val="Elemental_Summary26"/>
      <sheetName val="Changes_Summary26"/>
      <sheetName val="Cash_Flow_Graph26"/>
      <sheetName val="Cahflow_1_Phase26"/>
      <sheetName val="Cahflow_As_Prog26"/>
      <sheetName val="Scope_of_Works26"/>
      <sheetName val="Area_Summary26"/>
      <sheetName val="BM_Exec_Summ26"/>
      <sheetName val="BM_Summary26"/>
      <sheetName val="BM_Movement26"/>
      <sheetName val="BM_Charts26"/>
      <sheetName val="BM_S&amp;C26"/>
      <sheetName val="BM_Area26"/>
      <sheetName val="C_Exec_Summ26"/>
      <sheetName val="C_Summary26"/>
      <sheetName val="C_Movement26"/>
      <sheetName val="C_Charts26"/>
      <sheetName val="C_S&amp;C26"/>
      <sheetName val="Block_C_Cinema_Fit_Out26"/>
      <sheetName val="C_Resi_FO26"/>
      <sheetName val="C_Cinema_Fo26"/>
      <sheetName val="C_Hotel_FO26"/>
      <sheetName val="C_Area26"/>
      <sheetName val="D1_Exec_Summ26"/>
      <sheetName val="D1_Summary26"/>
      <sheetName val="D1_Movement26"/>
      <sheetName val="D1_Charts26"/>
      <sheetName val="D1_S&amp;C26"/>
      <sheetName val="D1_Resi_FO_26"/>
      <sheetName val="D1_Area26"/>
      <sheetName val="D2_Exec_Summ26"/>
      <sheetName val="D2_Summary26"/>
      <sheetName val="D2_Movement26"/>
      <sheetName val="D2_Charts26"/>
      <sheetName val="D2_S&amp;C26"/>
      <sheetName val="D2_Resi_FO26"/>
      <sheetName val="D2_Area26"/>
      <sheetName val="E_Exec_Summ26"/>
      <sheetName val="E_Summary26"/>
      <sheetName val="E_Movement26"/>
      <sheetName val="E_Charts26"/>
      <sheetName val="E_S&amp;C26"/>
      <sheetName val="E_Area26"/>
      <sheetName val="Ex+Misc_Movement26"/>
      <sheetName val="External_Works26"/>
      <sheetName val="MIsc_Costs26"/>
      <sheetName val="App_A_Resi_FO_MEP26"/>
      <sheetName val="App_A_Blk_C_PRS_FO26"/>
      <sheetName val="App_B_Blk_D1_PRS_FO26"/>
      <sheetName val="App_C_Blk_D2_Private_FO26"/>
      <sheetName val="Appendix_B_V_E26"/>
      <sheetName val="Appendix_E26"/>
      <sheetName val="Appendix_C26"/>
      <sheetName val="Appendix_G26"/>
      <sheetName val="Fit_Out_rates26"/>
      <sheetName val="Profile_(2)26"/>
      <sheetName val="ceiling_fins11"/>
      <sheetName val="Project_Data25"/>
      <sheetName val="Cover_Sheet25"/>
      <sheetName val="Contents_Page25"/>
      <sheetName val="Executive_Summary25"/>
      <sheetName val="Elemental_Summary25"/>
      <sheetName val="Changes_Summary25"/>
      <sheetName val="Cash_Flow_Graph25"/>
      <sheetName val="Cahflow_1_Phase25"/>
      <sheetName val="Cahflow_As_Prog25"/>
      <sheetName val="Scope_of_Works25"/>
      <sheetName val="Area_Summary25"/>
      <sheetName val="BM_Exec_Summ25"/>
      <sheetName val="BM_Summary25"/>
      <sheetName val="BM_Movement25"/>
      <sheetName val="BM_Charts25"/>
      <sheetName val="BM_S&amp;C25"/>
      <sheetName val="BM_Area25"/>
      <sheetName val="C_Exec_Summ25"/>
      <sheetName val="C_Summary25"/>
      <sheetName val="C_Movement25"/>
      <sheetName val="C_Charts25"/>
      <sheetName val="C_S&amp;C25"/>
      <sheetName val="Block_C_Cinema_Fit_Out25"/>
      <sheetName val="C_Resi_FO25"/>
      <sheetName val="C_Cinema_Fo25"/>
      <sheetName val="C_Hotel_FO25"/>
      <sheetName val="C_Area25"/>
      <sheetName val="D1_Exec_Summ25"/>
      <sheetName val="D1_Summary25"/>
      <sheetName val="D1_Movement25"/>
      <sheetName val="D1_Charts25"/>
      <sheetName val="D1_S&amp;C25"/>
      <sheetName val="D1_Resi_FO_25"/>
      <sheetName val="D1_Area25"/>
      <sheetName val="D2_Exec_Summ25"/>
      <sheetName val="D2_Summary25"/>
      <sheetName val="D2_Movement25"/>
      <sheetName val="D2_Charts25"/>
      <sheetName val="D2_S&amp;C25"/>
      <sheetName val="D2_Resi_FO25"/>
      <sheetName val="D2_Area25"/>
      <sheetName val="E_Exec_Summ25"/>
      <sheetName val="E_Summary25"/>
      <sheetName val="E_Movement25"/>
      <sheetName val="E_Charts25"/>
      <sheetName val="E_S&amp;C25"/>
      <sheetName val="E_Area25"/>
      <sheetName val="Ex+Misc_Movement25"/>
      <sheetName val="External_Works25"/>
      <sheetName val="MIsc_Costs25"/>
      <sheetName val="App_A_Resi_FO_MEP25"/>
      <sheetName val="App_A_Blk_C_PRS_FO25"/>
      <sheetName val="App_B_Blk_D1_PRS_FO25"/>
      <sheetName val="App_C_Blk_D2_Private_FO25"/>
      <sheetName val="Appendix_B_V_E25"/>
      <sheetName val="Appendix_E25"/>
      <sheetName val="Appendix_C25"/>
      <sheetName val="Appendix_G25"/>
      <sheetName val="Fit_Out_rates25"/>
      <sheetName val="Profile_(2)25"/>
      <sheetName val="ceiling_fins10"/>
      <sheetName val="Project_Data27"/>
      <sheetName val="Cover_Sheet27"/>
      <sheetName val="Contents_Page27"/>
      <sheetName val="Executive_Summary27"/>
      <sheetName val="Elemental_Summary27"/>
      <sheetName val="Changes_Summary27"/>
      <sheetName val="Cash_Flow_Graph27"/>
      <sheetName val="Cahflow_1_Phase27"/>
      <sheetName val="Cahflow_As_Prog27"/>
      <sheetName val="Scope_of_Works27"/>
      <sheetName val="Area_Summary27"/>
      <sheetName val="BM_Exec_Summ27"/>
      <sheetName val="BM_Summary27"/>
      <sheetName val="BM_Movement27"/>
      <sheetName val="BM_Charts27"/>
      <sheetName val="BM_S&amp;C27"/>
      <sheetName val="BM_Area27"/>
      <sheetName val="C_Exec_Summ27"/>
      <sheetName val="C_Summary27"/>
      <sheetName val="C_Movement27"/>
      <sheetName val="C_Charts27"/>
      <sheetName val="C_S&amp;C27"/>
      <sheetName val="Block_C_Cinema_Fit_Out27"/>
      <sheetName val="C_Resi_FO27"/>
      <sheetName val="C_Cinema_Fo27"/>
      <sheetName val="C_Hotel_FO27"/>
      <sheetName val="C_Area27"/>
      <sheetName val="D1_Exec_Summ27"/>
      <sheetName val="D1_Summary27"/>
      <sheetName val="D1_Movement27"/>
      <sheetName val="D1_Charts27"/>
      <sheetName val="D1_S&amp;C27"/>
      <sheetName val="D1_Resi_FO_27"/>
      <sheetName val="D1_Area27"/>
      <sheetName val="D2_Exec_Summ27"/>
      <sheetName val="D2_Summary27"/>
      <sheetName val="D2_Movement27"/>
      <sheetName val="D2_Charts27"/>
      <sheetName val="D2_S&amp;C27"/>
      <sheetName val="D2_Resi_FO27"/>
      <sheetName val="D2_Area27"/>
      <sheetName val="E_Exec_Summ27"/>
      <sheetName val="E_Summary27"/>
      <sheetName val="E_Movement27"/>
      <sheetName val="E_Charts27"/>
      <sheetName val="E_S&amp;C27"/>
      <sheetName val="E_Area27"/>
      <sheetName val="Ex+Misc_Movement27"/>
      <sheetName val="External_Works27"/>
      <sheetName val="MIsc_Costs27"/>
      <sheetName val="App_A_Resi_FO_MEP27"/>
      <sheetName val="App_A_Blk_C_PRS_FO27"/>
      <sheetName val="App_B_Blk_D1_PRS_FO27"/>
      <sheetName val="App_C_Blk_D2_Private_FO27"/>
      <sheetName val="Appendix_B_V_E27"/>
      <sheetName val="Appendix_E27"/>
      <sheetName val="Appendix_C27"/>
      <sheetName val="Appendix_G27"/>
      <sheetName val="Fit_Out_rates27"/>
      <sheetName val="Profile_(2)27"/>
      <sheetName val="ceiling_fins12"/>
      <sheetName val="Key_Data39"/>
      <sheetName val="Assump__&amp;_Excl39"/>
      <sheetName val="Chart_-_Bldg39"/>
      <sheetName val="Chart_-_Services39"/>
      <sheetName val="Value_Engineering39"/>
      <sheetName val="Main_Data_Entry39"/>
      <sheetName val="TC_Area_&amp;_Perim39"/>
      <sheetName val="Internal_Walls39"/>
      <sheetName val="External_Walls39"/>
      <sheetName val="Loose_Fittings39"/>
      <sheetName val="_Cover_33"/>
      <sheetName val="Control_Issue_Sheet33"/>
      <sheetName val="Contents_-_ALL33"/>
      <sheetName val="Exec_Summary_-_Outline33"/>
      <sheetName val="Combined_Elemental_Summary33"/>
      <sheetName val="Area_Combined33"/>
      <sheetName val="Area_Pitt_Street33"/>
      <sheetName val="Areas__Holland_Street33"/>
      <sheetName val="Elemental_Summary_Pitt_Street33"/>
      <sheetName val="Cost_Breakdown_Pitt_Street33"/>
      <sheetName val="WP_Summary_Pitt33"/>
      <sheetName val="Elemental_Summary_Holland_33"/>
      <sheetName val="Cost_Breakdown_Holland33"/>
      <sheetName val="WP_Summary_Holland33"/>
      <sheetName val="Design_Information33"/>
      <sheetName val="Bed_Quantities_Pitt_Street33"/>
      <sheetName val="Bed_Quantities_Holland_Street33"/>
      <sheetName val="Common_Areas33"/>
      <sheetName val="Moda_Works33"/>
      <sheetName val="Project_Data28"/>
      <sheetName val="Cover_Sheet28"/>
      <sheetName val="Contents_Page28"/>
      <sheetName val="Executive_Summary28"/>
      <sheetName val="Elemental_Summary28"/>
      <sheetName val="Changes_Summary28"/>
      <sheetName val="Cash_Flow_Graph28"/>
      <sheetName val="Cahflow_1_Phase28"/>
      <sheetName val="Cahflow_As_Prog28"/>
      <sheetName val="Scope_of_Works28"/>
      <sheetName val="Area_Summary28"/>
      <sheetName val="BM_Exec_Summ28"/>
      <sheetName val="BM_Summary28"/>
      <sheetName val="BM_Movement28"/>
      <sheetName val="BM_Charts28"/>
      <sheetName val="BM_S&amp;C28"/>
      <sheetName val="BM_Area28"/>
      <sheetName val="C_Exec_Summ28"/>
      <sheetName val="C_Summary28"/>
      <sheetName val="C_Movement28"/>
      <sheetName val="C_Charts28"/>
      <sheetName val="C_S&amp;C28"/>
      <sheetName val="Block_C_Cinema_Fit_Out28"/>
      <sheetName val="C_Resi_FO28"/>
      <sheetName val="C_Cinema_Fo28"/>
      <sheetName val="C_Hotel_FO28"/>
      <sheetName val="C_Area28"/>
      <sheetName val="D1_Exec_Summ28"/>
      <sheetName val="D1_Summary28"/>
      <sheetName val="D1_Movement28"/>
      <sheetName val="D1_Charts28"/>
      <sheetName val="D1_S&amp;C28"/>
      <sheetName val="D1_Resi_FO_28"/>
      <sheetName val="D1_Area28"/>
      <sheetName val="D2_Exec_Summ28"/>
      <sheetName val="D2_Summary28"/>
      <sheetName val="D2_Movement28"/>
      <sheetName val="D2_Charts28"/>
      <sheetName val="D2_S&amp;C28"/>
      <sheetName val="D2_Resi_FO28"/>
      <sheetName val="D2_Area28"/>
      <sheetName val="E_Exec_Summ28"/>
      <sheetName val="E_Summary28"/>
      <sheetName val="E_Movement28"/>
      <sheetName val="E_Charts28"/>
      <sheetName val="E_S&amp;C28"/>
      <sheetName val="E_Area28"/>
      <sheetName val="Ex+Misc_Movement28"/>
      <sheetName val="External_Works28"/>
      <sheetName val="MIsc_Costs28"/>
      <sheetName val="App_A_Resi_FO_MEP28"/>
      <sheetName val="App_A_Blk_C_PRS_FO28"/>
      <sheetName val="App_B_Blk_D1_PRS_FO28"/>
      <sheetName val="App_C_Blk_D2_Private_FO28"/>
      <sheetName val="Appendix_B_V_E28"/>
      <sheetName val="Appendix_E28"/>
      <sheetName val="Appendix_C28"/>
      <sheetName val="Appendix_G28"/>
      <sheetName val="Fit_Out_rates28"/>
      <sheetName val="Profile_(2)28"/>
      <sheetName val="ceiling_fins13"/>
      <sheetName val="Key_Data40"/>
      <sheetName val="Assump__&amp;_Excl40"/>
      <sheetName val="Chart_-_Bldg40"/>
      <sheetName val="Chart_-_Services40"/>
      <sheetName val="Value_Engineering40"/>
      <sheetName val="Main_Data_Entry40"/>
      <sheetName val="TC_Area_&amp;_Perim40"/>
      <sheetName val="Internal_Walls40"/>
      <sheetName val="External_Walls40"/>
      <sheetName val="Loose_Fittings40"/>
      <sheetName val="_Cover_34"/>
      <sheetName val="Control_Issue_Sheet34"/>
      <sheetName val="Contents_-_ALL34"/>
      <sheetName val="Exec_Summary_-_Outline34"/>
      <sheetName val="Combined_Elemental_Summary34"/>
      <sheetName val="Area_Combined34"/>
      <sheetName val="Area_Pitt_Street34"/>
      <sheetName val="Areas__Holland_Street34"/>
      <sheetName val="Elemental_Summary_Pitt_Street34"/>
      <sheetName val="Cost_Breakdown_Pitt_Street34"/>
      <sheetName val="WP_Summary_Pitt34"/>
      <sheetName val="Elemental_Summary_Holland_34"/>
      <sheetName val="Cost_Breakdown_Holland34"/>
      <sheetName val="WP_Summary_Holland34"/>
      <sheetName val="Design_Information34"/>
      <sheetName val="Bed_Quantities_Pitt_Street34"/>
      <sheetName val="Bed_Quantities_Holland_Street34"/>
      <sheetName val="Common_Areas34"/>
      <sheetName val="Moda_Works34"/>
      <sheetName val="Project_Data29"/>
      <sheetName val="Cover_Sheet29"/>
      <sheetName val="Contents_Page29"/>
      <sheetName val="Executive_Summary29"/>
      <sheetName val="Elemental_Summary29"/>
      <sheetName val="Changes_Summary29"/>
      <sheetName val="Cash_Flow_Graph29"/>
      <sheetName val="Cahflow_1_Phase29"/>
      <sheetName val="Cahflow_As_Prog29"/>
      <sheetName val="Scope_of_Works29"/>
      <sheetName val="Area_Summary29"/>
      <sheetName val="BM_Exec_Summ29"/>
      <sheetName val="BM_Summary29"/>
      <sheetName val="BM_Movement29"/>
      <sheetName val="BM_Charts29"/>
      <sheetName val="BM_S&amp;C29"/>
      <sheetName val="BM_Area29"/>
      <sheetName val="C_Exec_Summ29"/>
      <sheetName val="C_Summary29"/>
      <sheetName val="C_Movement29"/>
      <sheetName val="C_Charts29"/>
      <sheetName val="C_S&amp;C29"/>
      <sheetName val="Block_C_Cinema_Fit_Out29"/>
      <sheetName val="C_Resi_FO29"/>
      <sheetName val="C_Cinema_Fo29"/>
      <sheetName val="C_Hotel_FO29"/>
      <sheetName val="C_Area29"/>
      <sheetName val="D1_Exec_Summ29"/>
      <sheetName val="D1_Summary29"/>
      <sheetName val="D1_Movement29"/>
      <sheetName val="D1_Charts29"/>
      <sheetName val="D1_S&amp;C29"/>
      <sheetName val="D1_Resi_FO_29"/>
      <sheetName val="D1_Area29"/>
      <sheetName val="D2_Exec_Summ29"/>
      <sheetName val="D2_Summary29"/>
      <sheetName val="D2_Movement29"/>
      <sheetName val="D2_Charts29"/>
      <sheetName val="D2_S&amp;C29"/>
      <sheetName val="D2_Resi_FO29"/>
      <sheetName val="D2_Area29"/>
      <sheetName val="E_Exec_Summ29"/>
      <sheetName val="E_Summary29"/>
      <sheetName val="E_Movement29"/>
      <sheetName val="E_Charts29"/>
      <sheetName val="E_S&amp;C29"/>
      <sheetName val="E_Area29"/>
      <sheetName val="Ex+Misc_Movement29"/>
      <sheetName val="External_Works29"/>
      <sheetName val="MIsc_Costs29"/>
      <sheetName val="App_A_Resi_FO_MEP29"/>
      <sheetName val="App_A_Blk_C_PRS_FO29"/>
      <sheetName val="App_B_Blk_D1_PRS_FO29"/>
      <sheetName val="App_C_Blk_D2_Private_FO29"/>
      <sheetName val="Appendix_B_V_E29"/>
      <sheetName val="Appendix_E29"/>
      <sheetName val="Appendix_C29"/>
      <sheetName val="Appendix_G29"/>
      <sheetName val="Fit_Out_rates29"/>
      <sheetName val="Profile_(2)29"/>
      <sheetName val="ceiling_fins14"/>
      <sheetName val="Key_Data41"/>
      <sheetName val="Assump__&amp;_Excl41"/>
      <sheetName val="Chart_-_Bldg41"/>
      <sheetName val="Chart_-_Services41"/>
      <sheetName val="Value_Engineering41"/>
      <sheetName val="Main_Data_Entry41"/>
      <sheetName val="TC_Area_&amp;_Perim41"/>
      <sheetName val="Internal_Walls41"/>
      <sheetName val="External_Walls41"/>
      <sheetName val="Loose_Fittings41"/>
      <sheetName val="_Cover_35"/>
      <sheetName val="Control_Issue_Sheet35"/>
      <sheetName val="Contents_-_ALL35"/>
      <sheetName val="Exec_Summary_-_Outline35"/>
      <sheetName val="Combined_Elemental_Summary35"/>
      <sheetName val="Area_Combined35"/>
      <sheetName val="Area_Pitt_Street35"/>
      <sheetName val="Areas__Holland_Street35"/>
      <sheetName val="Elemental_Summary_Pitt_Street35"/>
      <sheetName val="Cost_Breakdown_Pitt_Street35"/>
      <sheetName val="WP_Summary_Pitt35"/>
      <sheetName val="Elemental_Summary_Holland_35"/>
      <sheetName val="Cost_Breakdown_Holland35"/>
      <sheetName val="WP_Summary_Holland35"/>
      <sheetName val="Design_Information35"/>
      <sheetName val="Bed_Quantities_Pitt_Street35"/>
      <sheetName val="Bed_Quantities_Holland_Street35"/>
      <sheetName val="Common_Areas35"/>
      <sheetName val="Moda_Works35"/>
      <sheetName val="Project_Data30"/>
      <sheetName val="Cover_Sheet30"/>
      <sheetName val="Contents_Page30"/>
      <sheetName val="Executive_Summary30"/>
      <sheetName val="Elemental_Summary30"/>
      <sheetName val="Changes_Summary30"/>
      <sheetName val="Cash_Flow_Graph30"/>
      <sheetName val="Cahflow_1_Phase30"/>
      <sheetName val="Cahflow_As_Prog30"/>
      <sheetName val="Scope_of_Works30"/>
      <sheetName val="Area_Summary30"/>
      <sheetName val="BM_Exec_Summ30"/>
      <sheetName val="BM_Summary30"/>
      <sheetName val="BM_Movement30"/>
      <sheetName val="BM_Charts30"/>
      <sheetName val="BM_S&amp;C30"/>
      <sheetName val="BM_Area30"/>
      <sheetName val="C_Exec_Summ30"/>
      <sheetName val="C_Summary30"/>
      <sheetName val="C_Movement30"/>
      <sheetName val="C_Charts30"/>
      <sheetName val="C_S&amp;C30"/>
      <sheetName val="Block_C_Cinema_Fit_Out30"/>
      <sheetName val="C_Resi_FO30"/>
      <sheetName val="C_Cinema_Fo30"/>
      <sheetName val="C_Hotel_FO30"/>
      <sheetName val="C_Area30"/>
      <sheetName val="D1_Exec_Summ30"/>
      <sheetName val="D1_Summary30"/>
      <sheetName val="D1_Movement30"/>
      <sheetName val="D1_Charts30"/>
      <sheetName val="D1_S&amp;C30"/>
      <sheetName val="D1_Resi_FO_30"/>
      <sheetName val="D1_Area30"/>
      <sheetName val="D2_Exec_Summ30"/>
      <sheetName val="D2_Summary30"/>
      <sheetName val="D2_Movement30"/>
      <sheetName val="D2_Charts30"/>
      <sheetName val="D2_S&amp;C30"/>
      <sheetName val="D2_Resi_FO30"/>
      <sheetName val="D2_Area30"/>
      <sheetName val="E_Exec_Summ30"/>
      <sheetName val="E_Summary30"/>
      <sheetName val="E_Movement30"/>
      <sheetName val="E_Charts30"/>
      <sheetName val="E_S&amp;C30"/>
      <sheetName val="E_Area30"/>
      <sheetName val="Ex+Misc_Movement30"/>
      <sheetName val="External_Works30"/>
      <sheetName val="MIsc_Costs30"/>
      <sheetName val="App_A_Resi_FO_MEP30"/>
      <sheetName val="App_A_Blk_C_PRS_FO30"/>
      <sheetName val="App_B_Blk_D1_PRS_FO30"/>
      <sheetName val="App_C_Blk_D2_Private_FO30"/>
      <sheetName val="Appendix_B_V_E30"/>
      <sheetName val="Appendix_E30"/>
      <sheetName val="Appendix_C30"/>
      <sheetName val="Appendix_G30"/>
      <sheetName val="Fit_Out_rates30"/>
      <sheetName val="Profile_(2)30"/>
      <sheetName val="ceiling_fins15"/>
      <sheetName val="Key_Data42"/>
      <sheetName val="Assump__&amp;_Excl42"/>
      <sheetName val="Chart_-_Bldg42"/>
      <sheetName val="Chart_-_Services42"/>
      <sheetName val="Value_Engineering42"/>
      <sheetName val="Main_Data_Entry42"/>
      <sheetName val="TC_Area_&amp;_Perim42"/>
      <sheetName val="Internal_Walls42"/>
      <sheetName val="External_Walls42"/>
      <sheetName val="Loose_Fittings42"/>
      <sheetName val="_Cover_36"/>
      <sheetName val="Control_Issue_Sheet36"/>
      <sheetName val="Contents_-_ALL36"/>
      <sheetName val="Exec_Summary_-_Outline36"/>
      <sheetName val="Combined_Elemental_Summary36"/>
      <sheetName val="Area_Combined36"/>
      <sheetName val="Area_Pitt_Street36"/>
      <sheetName val="Areas__Holland_Street36"/>
      <sheetName val="Elemental_Summary_Pitt_Street36"/>
      <sheetName val="Cost_Breakdown_Pitt_Street36"/>
      <sheetName val="WP_Summary_Pitt36"/>
      <sheetName val="Elemental_Summary_Holland_36"/>
      <sheetName val="Cost_Breakdown_Holland36"/>
      <sheetName val="WP_Summary_Holland36"/>
      <sheetName val="Design_Information36"/>
      <sheetName val="Bed_Quantities_Pitt_Street36"/>
      <sheetName val="Bed_Quantities_Holland_Street36"/>
      <sheetName val="Common_Areas36"/>
      <sheetName val="Moda_Works36"/>
      <sheetName val="Project_Data31"/>
      <sheetName val="Cover_Sheet31"/>
      <sheetName val="Contents_Page31"/>
      <sheetName val="Executive_Summary31"/>
      <sheetName val="Elemental_Summary31"/>
      <sheetName val="Changes_Summary31"/>
      <sheetName val="Cash_Flow_Graph31"/>
      <sheetName val="Cahflow_1_Phase31"/>
      <sheetName val="Cahflow_As_Prog31"/>
      <sheetName val="Scope_of_Works31"/>
      <sheetName val="Area_Summary31"/>
      <sheetName val="BM_Exec_Summ31"/>
      <sheetName val="BM_Summary31"/>
      <sheetName val="BM_Movement31"/>
      <sheetName val="BM_Charts31"/>
      <sheetName val="BM_S&amp;C31"/>
      <sheetName val="BM_Area31"/>
      <sheetName val="C_Exec_Summ31"/>
      <sheetName val="C_Summary31"/>
      <sheetName val="C_Movement31"/>
      <sheetName val="C_Charts31"/>
      <sheetName val="C_S&amp;C31"/>
      <sheetName val="Block_C_Cinema_Fit_Out31"/>
      <sheetName val="C_Resi_FO31"/>
      <sheetName val="C_Cinema_Fo31"/>
      <sheetName val="C_Hotel_FO31"/>
      <sheetName val="C_Area31"/>
      <sheetName val="D1_Exec_Summ31"/>
      <sheetName val="D1_Summary31"/>
      <sheetName val="D1_Movement31"/>
      <sheetName val="D1_Charts31"/>
      <sheetName val="D1_S&amp;C31"/>
      <sheetName val="D1_Resi_FO_31"/>
      <sheetName val="D1_Area31"/>
      <sheetName val="D2_Exec_Summ31"/>
      <sheetName val="D2_Summary31"/>
      <sheetName val="D2_Movement31"/>
      <sheetName val="D2_Charts31"/>
      <sheetName val="D2_S&amp;C31"/>
      <sheetName val="D2_Resi_FO31"/>
      <sheetName val="D2_Area31"/>
      <sheetName val="E_Exec_Summ31"/>
      <sheetName val="E_Summary31"/>
      <sheetName val="E_Movement31"/>
      <sheetName val="E_Charts31"/>
      <sheetName val="E_S&amp;C31"/>
      <sheetName val="E_Area31"/>
      <sheetName val="Ex+Misc_Movement31"/>
      <sheetName val="External_Works31"/>
      <sheetName val="MIsc_Costs31"/>
      <sheetName val="App_A_Resi_FO_MEP31"/>
      <sheetName val="App_A_Blk_C_PRS_FO31"/>
      <sheetName val="App_B_Blk_D1_PRS_FO31"/>
      <sheetName val="App_C_Blk_D2_Private_FO31"/>
      <sheetName val="Appendix_B_V_E31"/>
      <sheetName val="Appendix_E31"/>
      <sheetName val="Appendix_C31"/>
      <sheetName val="Appendix_G31"/>
      <sheetName val="Fit_Out_rates31"/>
      <sheetName val="Profile_(2)31"/>
      <sheetName val="ceiling_fins16"/>
    </sheetNames>
    <sheetDataSet>
      <sheetData sheetId="0">
        <row r="77">
          <cell r="G77">
            <v>16370</v>
          </cell>
        </row>
      </sheetData>
      <sheetData sheetId="1">
        <row r="18">
          <cell r="P18">
            <v>1357</v>
          </cell>
        </row>
      </sheetData>
      <sheetData sheetId="2">
        <row r="38">
          <cell r="G38">
            <v>64657</v>
          </cell>
        </row>
      </sheetData>
      <sheetData sheetId="3">
        <row r="77">
          <cell r="G77">
            <v>112600</v>
          </cell>
        </row>
      </sheetData>
      <sheetData sheetId="4">
        <row r="38">
          <cell r="G38">
            <v>21675</v>
          </cell>
        </row>
      </sheetData>
      <sheetData sheetId="5"/>
      <sheetData sheetId="6">
        <row r="18">
          <cell r="P18">
            <v>1357</v>
          </cell>
        </row>
      </sheetData>
      <sheetData sheetId="7">
        <row r="38">
          <cell r="G38">
            <v>6400</v>
          </cell>
        </row>
      </sheetData>
      <sheetData sheetId="8">
        <row r="38">
          <cell r="G38">
            <v>88640</v>
          </cell>
        </row>
      </sheetData>
      <sheetData sheetId="9">
        <row r="77">
          <cell r="G77">
            <v>16370</v>
          </cell>
        </row>
      </sheetData>
      <sheetData sheetId="10">
        <row r="38">
          <cell r="G38">
            <v>64657</v>
          </cell>
        </row>
      </sheetData>
      <sheetData sheetId="11">
        <row r="77">
          <cell r="G77">
            <v>112600</v>
          </cell>
        </row>
      </sheetData>
      <sheetData sheetId="12">
        <row r="38">
          <cell r="G38">
            <v>21675</v>
          </cell>
        </row>
      </sheetData>
      <sheetData sheetId="13">
        <row r="9">
          <cell r="K9">
            <v>65000</v>
          </cell>
        </row>
      </sheetData>
      <sheetData sheetId="14">
        <row r="9">
          <cell r="K9">
            <v>65000</v>
          </cell>
        </row>
      </sheetData>
      <sheetData sheetId="15">
        <row r="1">
          <cell r="B1" t="str">
            <v>Gisborne Court - New Build</v>
          </cell>
        </row>
      </sheetData>
      <sheetData sheetId="16">
        <row r="1">
          <cell r="B1" t="str">
            <v>Gisborne Court - New Build</v>
          </cell>
        </row>
      </sheetData>
      <sheetData sheetId="17"/>
      <sheetData sheetId="18"/>
      <sheetData sheetId="19"/>
      <sheetData sheetId="20"/>
      <sheetData sheetId="21"/>
      <sheetData sheetId="22"/>
      <sheetData sheetId="23" refreshError="1"/>
      <sheetData sheetId="24"/>
      <sheetData sheetId="25"/>
      <sheetData sheetId="26">
        <row r="9">
          <cell r="K9">
            <v>65000</v>
          </cell>
        </row>
      </sheetData>
      <sheetData sheetId="27"/>
      <sheetData sheetId="28">
        <row r="1">
          <cell r="B1" t="str">
            <v>Gisborne Court - New Build</v>
          </cell>
        </row>
      </sheetData>
      <sheetData sheetId="29"/>
      <sheetData sheetId="30"/>
      <sheetData sheetId="31"/>
      <sheetData sheetId="32"/>
      <sheetData sheetId="33"/>
      <sheetData sheetId="34">
        <row r="3">
          <cell r="B3">
            <v>0</v>
          </cell>
        </row>
      </sheetData>
      <sheetData sheetId="35"/>
      <sheetData sheetId="36">
        <row r="9">
          <cell r="K9">
            <v>65000</v>
          </cell>
        </row>
      </sheetData>
      <sheetData sheetId="37"/>
      <sheetData sheetId="38">
        <row r="1">
          <cell r="B1" t="str">
            <v>Gisborne Court - New Build</v>
          </cell>
        </row>
      </sheetData>
      <sheetData sheetId="39"/>
      <sheetData sheetId="40">
        <row r="1">
          <cell r="B1" t="str">
            <v>Gisborne Court - New Build</v>
          </cell>
        </row>
      </sheetData>
      <sheetData sheetId="41"/>
      <sheetData sheetId="42"/>
      <sheetData sheetId="43"/>
      <sheetData sheetId="44">
        <row r="3">
          <cell r="B3">
            <v>0</v>
          </cell>
        </row>
      </sheetData>
      <sheetData sheetId="45">
        <row r="18">
          <cell r="P18">
            <v>1357</v>
          </cell>
        </row>
      </sheetData>
      <sheetData sheetId="46">
        <row r="38">
          <cell r="G38">
            <v>64657</v>
          </cell>
        </row>
      </sheetData>
      <sheetData sheetId="47">
        <row r="9">
          <cell r="K9">
            <v>65000</v>
          </cell>
        </row>
      </sheetData>
      <sheetData sheetId="48">
        <row r="9">
          <cell r="K9">
            <v>65000</v>
          </cell>
        </row>
      </sheetData>
      <sheetData sheetId="49">
        <row r="1">
          <cell r="B1" t="str">
            <v>Gisborne Court - New Build</v>
          </cell>
        </row>
      </sheetData>
      <sheetData sheetId="50">
        <row r="1">
          <cell r="B1" t="str">
            <v>Gisborne Court - New Build</v>
          </cell>
        </row>
      </sheetData>
      <sheetData sheetId="51"/>
      <sheetData sheetId="52"/>
      <sheetData sheetId="53"/>
      <sheetData sheetId="54">
        <row r="3">
          <cell r="B3">
            <v>0</v>
          </cell>
        </row>
      </sheetData>
      <sheetData sheetId="55">
        <row r="18">
          <cell r="P18">
            <v>1357</v>
          </cell>
        </row>
      </sheetData>
      <sheetData sheetId="56">
        <row r="3">
          <cell r="B3">
            <v>0</v>
          </cell>
        </row>
      </sheetData>
      <sheetData sheetId="57">
        <row r="9">
          <cell r="K9">
            <v>65000</v>
          </cell>
        </row>
      </sheetData>
      <sheetData sheetId="58">
        <row r="9">
          <cell r="K9">
            <v>65000</v>
          </cell>
        </row>
      </sheetData>
      <sheetData sheetId="59">
        <row r="1">
          <cell r="B1" t="str">
            <v>Gisborne Court - New Build</v>
          </cell>
        </row>
      </sheetData>
      <sheetData sheetId="60">
        <row r="1">
          <cell r="B1" t="str">
            <v>Gisborne Court - New Build</v>
          </cell>
        </row>
      </sheetData>
      <sheetData sheetId="61">
        <row r="1">
          <cell r="B1" t="str">
            <v>Gisborne Court - New Build</v>
          </cell>
        </row>
      </sheetData>
      <sheetData sheetId="62"/>
      <sheetData sheetId="63"/>
      <sheetData sheetId="64"/>
      <sheetData sheetId="65">
        <row r="38">
          <cell r="G38">
            <v>250450</v>
          </cell>
        </row>
      </sheetData>
      <sheetData sheetId="66"/>
      <sheetData sheetId="67"/>
      <sheetData sheetId="68"/>
      <sheetData sheetId="69"/>
      <sheetData sheetId="70"/>
      <sheetData sheetId="71"/>
      <sheetData sheetId="72"/>
      <sheetData sheetId="73"/>
      <sheetData sheetId="74">
        <row r="3">
          <cell r="B3">
            <v>0</v>
          </cell>
        </row>
      </sheetData>
      <sheetData sheetId="75"/>
      <sheetData sheetId="76"/>
      <sheetData sheetId="77"/>
      <sheetData sheetId="78"/>
      <sheetData sheetId="79"/>
      <sheetData sheetId="80"/>
      <sheetData sheetId="81"/>
      <sheetData sheetId="82"/>
      <sheetData sheetId="83"/>
      <sheetData sheetId="84">
        <row r="38">
          <cell r="G38">
            <v>250450</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3">
          <cell r="B3">
            <v>0</v>
          </cell>
        </row>
      </sheetData>
      <sheetData sheetId="139"/>
      <sheetData sheetId="140"/>
      <sheetData sheetId="141"/>
      <sheetData sheetId="142"/>
      <sheetData sheetId="143"/>
      <sheetData sheetId="144"/>
      <sheetData sheetId="145"/>
      <sheetData sheetId="146"/>
      <sheetData sheetId="147"/>
      <sheetData sheetId="148">
        <row r="18">
          <cell r="P18">
            <v>1357</v>
          </cell>
        </row>
      </sheetData>
      <sheetData sheetId="149">
        <row r="38">
          <cell r="G38">
            <v>64657</v>
          </cell>
        </row>
      </sheetData>
      <sheetData sheetId="150">
        <row r="9">
          <cell r="K9">
            <v>65000</v>
          </cell>
        </row>
      </sheetData>
      <sheetData sheetId="151">
        <row r="9">
          <cell r="K9">
            <v>65000</v>
          </cell>
        </row>
      </sheetData>
      <sheetData sheetId="152">
        <row r="1">
          <cell r="B1" t="str">
            <v>Gisborne Court - New Build</v>
          </cell>
        </row>
      </sheetData>
      <sheetData sheetId="153">
        <row r="1">
          <cell r="B1" t="str">
            <v>Gisborne Court - New Build</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ow r="3">
          <cell r="B3">
            <v>0</v>
          </cell>
        </row>
      </sheetData>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ow r="18">
          <cell r="P18">
            <v>1357</v>
          </cell>
        </row>
      </sheetData>
      <sheetData sheetId="238">
        <row r="38">
          <cell r="G38">
            <v>64657</v>
          </cell>
        </row>
      </sheetData>
      <sheetData sheetId="239">
        <row r="9">
          <cell r="K9">
            <v>65000</v>
          </cell>
        </row>
      </sheetData>
      <sheetData sheetId="240">
        <row r="9">
          <cell r="K9">
            <v>65000</v>
          </cell>
        </row>
      </sheetData>
      <sheetData sheetId="241">
        <row r="1">
          <cell r="B1" t="str">
            <v>Gisborne Court - New Build</v>
          </cell>
        </row>
      </sheetData>
      <sheetData sheetId="242">
        <row r="1">
          <cell r="B1" t="str">
            <v>Gisborne Court - New Build</v>
          </cell>
        </row>
      </sheetData>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row r="18">
          <cell r="P18">
            <v>1357</v>
          </cell>
        </row>
      </sheetData>
      <sheetData sheetId="308">
        <row r="38">
          <cell r="G38">
            <v>64657</v>
          </cell>
        </row>
      </sheetData>
      <sheetData sheetId="309">
        <row r="9">
          <cell r="K9">
            <v>65000</v>
          </cell>
        </row>
      </sheetData>
      <sheetData sheetId="310">
        <row r="9">
          <cell r="K9">
            <v>65000</v>
          </cell>
        </row>
      </sheetData>
      <sheetData sheetId="311">
        <row r="1">
          <cell r="B1" t="str">
            <v>Gisborne Court - New Build</v>
          </cell>
        </row>
      </sheetData>
      <sheetData sheetId="312">
        <row r="1">
          <cell r="B1" t="str">
            <v>Gisborne Court - New Build</v>
          </cell>
        </row>
      </sheetData>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ow r="3">
          <cell r="B3">
            <v>0</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row r="18">
          <cell r="P18">
            <v>1357</v>
          </cell>
        </row>
      </sheetData>
      <sheetData sheetId="397">
        <row r="38">
          <cell r="G38">
            <v>64657</v>
          </cell>
        </row>
      </sheetData>
      <sheetData sheetId="398">
        <row r="9">
          <cell r="K9">
            <v>65000</v>
          </cell>
        </row>
      </sheetData>
      <sheetData sheetId="399">
        <row r="9">
          <cell r="K9">
            <v>65000</v>
          </cell>
        </row>
      </sheetData>
      <sheetData sheetId="400">
        <row r="1">
          <cell r="B1" t="str">
            <v>Gisborne Court - New Build</v>
          </cell>
        </row>
      </sheetData>
      <sheetData sheetId="401">
        <row r="1">
          <cell r="B1" t="str">
            <v>Gisborne Court - New Build</v>
          </cell>
        </row>
      </sheetData>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ow r="3">
          <cell r="B3">
            <v>0</v>
          </cell>
        </row>
      </sheetData>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row r="18">
          <cell r="P18">
            <v>1357</v>
          </cell>
        </row>
      </sheetData>
      <sheetData sheetId="486">
        <row r="18">
          <cell r="P18">
            <v>1357</v>
          </cell>
        </row>
      </sheetData>
      <sheetData sheetId="487">
        <row r="9">
          <cell r="K9">
            <v>65000</v>
          </cell>
        </row>
      </sheetData>
      <sheetData sheetId="488">
        <row r="9">
          <cell r="K9">
            <v>65000</v>
          </cell>
        </row>
      </sheetData>
      <sheetData sheetId="489">
        <row r="1">
          <cell r="B1" t="str">
            <v>Gisborne Court - New Build</v>
          </cell>
        </row>
      </sheetData>
      <sheetData sheetId="490">
        <row r="1">
          <cell r="B1" t="str">
            <v>Gisborne Court - New Build</v>
          </cell>
        </row>
      </sheetData>
      <sheetData sheetId="491">
        <row r="1">
          <cell r="B1" t="str">
            <v>Gisborne Court - New Build</v>
          </cell>
        </row>
      </sheetData>
      <sheetData sheetId="492"/>
      <sheetData sheetId="493"/>
      <sheetData sheetId="494"/>
      <sheetData sheetId="495"/>
      <sheetData sheetId="496"/>
      <sheetData sheetId="497"/>
      <sheetData sheetId="498"/>
      <sheetData sheetId="499"/>
      <sheetData sheetId="500"/>
      <sheetData sheetId="501"/>
      <sheetData sheetId="502"/>
      <sheetData sheetId="503"/>
      <sheetData sheetId="504">
        <row r="3">
          <cell r="B3">
            <v>0</v>
          </cell>
        </row>
      </sheetData>
      <sheetData sheetId="505">
        <row r="3">
          <cell r="B3">
            <v>0</v>
          </cell>
        </row>
      </sheetData>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ow r="18">
          <cell r="P18">
            <v>1357</v>
          </cell>
        </row>
      </sheetData>
      <sheetData sheetId="575">
        <row r="38">
          <cell r="G38">
            <v>64657</v>
          </cell>
        </row>
      </sheetData>
      <sheetData sheetId="576">
        <row r="9">
          <cell r="K9">
            <v>65000</v>
          </cell>
        </row>
      </sheetData>
      <sheetData sheetId="577">
        <row r="9">
          <cell r="K9">
            <v>65000</v>
          </cell>
        </row>
      </sheetData>
      <sheetData sheetId="578">
        <row r="1">
          <cell r="B1" t="str">
            <v>Gisborne Court - New Build</v>
          </cell>
        </row>
      </sheetData>
      <sheetData sheetId="579">
        <row r="1">
          <cell r="B1" t="str">
            <v>Gisborne Court - New Build</v>
          </cell>
        </row>
      </sheetData>
      <sheetData sheetId="580">
        <row r="1">
          <cell r="B1" t="str">
            <v>Gisborne Court - New Build</v>
          </cell>
        </row>
      </sheetData>
      <sheetData sheetId="581"/>
      <sheetData sheetId="582"/>
      <sheetData sheetId="583"/>
      <sheetData sheetId="584"/>
      <sheetData sheetId="585"/>
      <sheetData sheetId="586"/>
      <sheetData sheetId="587"/>
      <sheetData sheetId="588"/>
      <sheetData sheetId="589"/>
      <sheetData sheetId="590"/>
      <sheetData sheetId="591"/>
      <sheetData sheetId="592"/>
      <sheetData sheetId="593">
        <row r="3">
          <cell r="B3">
            <v>0</v>
          </cell>
        </row>
      </sheetData>
      <sheetData sheetId="594">
        <row r="3">
          <cell r="B3">
            <v>0</v>
          </cell>
        </row>
      </sheetData>
      <sheetData sheetId="595"/>
      <sheetData sheetId="596"/>
      <sheetData sheetId="597"/>
      <sheetData sheetId="598"/>
      <sheetData sheetId="599"/>
      <sheetData sheetId="600"/>
      <sheetData sheetId="601"/>
      <sheetData sheetId="602"/>
      <sheetData sheetId="603">
        <row r="18">
          <cell r="P18">
            <v>1357</v>
          </cell>
        </row>
      </sheetData>
      <sheetData sheetId="604">
        <row r="38">
          <cell r="G38">
            <v>64657</v>
          </cell>
        </row>
      </sheetData>
      <sheetData sheetId="605">
        <row r="9">
          <cell r="K9">
            <v>65000</v>
          </cell>
        </row>
      </sheetData>
      <sheetData sheetId="606">
        <row r="9">
          <cell r="K9">
            <v>65000</v>
          </cell>
        </row>
      </sheetData>
      <sheetData sheetId="607">
        <row r="1">
          <cell r="B1" t="str">
            <v>Gisborne Court - New Build</v>
          </cell>
        </row>
      </sheetData>
      <sheetData sheetId="608">
        <row r="1">
          <cell r="B1" t="str">
            <v>Gisborne Court - New Build</v>
          </cell>
        </row>
      </sheetData>
      <sheetData sheetId="609">
        <row r="1">
          <cell r="B1" t="str">
            <v>Gisborne Court - New Build</v>
          </cell>
        </row>
      </sheetData>
      <sheetData sheetId="610">
        <row r="1">
          <cell r="B1" t="str">
            <v>Gisborne Court - New Build</v>
          </cell>
        </row>
      </sheetData>
      <sheetData sheetId="611"/>
      <sheetData sheetId="612"/>
      <sheetData sheetId="613"/>
      <sheetData sheetId="614"/>
      <sheetData sheetId="615"/>
      <sheetData sheetId="616"/>
      <sheetData sheetId="617"/>
      <sheetData sheetId="618"/>
      <sheetData sheetId="619"/>
      <sheetData sheetId="620"/>
      <sheetData sheetId="621"/>
      <sheetData sheetId="622">
        <row r="3">
          <cell r="B3">
            <v>0</v>
          </cell>
        </row>
      </sheetData>
      <sheetData sheetId="623">
        <row r="3">
          <cell r="B3">
            <v>0</v>
          </cell>
        </row>
      </sheetData>
      <sheetData sheetId="624"/>
      <sheetData sheetId="625"/>
      <sheetData sheetId="626"/>
      <sheetData sheetId="627"/>
      <sheetData sheetId="628"/>
      <sheetData sheetId="629"/>
      <sheetData sheetId="630"/>
      <sheetData sheetId="631"/>
      <sheetData sheetId="632">
        <row r="18">
          <cell r="P18">
            <v>1357</v>
          </cell>
        </row>
      </sheetData>
      <sheetData sheetId="633">
        <row r="38">
          <cell r="G38">
            <v>64657</v>
          </cell>
        </row>
      </sheetData>
      <sheetData sheetId="634">
        <row r="9">
          <cell r="K9">
            <v>65000</v>
          </cell>
        </row>
      </sheetData>
      <sheetData sheetId="635">
        <row r="9">
          <cell r="K9">
            <v>65000</v>
          </cell>
        </row>
      </sheetData>
      <sheetData sheetId="636">
        <row r="1">
          <cell r="B1" t="str">
            <v>Gisborne Court - New Build</v>
          </cell>
        </row>
      </sheetData>
      <sheetData sheetId="637">
        <row r="1">
          <cell r="B1" t="str">
            <v>Gisborne Court - New Build</v>
          </cell>
        </row>
      </sheetData>
      <sheetData sheetId="638">
        <row r="1">
          <cell r="B1" t="str">
            <v>Gisborne Court - New Build</v>
          </cell>
        </row>
      </sheetData>
      <sheetData sheetId="639">
        <row r="1">
          <cell r="B1" t="str">
            <v>Gisborne Court - New Build</v>
          </cell>
        </row>
      </sheetData>
      <sheetData sheetId="640"/>
      <sheetData sheetId="641"/>
      <sheetData sheetId="642"/>
      <sheetData sheetId="643"/>
      <sheetData sheetId="644"/>
      <sheetData sheetId="645"/>
      <sheetData sheetId="646"/>
      <sheetData sheetId="647"/>
      <sheetData sheetId="648"/>
      <sheetData sheetId="649"/>
      <sheetData sheetId="650"/>
      <sheetData sheetId="651">
        <row r="3">
          <cell r="B3">
            <v>0</v>
          </cell>
        </row>
      </sheetData>
      <sheetData sheetId="652">
        <row r="3">
          <cell r="B3">
            <v>0</v>
          </cell>
        </row>
      </sheetData>
      <sheetData sheetId="653"/>
      <sheetData sheetId="654"/>
      <sheetData sheetId="655"/>
      <sheetData sheetId="656"/>
      <sheetData sheetId="657"/>
      <sheetData sheetId="658"/>
      <sheetData sheetId="659"/>
      <sheetData sheetId="660"/>
      <sheetData sheetId="661">
        <row r="18">
          <cell r="P18">
            <v>1357</v>
          </cell>
        </row>
      </sheetData>
      <sheetData sheetId="662">
        <row r="38">
          <cell r="G38">
            <v>64657</v>
          </cell>
        </row>
      </sheetData>
      <sheetData sheetId="663">
        <row r="9">
          <cell r="K9">
            <v>65000</v>
          </cell>
        </row>
      </sheetData>
      <sheetData sheetId="664">
        <row r="9">
          <cell r="K9">
            <v>65000</v>
          </cell>
        </row>
      </sheetData>
      <sheetData sheetId="665">
        <row r="1">
          <cell r="B1" t="str">
            <v>Gisborne Court - New Build</v>
          </cell>
        </row>
      </sheetData>
      <sheetData sheetId="666">
        <row r="1">
          <cell r="B1" t="str">
            <v>Gisborne Court - New Build</v>
          </cell>
        </row>
      </sheetData>
      <sheetData sheetId="667">
        <row r="1">
          <cell r="B1" t="str">
            <v>Gisborne Court - New Build</v>
          </cell>
        </row>
      </sheetData>
      <sheetData sheetId="668">
        <row r="1">
          <cell r="B1" t="str">
            <v>Gisborne Court - New Build</v>
          </cell>
        </row>
      </sheetData>
      <sheetData sheetId="669"/>
      <sheetData sheetId="670"/>
      <sheetData sheetId="671"/>
      <sheetData sheetId="672"/>
      <sheetData sheetId="673"/>
      <sheetData sheetId="674"/>
      <sheetData sheetId="675"/>
      <sheetData sheetId="676"/>
      <sheetData sheetId="677"/>
      <sheetData sheetId="678"/>
      <sheetData sheetId="679"/>
      <sheetData sheetId="680">
        <row r="3">
          <cell r="B3">
            <v>0</v>
          </cell>
        </row>
      </sheetData>
      <sheetData sheetId="681">
        <row r="3">
          <cell r="B3">
            <v>0</v>
          </cell>
        </row>
      </sheetData>
      <sheetData sheetId="682"/>
      <sheetData sheetId="683"/>
      <sheetData sheetId="684"/>
      <sheetData sheetId="685"/>
      <sheetData sheetId="686"/>
      <sheetData sheetId="687"/>
      <sheetData sheetId="688"/>
      <sheetData sheetId="689"/>
      <sheetData sheetId="690">
        <row r="18">
          <cell r="P18">
            <v>1357</v>
          </cell>
        </row>
      </sheetData>
      <sheetData sheetId="691">
        <row r="38">
          <cell r="G38">
            <v>64657</v>
          </cell>
        </row>
      </sheetData>
      <sheetData sheetId="692">
        <row r="9">
          <cell r="K9">
            <v>65000</v>
          </cell>
        </row>
      </sheetData>
      <sheetData sheetId="693">
        <row r="9">
          <cell r="K9">
            <v>65000</v>
          </cell>
        </row>
      </sheetData>
      <sheetData sheetId="694">
        <row r="1">
          <cell r="B1" t="str">
            <v>Gisborne Court - New Build</v>
          </cell>
        </row>
      </sheetData>
      <sheetData sheetId="695">
        <row r="1">
          <cell r="B1" t="str">
            <v>Gisborne Court - New Build</v>
          </cell>
        </row>
      </sheetData>
      <sheetData sheetId="696">
        <row r="1">
          <cell r="B1" t="str">
            <v>Gisborne Court - New Build</v>
          </cell>
        </row>
      </sheetData>
      <sheetData sheetId="697">
        <row r="1">
          <cell r="B1" t="str">
            <v>Gisborne Court - New Build</v>
          </cell>
        </row>
      </sheetData>
      <sheetData sheetId="698"/>
      <sheetData sheetId="699"/>
      <sheetData sheetId="700"/>
      <sheetData sheetId="701"/>
      <sheetData sheetId="702"/>
      <sheetData sheetId="703"/>
      <sheetData sheetId="704"/>
      <sheetData sheetId="705"/>
      <sheetData sheetId="706"/>
      <sheetData sheetId="707"/>
      <sheetData sheetId="708"/>
      <sheetData sheetId="709">
        <row r="3">
          <cell r="B3">
            <v>0</v>
          </cell>
        </row>
      </sheetData>
      <sheetData sheetId="710">
        <row r="3">
          <cell r="B3">
            <v>0</v>
          </cell>
        </row>
      </sheetData>
      <sheetData sheetId="711"/>
      <sheetData sheetId="712"/>
      <sheetData sheetId="713"/>
      <sheetData sheetId="714"/>
      <sheetData sheetId="715"/>
      <sheetData sheetId="716"/>
      <sheetData sheetId="717"/>
      <sheetData sheetId="718"/>
      <sheetData sheetId="719">
        <row r="18">
          <cell r="P18">
            <v>1357</v>
          </cell>
        </row>
      </sheetData>
      <sheetData sheetId="720">
        <row r="38">
          <cell r="G38">
            <v>64657</v>
          </cell>
        </row>
      </sheetData>
      <sheetData sheetId="721">
        <row r="9">
          <cell r="K9">
            <v>65000</v>
          </cell>
        </row>
      </sheetData>
      <sheetData sheetId="722">
        <row r="9">
          <cell r="K9">
            <v>65000</v>
          </cell>
        </row>
      </sheetData>
      <sheetData sheetId="723">
        <row r="1">
          <cell r="B1" t="str">
            <v>Gisborne Court - New Build</v>
          </cell>
        </row>
      </sheetData>
      <sheetData sheetId="724">
        <row r="1">
          <cell r="B1" t="str">
            <v>Gisborne Court - New Build</v>
          </cell>
        </row>
      </sheetData>
      <sheetData sheetId="725">
        <row r="1">
          <cell r="B1" t="str">
            <v>Gisborne Court - New Build</v>
          </cell>
        </row>
      </sheetData>
      <sheetData sheetId="726">
        <row r="1">
          <cell r="B1" t="str">
            <v>Gisborne Court - New Build</v>
          </cell>
        </row>
      </sheetData>
      <sheetData sheetId="727"/>
      <sheetData sheetId="728"/>
      <sheetData sheetId="729"/>
      <sheetData sheetId="730"/>
      <sheetData sheetId="731"/>
      <sheetData sheetId="732"/>
      <sheetData sheetId="733"/>
      <sheetData sheetId="734"/>
      <sheetData sheetId="735"/>
      <sheetData sheetId="736"/>
      <sheetData sheetId="737"/>
      <sheetData sheetId="738">
        <row r="3">
          <cell r="B3">
            <v>0</v>
          </cell>
        </row>
      </sheetData>
      <sheetData sheetId="739">
        <row r="3">
          <cell r="B3">
            <v>0</v>
          </cell>
        </row>
      </sheetData>
      <sheetData sheetId="740"/>
      <sheetData sheetId="741"/>
      <sheetData sheetId="742"/>
      <sheetData sheetId="743"/>
      <sheetData sheetId="744"/>
      <sheetData sheetId="745"/>
      <sheetData sheetId="746"/>
      <sheetData sheetId="747"/>
      <sheetData sheetId="748">
        <row r="18">
          <cell r="P18">
            <v>1357</v>
          </cell>
        </row>
      </sheetData>
      <sheetData sheetId="749">
        <row r="38">
          <cell r="G38">
            <v>64657</v>
          </cell>
        </row>
      </sheetData>
      <sheetData sheetId="750">
        <row r="9">
          <cell r="K9">
            <v>65000</v>
          </cell>
        </row>
      </sheetData>
      <sheetData sheetId="751">
        <row r="9">
          <cell r="K9">
            <v>65000</v>
          </cell>
        </row>
      </sheetData>
      <sheetData sheetId="752">
        <row r="1">
          <cell r="B1" t="str">
            <v>Gisborne Court - New Build</v>
          </cell>
        </row>
      </sheetData>
      <sheetData sheetId="753">
        <row r="1">
          <cell r="B1" t="str">
            <v>Gisborne Court - New Build</v>
          </cell>
        </row>
      </sheetData>
      <sheetData sheetId="754">
        <row r="1">
          <cell r="B1" t="str">
            <v>Gisborne Court - New Build</v>
          </cell>
        </row>
      </sheetData>
      <sheetData sheetId="755">
        <row r="1">
          <cell r="B1" t="str">
            <v>Gisborne Court - New Build</v>
          </cell>
        </row>
      </sheetData>
      <sheetData sheetId="756"/>
      <sheetData sheetId="757"/>
      <sheetData sheetId="758"/>
      <sheetData sheetId="759"/>
      <sheetData sheetId="760"/>
      <sheetData sheetId="761"/>
      <sheetData sheetId="762"/>
      <sheetData sheetId="763"/>
      <sheetData sheetId="764"/>
      <sheetData sheetId="765"/>
      <sheetData sheetId="766"/>
      <sheetData sheetId="767">
        <row r="3">
          <cell r="B3">
            <v>0</v>
          </cell>
        </row>
      </sheetData>
      <sheetData sheetId="768">
        <row r="3">
          <cell r="B3">
            <v>0</v>
          </cell>
        </row>
      </sheetData>
      <sheetData sheetId="769"/>
      <sheetData sheetId="770"/>
      <sheetData sheetId="771"/>
      <sheetData sheetId="772"/>
      <sheetData sheetId="773"/>
      <sheetData sheetId="774"/>
      <sheetData sheetId="775"/>
      <sheetData sheetId="776"/>
      <sheetData sheetId="777">
        <row r="18">
          <cell r="P18">
            <v>1357</v>
          </cell>
        </row>
      </sheetData>
      <sheetData sheetId="778">
        <row r="38">
          <cell r="G38">
            <v>64657</v>
          </cell>
        </row>
      </sheetData>
      <sheetData sheetId="779">
        <row r="9">
          <cell r="K9">
            <v>65000</v>
          </cell>
        </row>
      </sheetData>
      <sheetData sheetId="780">
        <row r="9">
          <cell r="K9">
            <v>65000</v>
          </cell>
        </row>
      </sheetData>
      <sheetData sheetId="781">
        <row r="1">
          <cell r="B1" t="str">
            <v>Gisborne Court - New Build</v>
          </cell>
        </row>
      </sheetData>
      <sheetData sheetId="782">
        <row r="1">
          <cell r="B1" t="str">
            <v>Gisborne Court - New Build</v>
          </cell>
        </row>
      </sheetData>
      <sheetData sheetId="783">
        <row r="1">
          <cell r="B1" t="str">
            <v>Gisborne Court - New Build</v>
          </cell>
        </row>
      </sheetData>
      <sheetData sheetId="784">
        <row r="1">
          <cell r="B1" t="str">
            <v>Gisborne Court - New Build</v>
          </cell>
        </row>
      </sheetData>
      <sheetData sheetId="785"/>
      <sheetData sheetId="786"/>
      <sheetData sheetId="787"/>
      <sheetData sheetId="788"/>
      <sheetData sheetId="789"/>
      <sheetData sheetId="790"/>
      <sheetData sheetId="791"/>
      <sheetData sheetId="792"/>
      <sheetData sheetId="793"/>
      <sheetData sheetId="794"/>
      <sheetData sheetId="795"/>
      <sheetData sheetId="796">
        <row r="3">
          <cell r="B3">
            <v>0</v>
          </cell>
        </row>
      </sheetData>
      <sheetData sheetId="797">
        <row r="3">
          <cell r="B3">
            <v>0</v>
          </cell>
        </row>
      </sheetData>
      <sheetData sheetId="798"/>
      <sheetData sheetId="799"/>
      <sheetData sheetId="800"/>
      <sheetData sheetId="801"/>
      <sheetData sheetId="802"/>
      <sheetData sheetId="803"/>
      <sheetData sheetId="804"/>
      <sheetData sheetId="805"/>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ow r="18">
          <cell r="P18">
            <v>1357</v>
          </cell>
        </row>
      </sheetData>
      <sheetData sheetId="827">
        <row r="18">
          <cell r="P18">
            <v>1357</v>
          </cell>
        </row>
      </sheetData>
      <sheetData sheetId="828"/>
      <sheetData sheetId="829"/>
      <sheetData sheetId="830"/>
      <sheetData sheetId="831">
        <row r="1">
          <cell r="B1" t="str">
            <v>Gisborne Court - New Build</v>
          </cell>
        </row>
      </sheetData>
      <sheetData sheetId="832">
        <row r="1">
          <cell r="B1" t="str">
            <v>Gisborne Court - New Build</v>
          </cell>
        </row>
      </sheetData>
      <sheetData sheetId="833"/>
      <sheetData sheetId="834"/>
      <sheetData sheetId="835"/>
      <sheetData sheetId="836">
        <row r="18">
          <cell r="P18">
            <v>1357</v>
          </cell>
        </row>
      </sheetData>
      <sheetData sheetId="837">
        <row r="18">
          <cell r="P18">
            <v>1357</v>
          </cell>
        </row>
      </sheetData>
      <sheetData sheetId="838"/>
      <sheetData sheetId="839"/>
      <sheetData sheetId="840"/>
      <sheetData sheetId="841">
        <row r="1">
          <cell r="B1" t="str">
            <v>Gisborne Court - New Build</v>
          </cell>
        </row>
      </sheetData>
      <sheetData sheetId="842">
        <row r="1">
          <cell r="B1" t="str">
            <v>Gisborne Court - New Build</v>
          </cell>
        </row>
      </sheetData>
      <sheetData sheetId="843"/>
      <sheetData sheetId="844"/>
      <sheetData sheetId="845"/>
      <sheetData sheetId="846">
        <row r="18">
          <cell r="P18">
            <v>1357</v>
          </cell>
        </row>
      </sheetData>
      <sheetData sheetId="847">
        <row r="18">
          <cell r="P18">
            <v>1357</v>
          </cell>
        </row>
      </sheetData>
      <sheetData sheetId="848"/>
      <sheetData sheetId="849"/>
      <sheetData sheetId="850"/>
      <sheetData sheetId="851">
        <row r="1">
          <cell r="B1" t="str">
            <v>Gisborne Court - New Build</v>
          </cell>
        </row>
      </sheetData>
      <sheetData sheetId="852">
        <row r="1">
          <cell r="B1" t="str">
            <v>Gisborne Court - New Build</v>
          </cell>
        </row>
      </sheetData>
      <sheetData sheetId="853"/>
      <sheetData sheetId="854"/>
      <sheetData sheetId="855"/>
      <sheetData sheetId="856">
        <row r="18">
          <cell r="P18">
            <v>1357</v>
          </cell>
        </row>
      </sheetData>
      <sheetData sheetId="857">
        <row r="18">
          <cell r="P18">
            <v>1357</v>
          </cell>
        </row>
      </sheetData>
      <sheetData sheetId="858"/>
      <sheetData sheetId="859"/>
      <sheetData sheetId="860"/>
      <sheetData sheetId="861">
        <row r="1">
          <cell r="B1" t="str">
            <v>Gisborne Court - New Build</v>
          </cell>
        </row>
      </sheetData>
      <sheetData sheetId="862">
        <row r="1">
          <cell r="B1" t="str">
            <v>Gisborne Court - New Build</v>
          </cell>
        </row>
      </sheetData>
      <sheetData sheetId="863"/>
      <sheetData sheetId="864"/>
      <sheetData sheetId="865"/>
      <sheetData sheetId="866" refreshError="1"/>
      <sheetData sheetId="867"/>
      <sheetData sheetId="868">
        <row r="18">
          <cell r="P18">
            <v>1357</v>
          </cell>
        </row>
      </sheetData>
      <sheetData sheetId="869">
        <row r="38">
          <cell r="G38">
            <v>64657</v>
          </cell>
        </row>
      </sheetData>
      <sheetData sheetId="870">
        <row r="9">
          <cell r="K9">
            <v>65000</v>
          </cell>
        </row>
      </sheetData>
      <sheetData sheetId="871">
        <row r="9">
          <cell r="K9">
            <v>65000</v>
          </cell>
        </row>
      </sheetData>
      <sheetData sheetId="872">
        <row r="1">
          <cell r="B1" t="str">
            <v>Gisborne Court - New Build</v>
          </cell>
        </row>
      </sheetData>
      <sheetData sheetId="873">
        <row r="1">
          <cell r="B1" t="str">
            <v>Gisborne Court - New Build</v>
          </cell>
        </row>
      </sheetData>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row r="3">
          <cell r="B3">
            <v>0</v>
          </cell>
        </row>
      </sheetData>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row r="18">
          <cell r="P18">
            <v>1357</v>
          </cell>
        </row>
      </sheetData>
      <sheetData sheetId="958">
        <row r="38">
          <cell r="G38">
            <v>64657</v>
          </cell>
        </row>
      </sheetData>
      <sheetData sheetId="959">
        <row r="9">
          <cell r="K9">
            <v>65000</v>
          </cell>
        </row>
      </sheetData>
      <sheetData sheetId="960">
        <row r="9">
          <cell r="K9">
            <v>65000</v>
          </cell>
        </row>
      </sheetData>
      <sheetData sheetId="961">
        <row r="1">
          <cell r="B1" t="str">
            <v>Gisborne Court - New Build</v>
          </cell>
        </row>
      </sheetData>
      <sheetData sheetId="962">
        <row r="1">
          <cell r="B1" t="str">
            <v>Gisborne Court - New Build</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row r="3">
          <cell r="B3">
            <v>0</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ow r="3">
          <cell r="B3">
            <v>0</v>
          </cell>
        </row>
      </sheetData>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row r="3">
          <cell r="B3">
            <v>0</v>
          </cell>
        </row>
      </sheetData>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ow r="18">
          <cell r="P18">
            <v>1357</v>
          </cell>
        </row>
      </sheetData>
      <sheetData sheetId="1506">
        <row r="38">
          <cell r="G38">
            <v>64657</v>
          </cell>
        </row>
      </sheetData>
      <sheetData sheetId="1507">
        <row r="9">
          <cell r="K9">
            <v>65000</v>
          </cell>
        </row>
      </sheetData>
      <sheetData sheetId="1508">
        <row r="9">
          <cell r="K9">
            <v>65000</v>
          </cell>
        </row>
      </sheetData>
      <sheetData sheetId="1509">
        <row r="1">
          <cell r="B1" t="str">
            <v>Gisborne Court - New Build</v>
          </cell>
        </row>
      </sheetData>
      <sheetData sheetId="1510">
        <row r="1">
          <cell r="B1" t="str">
            <v>Gisborne Court - New Build</v>
          </cell>
        </row>
      </sheetData>
      <sheetData sheetId="1511"/>
      <sheetData sheetId="1512"/>
      <sheetData sheetId="1513"/>
      <sheetData sheetId="1514"/>
      <sheetData sheetId="1515">
        <row r="18">
          <cell r="P18">
            <v>1357</v>
          </cell>
        </row>
      </sheetData>
      <sheetData sheetId="1516">
        <row r="38">
          <cell r="G38">
            <v>64657</v>
          </cell>
        </row>
      </sheetData>
      <sheetData sheetId="1517">
        <row r="9">
          <cell r="K9">
            <v>65000</v>
          </cell>
        </row>
      </sheetData>
      <sheetData sheetId="1518">
        <row r="9">
          <cell r="K9">
            <v>65000</v>
          </cell>
        </row>
      </sheetData>
      <sheetData sheetId="1519">
        <row r="1">
          <cell r="B1" t="str">
            <v>Gisborne Court - New Build</v>
          </cell>
        </row>
      </sheetData>
      <sheetData sheetId="1520">
        <row r="1">
          <cell r="B1" t="str">
            <v>Gisborne Court - New Build</v>
          </cell>
        </row>
      </sheetData>
      <sheetData sheetId="1521"/>
      <sheetData sheetId="1522"/>
      <sheetData sheetId="1523"/>
      <sheetData sheetId="1524"/>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sheetData sheetId="1585"/>
      <sheetData sheetId="1586"/>
      <sheetData sheetId="1587">
        <row r="9">
          <cell r="K9">
            <v>65000</v>
          </cell>
        </row>
      </sheetData>
      <sheetData sheetId="1588"/>
      <sheetData sheetId="1589"/>
      <sheetData sheetId="1590"/>
      <sheetData sheetId="1591"/>
      <sheetData sheetId="1592"/>
      <sheetData sheetId="1593">
        <row r="3">
          <cell r="B3">
            <v>0</v>
          </cell>
        </row>
      </sheetData>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row r="9">
          <cell r="K9">
            <v>65000</v>
          </cell>
        </row>
      </sheetData>
      <sheetData sheetId="1607"/>
      <sheetData sheetId="1608"/>
      <sheetData sheetId="1609"/>
      <sheetData sheetId="1610"/>
      <sheetData sheetId="1611"/>
      <sheetData sheetId="1612">
        <row r="3">
          <cell r="B3">
            <v>0</v>
          </cell>
        </row>
      </sheetData>
      <sheetData sheetId="1613"/>
      <sheetData sheetId="1614"/>
      <sheetData sheetId="1615"/>
      <sheetData sheetId="1616"/>
      <sheetData sheetId="1617"/>
      <sheetData sheetId="1618"/>
      <sheetData sheetId="1619"/>
      <sheetData sheetId="1620"/>
      <sheetData sheetId="1621"/>
      <sheetData sheetId="1622">
        <row r="18">
          <cell r="P18">
            <v>1357</v>
          </cell>
        </row>
      </sheetData>
      <sheetData sheetId="1623">
        <row r="38">
          <cell r="G38">
            <v>64657</v>
          </cell>
        </row>
      </sheetData>
      <sheetData sheetId="1624">
        <row r="9">
          <cell r="K9">
            <v>65000</v>
          </cell>
        </row>
      </sheetData>
      <sheetData sheetId="1625">
        <row r="9">
          <cell r="K9">
            <v>65000</v>
          </cell>
        </row>
      </sheetData>
      <sheetData sheetId="1626">
        <row r="1">
          <cell r="B1" t="str">
            <v>Gisborne Court - New Build</v>
          </cell>
        </row>
      </sheetData>
      <sheetData sheetId="1627">
        <row r="1">
          <cell r="B1" t="str">
            <v>Gisborne Court - New Build</v>
          </cell>
        </row>
      </sheetData>
      <sheetData sheetId="1628"/>
      <sheetData sheetId="1629"/>
      <sheetData sheetId="1630"/>
      <sheetData sheetId="1631"/>
      <sheetData sheetId="1632"/>
      <sheetData sheetId="1633"/>
      <sheetData sheetId="1634"/>
      <sheetData sheetId="1635">
        <row r="9">
          <cell r="K9">
            <v>65000</v>
          </cell>
        </row>
      </sheetData>
      <sheetData sheetId="1636"/>
      <sheetData sheetId="1637"/>
      <sheetData sheetId="1638"/>
      <sheetData sheetId="1639"/>
      <sheetData sheetId="1640"/>
      <sheetData sheetId="1641">
        <row r="3">
          <cell r="B3">
            <v>0</v>
          </cell>
        </row>
      </sheetData>
      <sheetData sheetId="1642"/>
      <sheetData sheetId="1643"/>
      <sheetData sheetId="1644"/>
      <sheetData sheetId="1645"/>
      <sheetData sheetId="1646"/>
      <sheetData sheetId="1647"/>
      <sheetData sheetId="1648"/>
      <sheetData sheetId="1649"/>
      <sheetData sheetId="1650"/>
      <sheetData sheetId="1651">
        <row r="18">
          <cell r="P18">
            <v>1357</v>
          </cell>
        </row>
      </sheetData>
      <sheetData sheetId="1652">
        <row r="38">
          <cell r="G38">
            <v>64657</v>
          </cell>
        </row>
      </sheetData>
      <sheetData sheetId="1653">
        <row r="9">
          <cell r="K9">
            <v>65000</v>
          </cell>
        </row>
      </sheetData>
      <sheetData sheetId="1654">
        <row r="9">
          <cell r="K9">
            <v>65000</v>
          </cell>
        </row>
      </sheetData>
      <sheetData sheetId="1655">
        <row r="1">
          <cell r="B1" t="str">
            <v>Gisborne Court - New Build</v>
          </cell>
        </row>
      </sheetData>
      <sheetData sheetId="1656">
        <row r="1">
          <cell r="B1" t="str">
            <v>Gisborne Court - New Build</v>
          </cell>
        </row>
      </sheetData>
      <sheetData sheetId="1657"/>
      <sheetData sheetId="1658"/>
      <sheetData sheetId="1659"/>
      <sheetData sheetId="1660"/>
      <sheetData sheetId="1661"/>
      <sheetData sheetId="1662"/>
      <sheetData sheetId="1663"/>
      <sheetData sheetId="1664">
        <row r="9">
          <cell r="K9">
            <v>65000</v>
          </cell>
        </row>
      </sheetData>
      <sheetData sheetId="1665"/>
      <sheetData sheetId="1666"/>
      <sheetData sheetId="1667"/>
      <sheetData sheetId="1668"/>
      <sheetData sheetId="1669"/>
      <sheetData sheetId="1670">
        <row r="3">
          <cell r="B3">
            <v>0</v>
          </cell>
        </row>
      </sheetData>
      <sheetData sheetId="1671"/>
      <sheetData sheetId="1672"/>
      <sheetData sheetId="1673"/>
      <sheetData sheetId="1674"/>
      <sheetData sheetId="1675"/>
      <sheetData sheetId="1676"/>
      <sheetData sheetId="1677"/>
      <sheetData sheetId="1678"/>
      <sheetData sheetId="1679"/>
      <sheetData sheetId="1680">
        <row r="18">
          <cell r="P18">
            <v>1357</v>
          </cell>
        </row>
      </sheetData>
      <sheetData sheetId="1681">
        <row r="38">
          <cell r="G38">
            <v>64657</v>
          </cell>
        </row>
      </sheetData>
      <sheetData sheetId="1682">
        <row r="9">
          <cell r="K9">
            <v>65000</v>
          </cell>
        </row>
      </sheetData>
      <sheetData sheetId="1683">
        <row r="9">
          <cell r="K9">
            <v>65000</v>
          </cell>
        </row>
      </sheetData>
      <sheetData sheetId="1684">
        <row r="1">
          <cell r="B1" t="str">
            <v>Gisborne Court - New Build</v>
          </cell>
        </row>
      </sheetData>
      <sheetData sheetId="1685">
        <row r="1">
          <cell r="B1" t="str">
            <v>Gisborne Court - New Build</v>
          </cell>
        </row>
      </sheetData>
      <sheetData sheetId="1686"/>
      <sheetData sheetId="1687"/>
      <sheetData sheetId="1688"/>
      <sheetData sheetId="1689"/>
      <sheetData sheetId="1690"/>
      <sheetData sheetId="1691"/>
      <sheetData sheetId="1692"/>
      <sheetData sheetId="1693">
        <row r="9">
          <cell r="K9">
            <v>65000</v>
          </cell>
        </row>
      </sheetData>
      <sheetData sheetId="1694"/>
      <sheetData sheetId="1695"/>
      <sheetData sheetId="1696"/>
      <sheetData sheetId="1697"/>
      <sheetData sheetId="1698"/>
      <sheetData sheetId="1699">
        <row r="3">
          <cell r="B3">
            <v>0</v>
          </cell>
        </row>
      </sheetData>
      <sheetData sheetId="1700"/>
      <sheetData sheetId="1701"/>
      <sheetData sheetId="1702"/>
      <sheetData sheetId="1703"/>
      <sheetData sheetId="1704"/>
      <sheetData sheetId="1705"/>
      <sheetData sheetId="1706"/>
      <sheetData sheetId="1707"/>
      <sheetData sheetId="1708"/>
      <sheetData sheetId="1709">
        <row r="18">
          <cell r="P18">
            <v>1357</v>
          </cell>
        </row>
      </sheetData>
      <sheetData sheetId="1710">
        <row r="38">
          <cell r="G38">
            <v>64657</v>
          </cell>
        </row>
      </sheetData>
      <sheetData sheetId="1711">
        <row r="9">
          <cell r="K9">
            <v>65000</v>
          </cell>
        </row>
      </sheetData>
      <sheetData sheetId="1712">
        <row r="9">
          <cell r="K9">
            <v>65000</v>
          </cell>
        </row>
      </sheetData>
      <sheetData sheetId="1713">
        <row r="1">
          <cell r="B1" t="str">
            <v>Gisborne Court - New Build</v>
          </cell>
        </row>
      </sheetData>
      <sheetData sheetId="1714">
        <row r="1">
          <cell r="B1" t="str">
            <v>Gisborne Court - New Build</v>
          </cell>
        </row>
      </sheetData>
      <sheetData sheetId="1715"/>
      <sheetData sheetId="1716"/>
      <sheetData sheetId="1717"/>
      <sheetData sheetId="1718"/>
      <sheetData sheetId="1719"/>
      <sheetData sheetId="1720"/>
      <sheetData sheetId="1721"/>
      <sheetData sheetId="1722">
        <row r="9">
          <cell r="K9">
            <v>65000</v>
          </cell>
        </row>
      </sheetData>
      <sheetData sheetId="1723"/>
      <sheetData sheetId="1724"/>
      <sheetData sheetId="1725"/>
      <sheetData sheetId="1726"/>
      <sheetData sheetId="1727"/>
      <sheetData sheetId="1728">
        <row r="3">
          <cell r="B3">
            <v>0</v>
          </cell>
        </row>
      </sheetData>
      <sheetData sheetId="1729"/>
      <sheetData sheetId="1730"/>
      <sheetData sheetId="1731"/>
      <sheetData sheetId="1732"/>
      <sheetData sheetId="1733"/>
      <sheetData sheetId="1734"/>
      <sheetData sheetId="1735"/>
      <sheetData sheetId="1736"/>
      <sheetData sheetId="1737"/>
      <sheetData sheetId="1738">
        <row r="18">
          <cell r="P18">
            <v>1357</v>
          </cell>
        </row>
      </sheetData>
      <sheetData sheetId="1739">
        <row r="38">
          <cell r="G38">
            <v>64657</v>
          </cell>
        </row>
      </sheetData>
      <sheetData sheetId="1740">
        <row r="9">
          <cell r="K9">
            <v>65000</v>
          </cell>
        </row>
      </sheetData>
      <sheetData sheetId="1741">
        <row r="9">
          <cell r="K9">
            <v>65000</v>
          </cell>
        </row>
      </sheetData>
      <sheetData sheetId="1742">
        <row r="1">
          <cell r="B1" t="str">
            <v>Gisborne Court - New Build</v>
          </cell>
        </row>
      </sheetData>
      <sheetData sheetId="1743">
        <row r="1">
          <cell r="B1" t="str">
            <v>Gisborne Court - New Build</v>
          </cell>
        </row>
      </sheetData>
      <sheetData sheetId="1744"/>
      <sheetData sheetId="1745"/>
      <sheetData sheetId="1746"/>
      <sheetData sheetId="1747"/>
      <sheetData sheetId="1748"/>
      <sheetData sheetId="1749"/>
      <sheetData sheetId="1750"/>
      <sheetData sheetId="1751">
        <row r="9">
          <cell r="K9">
            <v>65000</v>
          </cell>
        </row>
      </sheetData>
      <sheetData sheetId="1752"/>
      <sheetData sheetId="1753"/>
      <sheetData sheetId="1754"/>
      <sheetData sheetId="1755"/>
      <sheetData sheetId="1756"/>
      <sheetData sheetId="1757">
        <row r="3">
          <cell r="B3">
            <v>0</v>
          </cell>
        </row>
      </sheetData>
      <sheetData sheetId="1758"/>
      <sheetData sheetId="1759"/>
      <sheetData sheetId="1760"/>
      <sheetData sheetId="1761"/>
      <sheetData sheetId="1762"/>
      <sheetData sheetId="1763"/>
      <sheetData sheetId="1764"/>
      <sheetData sheetId="1765"/>
      <sheetData sheetId="1766"/>
      <sheetData sheetId="1767">
        <row r="18">
          <cell r="P18">
            <v>1357</v>
          </cell>
        </row>
      </sheetData>
      <sheetData sheetId="1768">
        <row r="38">
          <cell r="G38">
            <v>64657</v>
          </cell>
        </row>
      </sheetData>
      <sheetData sheetId="1769">
        <row r="9">
          <cell r="K9">
            <v>65000</v>
          </cell>
        </row>
      </sheetData>
      <sheetData sheetId="1770">
        <row r="9">
          <cell r="K9">
            <v>65000</v>
          </cell>
        </row>
      </sheetData>
      <sheetData sheetId="1771">
        <row r="1">
          <cell r="B1" t="str">
            <v>Gisborne Court - New Build</v>
          </cell>
        </row>
      </sheetData>
      <sheetData sheetId="1772">
        <row r="1">
          <cell r="B1" t="str">
            <v>Gisborne Court - New Build</v>
          </cell>
        </row>
      </sheetData>
      <sheetData sheetId="1773"/>
      <sheetData sheetId="1774"/>
      <sheetData sheetId="1775"/>
      <sheetData sheetId="1776"/>
      <sheetData sheetId="1777"/>
      <sheetData sheetId="1778"/>
      <sheetData sheetId="1779"/>
      <sheetData sheetId="1780">
        <row r="9">
          <cell r="K9">
            <v>65000</v>
          </cell>
        </row>
      </sheetData>
      <sheetData sheetId="1781"/>
      <sheetData sheetId="1782"/>
      <sheetData sheetId="1783"/>
      <sheetData sheetId="1784"/>
      <sheetData sheetId="1785"/>
      <sheetData sheetId="1786">
        <row r="3">
          <cell r="B3">
            <v>0</v>
          </cell>
        </row>
      </sheetData>
      <sheetData sheetId="1787"/>
      <sheetData sheetId="1788"/>
      <sheetData sheetId="1789"/>
      <sheetData sheetId="1790"/>
      <sheetData sheetId="1791"/>
      <sheetData sheetId="1792"/>
      <sheetData sheetId="1793"/>
      <sheetData sheetId="1794"/>
      <sheetData sheetId="1795"/>
      <sheetData sheetId="1796">
        <row r="18">
          <cell r="P18">
            <v>1357</v>
          </cell>
        </row>
      </sheetData>
      <sheetData sheetId="1797">
        <row r="38">
          <cell r="G38">
            <v>64657</v>
          </cell>
        </row>
      </sheetData>
      <sheetData sheetId="1798">
        <row r="9">
          <cell r="K9">
            <v>65000</v>
          </cell>
        </row>
      </sheetData>
      <sheetData sheetId="1799">
        <row r="9">
          <cell r="K9">
            <v>65000</v>
          </cell>
        </row>
      </sheetData>
      <sheetData sheetId="1800">
        <row r="1">
          <cell r="B1" t="str">
            <v>Gisborne Court - New Build</v>
          </cell>
        </row>
      </sheetData>
      <sheetData sheetId="1801">
        <row r="1">
          <cell r="B1" t="str">
            <v>Gisborne Court - New Build</v>
          </cell>
        </row>
      </sheetData>
      <sheetData sheetId="1802"/>
      <sheetData sheetId="1803"/>
      <sheetData sheetId="1804"/>
      <sheetData sheetId="1805"/>
      <sheetData sheetId="1806"/>
      <sheetData sheetId="1807"/>
      <sheetData sheetId="1808"/>
      <sheetData sheetId="1809">
        <row r="9">
          <cell r="K9">
            <v>65000</v>
          </cell>
        </row>
      </sheetData>
      <sheetData sheetId="1810"/>
      <sheetData sheetId="1811"/>
      <sheetData sheetId="1812"/>
      <sheetData sheetId="1813"/>
      <sheetData sheetId="1814"/>
      <sheetData sheetId="1815">
        <row r="3">
          <cell r="B3">
            <v>0</v>
          </cell>
        </row>
      </sheetData>
      <sheetData sheetId="1816"/>
      <sheetData sheetId="1817"/>
      <sheetData sheetId="1818"/>
      <sheetData sheetId="1819"/>
      <sheetData sheetId="1820"/>
      <sheetData sheetId="1821"/>
      <sheetData sheetId="1822"/>
      <sheetData sheetId="1823"/>
      <sheetData sheetId="1824"/>
      <sheetData sheetId="1825">
        <row r="18">
          <cell r="P18">
            <v>1357</v>
          </cell>
        </row>
      </sheetData>
      <sheetData sheetId="1826">
        <row r="38">
          <cell r="G38">
            <v>64657</v>
          </cell>
        </row>
      </sheetData>
      <sheetData sheetId="1827">
        <row r="9">
          <cell r="K9">
            <v>65000</v>
          </cell>
        </row>
      </sheetData>
      <sheetData sheetId="1828">
        <row r="9">
          <cell r="K9">
            <v>65000</v>
          </cell>
        </row>
      </sheetData>
      <sheetData sheetId="1829">
        <row r="1">
          <cell r="B1" t="str">
            <v>Gisborne Court - New Build</v>
          </cell>
        </row>
      </sheetData>
      <sheetData sheetId="1830">
        <row r="1">
          <cell r="B1" t="str">
            <v>Gisborne Court - New Build</v>
          </cell>
        </row>
      </sheetData>
      <sheetData sheetId="1831"/>
      <sheetData sheetId="1832"/>
      <sheetData sheetId="1833"/>
      <sheetData sheetId="1834"/>
      <sheetData sheetId="1835"/>
      <sheetData sheetId="1836"/>
      <sheetData sheetId="1837"/>
      <sheetData sheetId="1838">
        <row r="9">
          <cell r="K9">
            <v>65000</v>
          </cell>
        </row>
      </sheetData>
      <sheetData sheetId="1839"/>
      <sheetData sheetId="1840"/>
      <sheetData sheetId="1841"/>
      <sheetData sheetId="1842"/>
      <sheetData sheetId="1843"/>
      <sheetData sheetId="1844">
        <row r="3">
          <cell r="B3">
            <v>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row r="18">
          <cell r="P18">
            <v>1357</v>
          </cell>
        </row>
      </sheetData>
      <sheetData sheetId="1915">
        <row r="38">
          <cell r="G38">
            <v>64657</v>
          </cell>
        </row>
      </sheetData>
      <sheetData sheetId="1916">
        <row r="9">
          <cell r="K9">
            <v>65000</v>
          </cell>
        </row>
      </sheetData>
      <sheetData sheetId="1917">
        <row r="9">
          <cell r="K9">
            <v>65000</v>
          </cell>
        </row>
      </sheetData>
      <sheetData sheetId="1918">
        <row r="1">
          <cell r="B1" t="str">
            <v>Gisborne Court - New Build</v>
          </cell>
        </row>
      </sheetData>
      <sheetData sheetId="1919">
        <row r="1">
          <cell r="B1" t="str">
            <v>Gisborne Court - New Build</v>
          </cell>
        </row>
      </sheetData>
      <sheetData sheetId="1920"/>
      <sheetData sheetId="1921"/>
      <sheetData sheetId="1922"/>
      <sheetData sheetId="1923"/>
      <sheetData sheetId="1924"/>
      <sheetData sheetId="1925"/>
      <sheetData sheetId="1926"/>
      <sheetData sheetId="1927">
        <row r="9">
          <cell r="K9">
            <v>65000</v>
          </cell>
        </row>
      </sheetData>
      <sheetData sheetId="1928"/>
      <sheetData sheetId="1929"/>
      <sheetData sheetId="1930"/>
      <sheetData sheetId="1931"/>
      <sheetData sheetId="1932"/>
      <sheetData sheetId="1933">
        <row r="3">
          <cell r="B3">
            <v>0</v>
          </cell>
        </row>
      </sheetData>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row r="18">
          <cell r="P18">
            <v>1357</v>
          </cell>
        </row>
      </sheetData>
      <sheetData sheetId="2005">
        <row r="38">
          <cell r="G38">
            <v>64657</v>
          </cell>
        </row>
      </sheetData>
      <sheetData sheetId="2006">
        <row r="9">
          <cell r="K9">
            <v>65000</v>
          </cell>
        </row>
      </sheetData>
      <sheetData sheetId="2007">
        <row r="9">
          <cell r="K9">
            <v>65000</v>
          </cell>
        </row>
      </sheetData>
      <sheetData sheetId="2008">
        <row r="1">
          <cell r="B1" t="str">
            <v>Gisborne Court - New Build</v>
          </cell>
        </row>
      </sheetData>
      <sheetData sheetId="2009">
        <row r="1">
          <cell r="B1" t="str">
            <v>Gisborne Court - New Build</v>
          </cell>
        </row>
      </sheetData>
      <sheetData sheetId="2010"/>
      <sheetData sheetId="2011"/>
      <sheetData sheetId="2012"/>
      <sheetData sheetId="2013"/>
      <sheetData sheetId="2014"/>
      <sheetData sheetId="2015">
        <row r="3">
          <cell r="B3">
            <v>0</v>
          </cell>
        </row>
      </sheetData>
      <sheetData sheetId="2016"/>
      <sheetData sheetId="2017">
        <row r="9">
          <cell r="K9">
            <v>65000</v>
          </cell>
        </row>
      </sheetData>
      <sheetData sheetId="2018"/>
      <sheetData sheetId="2019"/>
      <sheetData sheetId="2020"/>
      <sheetData sheetId="2021"/>
      <sheetData sheetId="2022"/>
      <sheetData sheetId="2023">
        <row r="3">
          <cell r="B3">
            <v>0</v>
          </cell>
        </row>
      </sheetData>
      <sheetData sheetId="2024"/>
      <sheetData sheetId="2025"/>
      <sheetData sheetId="2026"/>
      <sheetData sheetId="2027">
        <row r="9">
          <cell r="K9">
            <v>65000</v>
          </cell>
        </row>
      </sheetData>
      <sheetData sheetId="2028"/>
      <sheetData sheetId="2029">
        <row r="1">
          <cell r="B1" t="str">
            <v>Gisborne Court - New Build</v>
          </cell>
        </row>
      </sheetData>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row r="38">
          <cell r="G38">
            <v>64657</v>
          </cell>
        </row>
      </sheetData>
      <sheetData sheetId="2097">
        <row r="9">
          <cell r="K9">
            <v>65000</v>
          </cell>
        </row>
      </sheetData>
      <sheetData sheetId="2098">
        <row r="9">
          <cell r="K9">
            <v>65000</v>
          </cell>
        </row>
      </sheetData>
      <sheetData sheetId="2099">
        <row r="1">
          <cell r="B1" t="str">
            <v>Gisborne Court - New Build</v>
          </cell>
        </row>
      </sheetData>
      <sheetData sheetId="2100">
        <row r="1">
          <cell r="B1" t="str">
            <v>Gisborne Court - New Build</v>
          </cell>
        </row>
      </sheetData>
      <sheetData sheetId="2101"/>
      <sheetData sheetId="2102"/>
      <sheetData sheetId="2103"/>
      <sheetData sheetId="2104"/>
      <sheetData sheetId="2105"/>
      <sheetData sheetId="2106"/>
      <sheetData sheetId="2107"/>
      <sheetData sheetId="2108">
        <row r="9">
          <cell r="K9">
            <v>65000</v>
          </cell>
        </row>
      </sheetData>
      <sheetData sheetId="2109"/>
      <sheetData sheetId="2110"/>
      <sheetData sheetId="2111"/>
      <sheetData sheetId="2112"/>
      <sheetData sheetId="2113"/>
      <sheetData sheetId="2114">
        <row r="3">
          <cell r="B3">
            <v>0</v>
          </cell>
        </row>
      </sheetData>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row r="18">
          <cell r="P18">
            <v>1357</v>
          </cell>
        </row>
      </sheetData>
      <sheetData sheetId="2185">
        <row r="38">
          <cell r="G38">
            <v>64657</v>
          </cell>
        </row>
      </sheetData>
      <sheetData sheetId="2186">
        <row r="9">
          <cell r="K9">
            <v>65000</v>
          </cell>
        </row>
      </sheetData>
      <sheetData sheetId="2187">
        <row r="9">
          <cell r="K9">
            <v>65000</v>
          </cell>
        </row>
      </sheetData>
      <sheetData sheetId="2188">
        <row r="1">
          <cell r="B1" t="str">
            <v>Gisborne Court - New Build</v>
          </cell>
        </row>
      </sheetData>
      <sheetData sheetId="2189">
        <row r="1">
          <cell r="B1" t="str">
            <v>Gisborne Court - New Build</v>
          </cell>
        </row>
      </sheetData>
      <sheetData sheetId="2190"/>
      <sheetData sheetId="2191"/>
      <sheetData sheetId="2192"/>
      <sheetData sheetId="2193"/>
      <sheetData sheetId="2194"/>
      <sheetData sheetId="2195">
        <row r="3">
          <cell r="B3">
            <v>0</v>
          </cell>
        </row>
      </sheetData>
      <sheetData sheetId="2196"/>
      <sheetData sheetId="2197">
        <row r="9">
          <cell r="K9">
            <v>65000</v>
          </cell>
        </row>
      </sheetData>
      <sheetData sheetId="2198"/>
      <sheetData sheetId="2199"/>
      <sheetData sheetId="2200"/>
      <sheetData sheetId="2201"/>
      <sheetData sheetId="2202"/>
      <sheetData sheetId="2203">
        <row r="3">
          <cell r="B3">
            <v>0</v>
          </cell>
        </row>
      </sheetData>
      <sheetData sheetId="2204"/>
      <sheetData sheetId="2205"/>
      <sheetData sheetId="2206"/>
      <sheetData sheetId="2207">
        <row r="9">
          <cell r="K9">
            <v>65000</v>
          </cell>
        </row>
      </sheetData>
      <sheetData sheetId="2208"/>
      <sheetData sheetId="2209">
        <row r="1">
          <cell r="B1" t="str">
            <v>Gisborne Court - New Build</v>
          </cell>
        </row>
      </sheetData>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row r="18">
          <cell r="P18">
            <v>1357</v>
          </cell>
        </row>
      </sheetData>
      <sheetData sheetId="2458">
        <row r="38">
          <cell r="G38">
            <v>64657</v>
          </cell>
        </row>
      </sheetData>
      <sheetData sheetId="2459">
        <row r="9">
          <cell r="K9">
            <v>65000</v>
          </cell>
        </row>
      </sheetData>
      <sheetData sheetId="2460">
        <row r="9">
          <cell r="K9">
            <v>65000</v>
          </cell>
        </row>
      </sheetData>
      <sheetData sheetId="2461">
        <row r="1">
          <cell r="B1" t="str">
            <v>Gisborne Court - New Build</v>
          </cell>
        </row>
      </sheetData>
      <sheetData sheetId="2462">
        <row r="1">
          <cell r="B1" t="str">
            <v>Gisborne Court - New Build</v>
          </cell>
        </row>
      </sheetData>
      <sheetData sheetId="2463"/>
      <sheetData sheetId="2464"/>
      <sheetData sheetId="2465"/>
      <sheetData sheetId="2466"/>
      <sheetData sheetId="2467"/>
      <sheetData sheetId="2468">
        <row r="3">
          <cell r="B3">
            <v>0</v>
          </cell>
        </row>
      </sheetData>
      <sheetData sheetId="2469"/>
      <sheetData sheetId="2470">
        <row r="9">
          <cell r="K9">
            <v>65000</v>
          </cell>
        </row>
      </sheetData>
      <sheetData sheetId="2471"/>
      <sheetData sheetId="2472"/>
      <sheetData sheetId="2473"/>
      <sheetData sheetId="2474"/>
      <sheetData sheetId="2475"/>
      <sheetData sheetId="2476">
        <row r="3">
          <cell r="B3">
            <v>0</v>
          </cell>
        </row>
      </sheetData>
      <sheetData sheetId="2477"/>
      <sheetData sheetId="2478"/>
      <sheetData sheetId="2479"/>
      <sheetData sheetId="2480">
        <row r="9">
          <cell r="K9">
            <v>65000</v>
          </cell>
        </row>
      </sheetData>
      <sheetData sheetId="2481"/>
      <sheetData sheetId="2482">
        <row r="1">
          <cell r="B1" t="str">
            <v>Gisborne Court - New Build</v>
          </cell>
        </row>
      </sheetData>
      <sheetData sheetId="2483"/>
      <sheetData sheetId="2484"/>
      <sheetData sheetId="2485"/>
      <sheetData sheetId="2486">
        <row r="18">
          <cell r="P18">
            <v>1357</v>
          </cell>
        </row>
      </sheetData>
      <sheetData sheetId="2487">
        <row r="38">
          <cell r="G38">
            <v>64657</v>
          </cell>
        </row>
      </sheetData>
      <sheetData sheetId="2488">
        <row r="9">
          <cell r="K9">
            <v>65000</v>
          </cell>
        </row>
      </sheetData>
      <sheetData sheetId="2489">
        <row r="9">
          <cell r="K9">
            <v>65000</v>
          </cell>
        </row>
      </sheetData>
      <sheetData sheetId="2490">
        <row r="1">
          <cell r="B1" t="str">
            <v>Gisborne Court - New Build</v>
          </cell>
        </row>
      </sheetData>
      <sheetData sheetId="2491">
        <row r="1">
          <cell r="B1" t="str">
            <v>Gisborne Court - New Build</v>
          </cell>
        </row>
      </sheetData>
      <sheetData sheetId="2492"/>
      <sheetData sheetId="2493"/>
      <sheetData sheetId="2494"/>
      <sheetData sheetId="2495"/>
      <sheetData sheetId="2496"/>
      <sheetData sheetId="2497">
        <row r="3">
          <cell r="B3">
            <v>0</v>
          </cell>
        </row>
      </sheetData>
      <sheetData sheetId="2498"/>
      <sheetData sheetId="2499">
        <row r="9">
          <cell r="K9">
            <v>65000</v>
          </cell>
        </row>
      </sheetData>
      <sheetData sheetId="2500"/>
      <sheetData sheetId="2501"/>
      <sheetData sheetId="2502"/>
      <sheetData sheetId="2503"/>
      <sheetData sheetId="2504"/>
      <sheetData sheetId="2505">
        <row r="3">
          <cell r="B3">
            <v>0</v>
          </cell>
        </row>
      </sheetData>
      <sheetData sheetId="2506"/>
      <sheetData sheetId="2507"/>
      <sheetData sheetId="2508"/>
      <sheetData sheetId="2509">
        <row r="9">
          <cell r="K9">
            <v>65000</v>
          </cell>
        </row>
      </sheetData>
      <sheetData sheetId="2510"/>
      <sheetData sheetId="2511">
        <row r="1">
          <cell r="B1" t="str">
            <v>Gisborne Court - New Build</v>
          </cell>
        </row>
      </sheetData>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row r="18">
          <cell r="P18">
            <v>1357</v>
          </cell>
        </row>
      </sheetData>
      <sheetData sheetId="2821">
        <row r="38">
          <cell r="G38">
            <v>64657</v>
          </cell>
        </row>
      </sheetData>
      <sheetData sheetId="2822">
        <row r="9">
          <cell r="K9">
            <v>65000</v>
          </cell>
        </row>
      </sheetData>
      <sheetData sheetId="2823">
        <row r="9">
          <cell r="K9">
            <v>65000</v>
          </cell>
        </row>
      </sheetData>
      <sheetData sheetId="2824">
        <row r="1">
          <cell r="B1" t="str">
            <v>Gisborne Court - New Build</v>
          </cell>
        </row>
      </sheetData>
      <sheetData sheetId="2825">
        <row r="1">
          <cell r="B1" t="str">
            <v>Gisborne Court - New Build</v>
          </cell>
        </row>
      </sheetData>
      <sheetData sheetId="2826"/>
      <sheetData sheetId="2827"/>
      <sheetData sheetId="2828"/>
      <sheetData sheetId="2829"/>
      <sheetData sheetId="2830"/>
      <sheetData sheetId="2831">
        <row r="3">
          <cell r="B3">
            <v>0</v>
          </cell>
        </row>
      </sheetData>
      <sheetData sheetId="2832"/>
      <sheetData sheetId="2833">
        <row r="9">
          <cell r="K9">
            <v>65000</v>
          </cell>
        </row>
      </sheetData>
      <sheetData sheetId="2834"/>
      <sheetData sheetId="2835">
        <row r="1">
          <cell r="B1" t="str">
            <v>Gisborne Court - New Build</v>
          </cell>
        </row>
      </sheetData>
      <sheetData sheetId="2836"/>
      <sheetData sheetId="2837"/>
      <sheetData sheetId="2838"/>
      <sheetData sheetId="2839">
        <row r="3">
          <cell r="B3">
            <v>0</v>
          </cell>
        </row>
      </sheetData>
      <sheetData sheetId="2840">
        <row r="18">
          <cell r="P18">
            <v>1357</v>
          </cell>
        </row>
      </sheetData>
      <sheetData sheetId="2841">
        <row r="38">
          <cell r="G38">
            <v>64657</v>
          </cell>
        </row>
      </sheetData>
      <sheetData sheetId="2842">
        <row r="9">
          <cell r="K9">
            <v>65000</v>
          </cell>
        </row>
      </sheetData>
      <sheetData sheetId="2843">
        <row r="9">
          <cell r="K9">
            <v>65000</v>
          </cell>
        </row>
      </sheetData>
      <sheetData sheetId="2844">
        <row r="1">
          <cell r="B1" t="str">
            <v>Gisborne Court - New Build</v>
          </cell>
        </row>
      </sheetData>
      <sheetData sheetId="2845">
        <row r="1">
          <cell r="B1" t="str">
            <v>Gisborne Court - New Build</v>
          </cell>
        </row>
      </sheetData>
      <sheetData sheetId="2846"/>
      <sheetData sheetId="2847"/>
      <sheetData sheetId="2848"/>
      <sheetData sheetId="2849"/>
      <sheetData sheetId="2850"/>
      <sheetData sheetId="2851"/>
      <sheetData sheetId="2852"/>
      <sheetData sheetId="2853"/>
      <sheetData sheetId="2854"/>
      <sheetData sheetId="2855"/>
      <sheetData sheetId="2856">
        <row r="3">
          <cell r="B3">
            <v>0</v>
          </cell>
        </row>
      </sheetData>
      <sheetData sheetId="2857"/>
      <sheetData sheetId="2858"/>
      <sheetData sheetId="2859"/>
      <sheetData sheetId="2860"/>
      <sheetData sheetId="2861"/>
      <sheetData sheetId="2862"/>
      <sheetData sheetId="2863"/>
      <sheetData sheetId="2864"/>
      <sheetData sheetId="2865"/>
      <sheetData sheetId="2866">
        <row r="38">
          <cell r="G38">
            <v>250450</v>
          </cell>
        </row>
      </sheetData>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row r="18">
          <cell r="P18">
            <v>1357</v>
          </cell>
        </row>
      </sheetData>
      <sheetData sheetId="2911">
        <row r="38">
          <cell r="G38">
            <v>64657</v>
          </cell>
        </row>
      </sheetData>
      <sheetData sheetId="2912">
        <row r="9">
          <cell r="K9">
            <v>65000</v>
          </cell>
        </row>
      </sheetData>
      <sheetData sheetId="2913">
        <row r="9">
          <cell r="K9">
            <v>65000</v>
          </cell>
        </row>
      </sheetData>
      <sheetData sheetId="2914">
        <row r="1">
          <cell r="B1" t="str">
            <v>Gisborne Court - New Build</v>
          </cell>
        </row>
      </sheetData>
      <sheetData sheetId="2915">
        <row r="1">
          <cell r="B1" t="str">
            <v>Gisborne Court - New Build</v>
          </cell>
        </row>
      </sheetData>
      <sheetData sheetId="2916"/>
      <sheetData sheetId="2917"/>
      <sheetData sheetId="2918"/>
      <sheetData sheetId="2919"/>
      <sheetData sheetId="2920"/>
      <sheetData sheetId="2921">
        <row r="3">
          <cell r="B3">
            <v>0</v>
          </cell>
        </row>
      </sheetData>
      <sheetData sheetId="2922"/>
      <sheetData sheetId="2923">
        <row r="9">
          <cell r="K9">
            <v>65000</v>
          </cell>
        </row>
      </sheetData>
      <sheetData sheetId="2924"/>
      <sheetData sheetId="2925">
        <row r="1">
          <cell r="B1" t="str">
            <v>Gisborne Court - New Build</v>
          </cell>
        </row>
      </sheetData>
      <sheetData sheetId="2926"/>
      <sheetData sheetId="2927"/>
      <sheetData sheetId="2928"/>
      <sheetData sheetId="2929">
        <row r="3">
          <cell r="B3">
            <v>0</v>
          </cell>
        </row>
      </sheetData>
      <sheetData sheetId="2930">
        <row r="18">
          <cell r="P18">
            <v>1357</v>
          </cell>
        </row>
      </sheetData>
      <sheetData sheetId="2931">
        <row r="38">
          <cell r="G38">
            <v>64657</v>
          </cell>
        </row>
      </sheetData>
      <sheetData sheetId="2932">
        <row r="9">
          <cell r="K9">
            <v>65000</v>
          </cell>
        </row>
      </sheetData>
      <sheetData sheetId="2933">
        <row r="9">
          <cell r="K9">
            <v>65000</v>
          </cell>
        </row>
      </sheetData>
      <sheetData sheetId="2934">
        <row r="1">
          <cell r="B1" t="str">
            <v>Gisborne Court - New Build</v>
          </cell>
        </row>
      </sheetData>
      <sheetData sheetId="2935">
        <row r="1">
          <cell r="B1" t="str">
            <v>Gisborne Court - New Build</v>
          </cell>
        </row>
      </sheetData>
      <sheetData sheetId="2936"/>
      <sheetData sheetId="2937"/>
      <sheetData sheetId="2938"/>
      <sheetData sheetId="2939"/>
      <sheetData sheetId="2940"/>
      <sheetData sheetId="2941"/>
      <sheetData sheetId="2942"/>
      <sheetData sheetId="2943"/>
      <sheetData sheetId="2944"/>
      <sheetData sheetId="2945"/>
      <sheetData sheetId="2946">
        <row r="3">
          <cell r="B3">
            <v>0</v>
          </cell>
        </row>
      </sheetData>
      <sheetData sheetId="2947"/>
      <sheetData sheetId="2948"/>
      <sheetData sheetId="2949"/>
      <sheetData sheetId="2950"/>
      <sheetData sheetId="2951"/>
      <sheetData sheetId="2952"/>
      <sheetData sheetId="2953"/>
      <sheetData sheetId="2954"/>
      <sheetData sheetId="2955"/>
      <sheetData sheetId="2956">
        <row r="38">
          <cell r="G38">
            <v>250450</v>
          </cell>
        </row>
      </sheetData>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row r="18">
          <cell r="P18">
            <v>1357</v>
          </cell>
        </row>
      </sheetData>
      <sheetData sheetId="3001">
        <row r="38">
          <cell r="G38">
            <v>64657</v>
          </cell>
        </row>
      </sheetData>
      <sheetData sheetId="3002">
        <row r="9">
          <cell r="K9">
            <v>65000</v>
          </cell>
        </row>
      </sheetData>
      <sheetData sheetId="3003">
        <row r="9">
          <cell r="K9">
            <v>65000</v>
          </cell>
        </row>
      </sheetData>
      <sheetData sheetId="3004">
        <row r="1">
          <cell r="B1" t="str">
            <v>Gisborne Court - New Build</v>
          </cell>
        </row>
      </sheetData>
      <sheetData sheetId="3005">
        <row r="1">
          <cell r="B1" t="str">
            <v>Gisborne Court - New Build</v>
          </cell>
        </row>
      </sheetData>
      <sheetData sheetId="3006"/>
      <sheetData sheetId="3007"/>
      <sheetData sheetId="3008"/>
      <sheetData sheetId="3009"/>
      <sheetData sheetId="3010"/>
      <sheetData sheetId="3011">
        <row r="3">
          <cell r="B3">
            <v>0</v>
          </cell>
        </row>
      </sheetData>
      <sheetData sheetId="3012"/>
      <sheetData sheetId="3013">
        <row r="9">
          <cell r="K9">
            <v>65000</v>
          </cell>
        </row>
      </sheetData>
      <sheetData sheetId="3014"/>
      <sheetData sheetId="3015">
        <row r="1">
          <cell r="B1" t="str">
            <v>Gisborne Court - New Build</v>
          </cell>
        </row>
      </sheetData>
      <sheetData sheetId="3016"/>
      <sheetData sheetId="3017"/>
      <sheetData sheetId="3018"/>
      <sheetData sheetId="3019">
        <row r="3">
          <cell r="B3">
            <v>0</v>
          </cell>
        </row>
      </sheetData>
      <sheetData sheetId="3020">
        <row r="18">
          <cell r="P18">
            <v>1357</v>
          </cell>
        </row>
      </sheetData>
      <sheetData sheetId="3021">
        <row r="38">
          <cell r="G38">
            <v>64657</v>
          </cell>
        </row>
      </sheetData>
      <sheetData sheetId="3022">
        <row r="9">
          <cell r="K9">
            <v>65000</v>
          </cell>
        </row>
      </sheetData>
      <sheetData sheetId="3023">
        <row r="9">
          <cell r="K9">
            <v>65000</v>
          </cell>
        </row>
      </sheetData>
      <sheetData sheetId="3024">
        <row r="1">
          <cell r="B1" t="str">
            <v>Gisborne Court - New Build</v>
          </cell>
        </row>
      </sheetData>
      <sheetData sheetId="3025">
        <row r="1">
          <cell r="B1" t="str">
            <v>Gisborne Court - New Build</v>
          </cell>
        </row>
      </sheetData>
      <sheetData sheetId="3026"/>
      <sheetData sheetId="3027"/>
      <sheetData sheetId="3028"/>
      <sheetData sheetId="3029"/>
      <sheetData sheetId="3030"/>
      <sheetData sheetId="3031"/>
      <sheetData sheetId="3032"/>
      <sheetData sheetId="3033"/>
      <sheetData sheetId="3034"/>
      <sheetData sheetId="3035"/>
      <sheetData sheetId="3036">
        <row r="3">
          <cell r="B3">
            <v>0</v>
          </cell>
        </row>
      </sheetData>
      <sheetData sheetId="3037"/>
      <sheetData sheetId="3038"/>
      <sheetData sheetId="3039"/>
      <sheetData sheetId="3040"/>
      <sheetData sheetId="3041"/>
      <sheetData sheetId="3042"/>
      <sheetData sheetId="3043"/>
      <sheetData sheetId="3044"/>
      <sheetData sheetId="3045"/>
      <sheetData sheetId="3046">
        <row r="38">
          <cell r="G38">
            <v>250450</v>
          </cell>
        </row>
      </sheetData>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row r="18">
          <cell r="P18">
            <v>1357</v>
          </cell>
        </row>
      </sheetData>
      <sheetData sheetId="3091">
        <row r="38">
          <cell r="G38">
            <v>64657</v>
          </cell>
        </row>
      </sheetData>
      <sheetData sheetId="3092">
        <row r="9">
          <cell r="K9">
            <v>65000</v>
          </cell>
        </row>
      </sheetData>
      <sheetData sheetId="3093">
        <row r="9">
          <cell r="K9">
            <v>65000</v>
          </cell>
        </row>
      </sheetData>
      <sheetData sheetId="3094">
        <row r="1">
          <cell r="B1" t="str">
            <v>Gisborne Court - New Build</v>
          </cell>
        </row>
      </sheetData>
      <sheetData sheetId="3095">
        <row r="1">
          <cell r="B1" t="str">
            <v>Gisborne Court - New Build</v>
          </cell>
        </row>
      </sheetData>
      <sheetData sheetId="3096"/>
      <sheetData sheetId="3097"/>
      <sheetData sheetId="3098"/>
      <sheetData sheetId="3099"/>
      <sheetData sheetId="3100"/>
      <sheetData sheetId="3101">
        <row r="3">
          <cell r="B3">
            <v>0</v>
          </cell>
        </row>
      </sheetData>
      <sheetData sheetId="3102"/>
      <sheetData sheetId="3103">
        <row r="9">
          <cell r="K9">
            <v>65000</v>
          </cell>
        </row>
      </sheetData>
      <sheetData sheetId="3104"/>
      <sheetData sheetId="3105">
        <row r="1">
          <cell r="B1" t="str">
            <v>Gisborne Court - New Build</v>
          </cell>
        </row>
      </sheetData>
      <sheetData sheetId="3106"/>
      <sheetData sheetId="3107"/>
      <sheetData sheetId="3108"/>
      <sheetData sheetId="3109">
        <row r="3">
          <cell r="B3">
            <v>0</v>
          </cell>
        </row>
      </sheetData>
      <sheetData sheetId="3110">
        <row r="18">
          <cell r="P18">
            <v>1357</v>
          </cell>
        </row>
      </sheetData>
      <sheetData sheetId="3111">
        <row r="38">
          <cell r="G38">
            <v>64657</v>
          </cell>
        </row>
      </sheetData>
      <sheetData sheetId="3112">
        <row r="9">
          <cell r="K9">
            <v>65000</v>
          </cell>
        </row>
      </sheetData>
      <sheetData sheetId="3113">
        <row r="9">
          <cell r="K9">
            <v>65000</v>
          </cell>
        </row>
      </sheetData>
      <sheetData sheetId="3114">
        <row r="1">
          <cell r="B1" t="str">
            <v>Gisborne Court - New Build</v>
          </cell>
        </row>
      </sheetData>
      <sheetData sheetId="3115">
        <row r="1">
          <cell r="B1" t="str">
            <v>Gisborne Court - New Build</v>
          </cell>
        </row>
      </sheetData>
      <sheetData sheetId="3116"/>
      <sheetData sheetId="3117"/>
      <sheetData sheetId="3118"/>
      <sheetData sheetId="3119"/>
      <sheetData sheetId="3120"/>
      <sheetData sheetId="3121"/>
      <sheetData sheetId="3122"/>
      <sheetData sheetId="3123"/>
      <sheetData sheetId="3124"/>
      <sheetData sheetId="3125"/>
      <sheetData sheetId="3126">
        <row r="3">
          <cell r="B3">
            <v>0</v>
          </cell>
        </row>
      </sheetData>
      <sheetData sheetId="3127"/>
      <sheetData sheetId="3128"/>
      <sheetData sheetId="3129"/>
      <sheetData sheetId="3130"/>
      <sheetData sheetId="3131"/>
      <sheetData sheetId="3132"/>
      <sheetData sheetId="3133"/>
      <sheetData sheetId="3134"/>
      <sheetData sheetId="3135"/>
      <sheetData sheetId="3136">
        <row r="38">
          <cell r="G38">
            <v>250450</v>
          </cell>
        </row>
      </sheetData>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chanical  Works"/>
      <sheetName val="Proforma"/>
      <sheetName val="NPV"/>
      <sheetName val="Mechanical__Works"/>
      <sheetName val="new template_accounts"/>
    </sheetNames>
    <sheetDataSet>
      <sheetData sheetId="0"/>
      <sheetData sheetId="1" refreshError="1"/>
      <sheetData sheetId="2" refreshError="1"/>
      <sheetData sheetId="3"/>
      <sheetData sheetId="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03 Disposal Installations "/>
      <sheetName val="Cost Plan General Summary"/>
      <sheetName val="Mechanical  Works"/>
      <sheetName val="General"/>
      <sheetName val="403_Disposal_Installations_"/>
      <sheetName val="Cost_Plan_General_Summary"/>
      <sheetName val="Mechanical__Works"/>
      <sheetName val="Range Definitions"/>
    </sheetNames>
    <sheetDataSet>
      <sheetData sheetId="0"/>
      <sheetData sheetId="1"/>
      <sheetData sheetId="2" refreshError="1"/>
      <sheetData sheetId="3" refreshError="1"/>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Contents"/>
      <sheetName val="Exec Sum 1"/>
      <sheetName val="Cost Sum 1"/>
      <sheetName val="Reconcil"/>
      <sheetName val="BAE 1"/>
      <sheetName val="Inflation"/>
      <sheetName val="Area Schedule 1 (NEW)"/>
      <sheetName val="Library &amp; Access"/>
      <sheetName val="Library Furniture"/>
      <sheetName val="Office"/>
      <sheetName val="Office Furniture"/>
      <sheetName val="M&amp;E (NEW)"/>
      <sheetName val="A"/>
      <sheetName val="B"/>
      <sheetName val="Back"/>
      <sheetName val="Template"/>
      <sheetName val="M&amp;E"/>
      <sheetName val="Area Schedule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2">
          <cell r="AD112">
            <v>162840.81759999998</v>
          </cell>
        </row>
        <row r="118">
          <cell r="AF118">
            <v>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mo"/>
      <sheetName val="subs"/>
      <sheetName val="frame"/>
      <sheetName val="roof "/>
      <sheetName val="stairs"/>
      <sheetName val="ext walls"/>
      <sheetName val="internal walls"/>
      <sheetName val="int doors"/>
      <sheetName val="wall fins"/>
      <sheetName val="floor fins"/>
      <sheetName val="ceiling fins"/>
      <sheetName val="Data"/>
      <sheetName val="Variations"/>
      <sheetName val="roof_"/>
      <sheetName val="ext_walls"/>
      <sheetName val="internal_walls"/>
      <sheetName val="int_doors"/>
      <sheetName val="wall_fins"/>
      <sheetName val="floor_fins"/>
      <sheetName val="ceiling_fins"/>
      <sheetName val="floor fins:ceiling fins"/>
      <sheetName val="roof_1"/>
      <sheetName val="ext_walls1"/>
      <sheetName val="internal_walls1"/>
      <sheetName val="int_doors1"/>
      <sheetName val="wall_fins1"/>
      <sheetName val="floor_fins1"/>
      <sheetName val="ceiling_fins1"/>
      <sheetName val="floor_fins:ceiling_fins"/>
      <sheetName val="roof_2"/>
      <sheetName val="ext_walls2"/>
      <sheetName val="internal_walls2"/>
      <sheetName val="int_doors2"/>
      <sheetName val="wall_fins2"/>
      <sheetName val="floor_fins2"/>
      <sheetName val="ceiling_fins2"/>
      <sheetName val="floor_fins:ceiling_fins1"/>
      <sheetName val="roof_3"/>
      <sheetName val="ext_walls3"/>
      <sheetName val="internal_walls3"/>
      <sheetName val="int_doors3"/>
      <sheetName val="wall_fins3"/>
      <sheetName val="floor_fins3"/>
      <sheetName val="ceiling_fins3"/>
      <sheetName val="floor_fins:ceiling_fins2"/>
      <sheetName val="roof_10"/>
      <sheetName val="ext_walls10"/>
      <sheetName val="internal_walls10"/>
      <sheetName val="int_doors10"/>
      <sheetName val="wall_fins10"/>
      <sheetName val="floor_fins10"/>
      <sheetName val="ceiling_fins10"/>
      <sheetName val="floor_fins:ceiling_fins9"/>
      <sheetName val="roof_4"/>
      <sheetName val="ext_walls4"/>
      <sheetName val="internal_walls4"/>
      <sheetName val="int_doors4"/>
      <sheetName val="wall_fins4"/>
      <sheetName val="floor_fins4"/>
      <sheetName val="ceiling_fins4"/>
      <sheetName val="floor_fins:ceiling_fins3"/>
      <sheetName val="roof_6"/>
      <sheetName val="ext_walls6"/>
      <sheetName val="internal_walls6"/>
      <sheetName val="int_doors6"/>
      <sheetName val="wall_fins6"/>
      <sheetName val="floor_fins6"/>
      <sheetName val="ceiling_fins6"/>
      <sheetName val="floor_fins:ceiling_fins5"/>
      <sheetName val="roof_5"/>
      <sheetName val="ext_walls5"/>
      <sheetName val="internal_walls5"/>
      <sheetName val="int_doors5"/>
      <sheetName val="wall_fins5"/>
      <sheetName val="floor_fins5"/>
      <sheetName val="ceiling_fins5"/>
      <sheetName val="floor_fins:ceiling_fins4"/>
      <sheetName val="roof_7"/>
      <sheetName val="ext_walls7"/>
      <sheetName val="internal_walls7"/>
      <sheetName val="int_doors7"/>
      <sheetName val="wall_fins7"/>
      <sheetName val="floor_fins7"/>
      <sheetName val="ceiling_fins7"/>
      <sheetName val="floor_fins:ceiling_fins6"/>
      <sheetName val="roof_8"/>
      <sheetName val="ext_walls8"/>
      <sheetName val="internal_walls8"/>
      <sheetName val="int_doors8"/>
      <sheetName val="wall_fins8"/>
      <sheetName val="floor_fins8"/>
      <sheetName val="ceiling_fins8"/>
      <sheetName val="floor_fins:ceiling_fins7"/>
      <sheetName val="roof_9"/>
      <sheetName val="ext_walls9"/>
      <sheetName val="internal_walls9"/>
      <sheetName val="int_doors9"/>
      <sheetName val="wall_fins9"/>
      <sheetName val="floor_fins9"/>
      <sheetName val="ceiling_fins9"/>
      <sheetName val="floor_fins:ceiling_fins8"/>
      <sheetName val="roof_11"/>
      <sheetName val="ext_walls11"/>
      <sheetName val="internal_walls11"/>
      <sheetName val="int_doors11"/>
      <sheetName val="wall_fins11"/>
      <sheetName val="floor_fins11"/>
      <sheetName val="ceiling_fins11"/>
      <sheetName val="floor_fins:ceiling_fins10"/>
      <sheetName val="roof_13"/>
      <sheetName val="ext_walls13"/>
      <sheetName val="internal_walls13"/>
      <sheetName val="int_doors13"/>
      <sheetName val="wall_fins13"/>
      <sheetName val="floor_fins13"/>
      <sheetName val="ceiling_fins13"/>
      <sheetName val="floor_fins:ceiling_fins12"/>
      <sheetName val="roof_12"/>
      <sheetName val="ext_walls12"/>
      <sheetName val="internal_walls12"/>
      <sheetName val="int_doors12"/>
      <sheetName val="wall_fins12"/>
      <sheetName val="floor_fins12"/>
      <sheetName val="ceiling_fins12"/>
      <sheetName val="floor_fins:ceiling_fins11"/>
      <sheetName val="403 Disposal Installations "/>
      <sheetName val="Proforma"/>
      <sheetName val="Stukeley Street Scheme E est(1)"/>
      <sheetName val="403_Disposal_Installations_"/>
      <sheetName val="roof_15"/>
      <sheetName val="ext_walls15"/>
      <sheetName val="internal_walls15"/>
      <sheetName val="int_doors15"/>
      <sheetName val="wall_fins15"/>
      <sheetName val="floor_fins15"/>
      <sheetName val="ceiling_fins15"/>
      <sheetName val="floor_fins:ceiling_fins14"/>
      <sheetName val="roof_14"/>
      <sheetName val="ext_walls14"/>
      <sheetName val="internal_walls14"/>
      <sheetName val="int_doors14"/>
      <sheetName val="wall_fins14"/>
      <sheetName val="floor_fins14"/>
      <sheetName val="ceiling_fins14"/>
      <sheetName val="floor_fins:ceiling_fins13"/>
      <sheetName val="403_Disposal_Installations_1"/>
      <sheetName val="403_Disposal_Installations_2"/>
      <sheetName val="403_Disposal_Installations_3"/>
      <sheetName val="403_Disposal_Installations_4"/>
      <sheetName val="403_Disposal_Installations_5"/>
      <sheetName val="403_Disposal_Installations_6"/>
      <sheetName val="403_Disposal_Installations_7"/>
      <sheetName val="403_Disposal_Installations_8"/>
      <sheetName val="403_Disposal_Installations_9"/>
      <sheetName val="roof_17"/>
      <sheetName val="ext_walls17"/>
      <sheetName val="internal_walls17"/>
      <sheetName val="int_doors17"/>
      <sheetName val="wall_fins17"/>
      <sheetName val="floor_fins17"/>
      <sheetName val="ceiling_fins17"/>
      <sheetName val="floor_fins:ceiling_fins16"/>
      <sheetName val="403_Disposal_Installations_11"/>
      <sheetName val="roof_16"/>
      <sheetName val="ext_walls16"/>
      <sheetName val="internal_walls16"/>
      <sheetName val="int_doors16"/>
      <sheetName val="wall_fins16"/>
      <sheetName val="floor_fins16"/>
      <sheetName val="ceiling_fins16"/>
      <sheetName val="floor_fins:ceiling_fins15"/>
      <sheetName val="403_Disposal_Installations_10"/>
      <sheetName val="Stukeley_Street_Scheme_E_est(1)"/>
      <sheetName val="floor_fins4:ceiling_fins4"/>
      <sheetName val="Stukeley_Street_Scheme_E_est(11"/>
      <sheetName val="floor_fins3:ceiling_fins3"/>
      <sheetName val="floor_fins1:ceiling_fins1"/>
      <sheetName val="Stukeley_Street_Scheme_E_est(18"/>
      <sheetName val="Stukeley_Street_Scheme_E_est(12"/>
      <sheetName val="Stukeley_Street_Scheme_E_est(14"/>
      <sheetName val="Stukeley_Street_Scheme_E_est(13"/>
      <sheetName val="Stukeley_Street_Scheme_E_est(15"/>
      <sheetName val="Stukeley_Street_Scheme_E_est(16"/>
      <sheetName val="Stukeley_Street_Scheme_E_est(17"/>
      <sheetName val="Stukeley_Street_Scheme_E_est(19"/>
      <sheetName val="Stukeley_Street_Scheme_E_est(20"/>
      <sheetName val="Stukeley_Street_Scheme_E_est(10"/>
      <sheetName val="roof_18"/>
      <sheetName val="ext_walls18"/>
      <sheetName val="internal_walls18"/>
      <sheetName val="int_doors18"/>
      <sheetName val="wall_fins18"/>
      <sheetName val="floor_fins18"/>
      <sheetName val="ceiling_fins18"/>
      <sheetName val="floor_fins:ceiling_fins17"/>
      <sheetName val="roof_24"/>
      <sheetName val="ext_walls24"/>
      <sheetName val="internal_walls24"/>
      <sheetName val="int_doors24"/>
      <sheetName val="wall_fins24"/>
      <sheetName val="floor_fins24"/>
      <sheetName val="ceiling_fins24"/>
      <sheetName val="floor_fins:ceiling_fins23"/>
      <sheetName val="roof_19"/>
      <sheetName val="ext_walls19"/>
      <sheetName val="internal_walls19"/>
      <sheetName val="int_doors19"/>
      <sheetName val="wall_fins19"/>
      <sheetName val="floor_fins19"/>
      <sheetName val="ceiling_fins19"/>
      <sheetName val="floor_fins:ceiling_fins18"/>
      <sheetName val="roof_20"/>
      <sheetName val="ext_walls20"/>
      <sheetName val="internal_walls20"/>
      <sheetName val="int_doors20"/>
      <sheetName val="wall_fins20"/>
      <sheetName val="floor_fins20"/>
      <sheetName val="ceiling_fins20"/>
      <sheetName val="floor_fins:ceiling_fins19"/>
      <sheetName val="roof_21"/>
      <sheetName val="ext_walls21"/>
      <sheetName val="internal_walls21"/>
      <sheetName val="int_doors21"/>
      <sheetName val="wall_fins21"/>
      <sheetName val="floor_fins21"/>
      <sheetName val="ceiling_fins21"/>
      <sheetName val="floor_fins:ceiling_fins20"/>
      <sheetName val="roof_22"/>
      <sheetName val="ext_walls22"/>
      <sheetName val="internal_walls22"/>
      <sheetName val="int_doors22"/>
      <sheetName val="wall_fins22"/>
      <sheetName val="floor_fins22"/>
      <sheetName val="ceiling_fins22"/>
      <sheetName val="floor_fins:ceiling_fins21"/>
      <sheetName val="roof_23"/>
      <sheetName val="ext_walls23"/>
      <sheetName val="internal_walls23"/>
      <sheetName val="int_doors23"/>
      <sheetName val="wall_fins23"/>
      <sheetName val="floor_fins23"/>
      <sheetName val="ceiling_fins23"/>
      <sheetName val="floor_fins:ceiling_fins22"/>
      <sheetName val="roof_25"/>
      <sheetName val="ext_walls25"/>
      <sheetName val="internal_walls25"/>
      <sheetName val="int_doors25"/>
      <sheetName val="wall_fins25"/>
      <sheetName val="floor_fins25"/>
      <sheetName val="ceiling_fins25"/>
      <sheetName val="floor_fins:ceiling_fins24"/>
      <sheetName val="roof_26"/>
      <sheetName val="ext_walls26"/>
      <sheetName val="internal_walls26"/>
      <sheetName val="int_doors26"/>
      <sheetName val="wall_fins26"/>
      <sheetName val="floor_fins26"/>
      <sheetName val="ceiling_fins26"/>
      <sheetName val="floor_fins:ceiling_fins25"/>
      <sheetName val="roof_27"/>
      <sheetName val="ext_walls27"/>
      <sheetName val="internal_walls27"/>
      <sheetName val="int_doors27"/>
      <sheetName val="wall_fins27"/>
      <sheetName val="floor_fins27"/>
      <sheetName val="ceiling_fins27"/>
      <sheetName val="floor_fins:ceiling_fins26"/>
      <sheetName val="roof_28"/>
      <sheetName val="ext_walls28"/>
      <sheetName val="internal_walls28"/>
      <sheetName val="int_doors28"/>
      <sheetName val="wall_fins28"/>
      <sheetName val="floor_fins28"/>
      <sheetName val="ceiling_fins28"/>
      <sheetName val="floor_fins:ceiling_fins27"/>
      <sheetName val="roof_30"/>
      <sheetName val="ext_walls30"/>
      <sheetName val="internal_walls30"/>
      <sheetName val="int_doors30"/>
      <sheetName val="wall_fins30"/>
      <sheetName val="floor_fins30"/>
      <sheetName val="ceiling_fins30"/>
      <sheetName val="floor_fins:ceiling_fins29"/>
      <sheetName val="roof_29"/>
      <sheetName val="ext_walls29"/>
      <sheetName val="internal_walls29"/>
      <sheetName val="int_doors29"/>
      <sheetName val="wall_fins29"/>
      <sheetName val="floor_fins29"/>
      <sheetName val="ceiling_fins29"/>
      <sheetName val="floor_fins:ceiling_fins28"/>
      <sheetName val="403_Disposal_Installations_12"/>
      <sheetName val="403_Disposal_Installations_13"/>
      <sheetName val="Stukeley_Street_Scheme_E_est(21"/>
      <sheetName val="403_Disposal_Installations_14"/>
      <sheetName val="roof_33"/>
      <sheetName val="ext_walls33"/>
      <sheetName val="internal_walls33"/>
      <sheetName val="int_doors33"/>
      <sheetName val="wall_fins33"/>
      <sheetName val="floor_fins33"/>
      <sheetName val="ceiling_fins33"/>
      <sheetName val="floor_fins:ceiling_fins32"/>
      <sheetName val="roof_31"/>
      <sheetName val="ext_walls31"/>
      <sheetName val="internal_walls31"/>
      <sheetName val="int_doors31"/>
      <sheetName val="wall_fins31"/>
      <sheetName val="floor_fins31"/>
      <sheetName val="ceiling_fins31"/>
      <sheetName val="floor_fins:ceiling_fins30"/>
      <sheetName val="roof_32"/>
      <sheetName val="ext_walls32"/>
      <sheetName val="internal_walls32"/>
      <sheetName val="int_doors32"/>
      <sheetName val="wall_fins32"/>
      <sheetName val="floor_fins32"/>
      <sheetName val="ceiling_fins32"/>
      <sheetName val="floor_fins:ceiling_fins31"/>
      <sheetName val="roof_37"/>
      <sheetName val="ext_walls37"/>
      <sheetName val="internal_walls37"/>
      <sheetName val="int_doors37"/>
      <sheetName val="wall_fins37"/>
      <sheetName val="floor_fins37"/>
      <sheetName val="ceiling_fins37"/>
      <sheetName val="floor_fins:ceiling_fins36"/>
      <sheetName val="403_Disposal_Installations_15"/>
      <sheetName val="roof_35"/>
      <sheetName val="ext_walls35"/>
      <sheetName val="internal_walls35"/>
      <sheetName val="int_doors35"/>
      <sheetName val="wall_fins35"/>
      <sheetName val="floor_fins35"/>
      <sheetName val="ceiling_fins35"/>
      <sheetName val="floor_fins:ceiling_fins34"/>
      <sheetName val="roof_34"/>
      <sheetName val="ext_walls34"/>
      <sheetName val="internal_walls34"/>
      <sheetName val="int_doors34"/>
      <sheetName val="wall_fins34"/>
      <sheetName val="floor_fins34"/>
      <sheetName val="ceiling_fins34"/>
      <sheetName val="floor_fins:ceiling_fins33"/>
      <sheetName val="roof_36"/>
      <sheetName val="ext_walls36"/>
      <sheetName val="internal_walls36"/>
      <sheetName val="int_doors36"/>
      <sheetName val="wall_fins36"/>
      <sheetName val="floor_fins36"/>
      <sheetName val="ceiling_fins36"/>
      <sheetName val="floor_fins:ceiling_fins35"/>
      <sheetName val="Stukeley_Street_Scheme_E_est(22"/>
      <sheetName val="Stukeley_Street_Scheme_E_est(23"/>
      <sheetName val="Stukeley_Street_Scheme_E_est(24"/>
      <sheetName val="roof_38"/>
      <sheetName val="ext_walls38"/>
      <sheetName val="internal_walls38"/>
      <sheetName val="int_doors38"/>
      <sheetName val="wall_fins38"/>
      <sheetName val="floor_fins38"/>
      <sheetName val="ceiling_fins38"/>
      <sheetName val="floor_fins:ceiling_fins37"/>
      <sheetName val="403_Disposal_Installations_16"/>
      <sheetName val="roof_39"/>
      <sheetName val="ext_walls39"/>
      <sheetName val="internal_walls39"/>
      <sheetName val="int_doors39"/>
      <sheetName val="wall_fins39"/>
      <sheetName val="floor_fins39"/>
      <sheetName val="ceiling_fins39"/>
      <sheetName val="floor_fins:ceiling_fins38"/>
      <sheetName val="403_Disposal_Installations_17"/>
      <sheetName val="roof_40"/>
      <sheetName val="ext_walls40"/>
      <sheetName val="internal_walls40"/>
      <sheetName val="int_doors40"/>
      <sheetName val="wall_fins40"/>
      <sheetName val="floor_fins40"/>
      <sheetName val="ceiling_fins40"/>
      <sheetName val="floor_fins:ceiling_fins39"/>
      <sheetName val="403_Disposal_Installations_18"/>
      <sheetName val="Stukeley_Street_Scheme_E_est(25"/>
      <sheetName val="roof_41"/>
      <sheetName val="ext_walls41"/>
      <sheetName val="internal_walls41"/>
      <sheetName val="int_doors41"/>
      <sheetName val="wall_fins41"/>
      <sheetName val="floor_fins41"/>
      <sheetName val="ceiling_fins41"/>
      <sheetName val="floor_fins:ceiling_fins40"/>
      <sheetName val="403_Disposal_Installations_19"/>
      <sheetName val="Stukeley_Street_Scheme_E_est(2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Introduction"/>
      <sheetName val="Live Projects Cost Summary"/>
      <sheetName val="Cashflow"/>
      <sheetName val="Monthly Summary of Payments"/>
      <sheetName val="Summary of Completed Projects"/>
      <sheetName val="Inflation Forecast "/>
      <sheetName val="Back Cover"/>
      <sheetName val="Template"/>
      <sheetName val="SSY Amended"/>
      <sheetName val="Inflation Forecast"/>
      <sheetName val="Master Data Sheet"/>
      <sheetName val="Plan 1 Base - Kerb in"/>
      <sheetName val="Panton"/>
      <sheetName val="Change_control"/>
      <sheetName val="F_Cover"/>
      <sheetName val="Live_Projects_Cost_Summary"/>
      <sheetName val="Monthly_Summary_of_Payments"/>
      <sheetName val="Summary_of_Completed_Projects"/>
      <sheetName val="Inflation_Forecast_"/>
      <sheetName val="Back_Cover"/>
      <sheetName val="SSY_Amended"/>
      <sheetName val="Inflation_Forecast"/>
      <sheetName val="Plan_1_Base_-_Kerb_in"/>
      <sheetName val="Change_control1"/>
      <sheetName val="F_Cover1"/>
      <sheetName val="Live_Projects_Cost_Summary1"/>
      <sheetName val="Monthly_Summary_of_Payments1"/>
      <sheetName val="Summary_of_Completed_Projects1"/>
      <sheetName val="Inflation_Forecast_1"/>
      <sheetName val="Back_Cover1"/>
      <sheetName val="SSY_Amended1"/>
      <sheetName val="Inflation_Forecast1"/>
      <sheetName val="Plan_1_Base_-_Kerb_in1"/>
      <sheetName val="Building 1"/>
      <sheetName val="Range Definitions"/>
      <sheetName val="Change_control2"/>
      <sheetName val="F_Cover2"/>
      <sheetName val="Live_Projects_Cost_Summary2"/>
      <sheetName val="Monthly_Summary_of_Payments2"/>
      <sheetName val="Summary_of_Completed_Projects2"/>
      <sheetName val="Inflation_Forecast_2"/>
      <sheetName val="Back_Cover2"/>
      <sheetName val="SSY_Amended2"/>
      <sheetName val="Inflation_Forecast2"/>
      <sheetName val="Master_Data_Sheet"/>
      <sheetName val="Plan_1_Base_-_Kerb_in2"/>
      <sheetName val="Building_1"/>
      <sheetName val="M&amp;E plant costs"/>
      <sheetName val="input risk register"/>
      <sheetName val="DataDump PSPC"/>
      <sheetName val="Departments"/>
      <sheetName val="Change_control3"/>
      <sheetName val="F_Cover3"/>
      <sheetName val="Live_Projects_Cost_Summary3"/>
      <sheetName val="Monthly_Summary_of_Payments3"/>
      <sheetName val="Summary_of_Completed_Projects3"/>
      <sheetName val="Inflation_Forecast_3"/>
      <sheetName val="Back_Cover3"/>
      <sheetName val="SSY_Amended3"/>
      <sheetName val="Inflation_Forecast3"/>
      <sheetName val="Plan_1_Base_-_Kerb_in3"/>
      <sheetName val="Master_Data_Sheet1"/>
      <sheetName val="M&amp;E_plant_costs"/>
      <sheetName val="Range_Definitions"/>
      <sheetName val="Building_11"/>
      <sheetName val="Project Page"/>
      <sheetName val="Categories"/>
      <sheetName val="Data"/>
      <sheetName val="Lists"/>
      <sheetName val="5.0 Space Budget"/>
      <sheetName val="Change_control4"/>
      <sheetName val="F_Cover4"/>
      <sheetName val="Live_Projects_Cost_Summary4"/>
      <sheetName val="Monthly_Summary_of_Payments4"/>
      <sheetName val="Summary_of_Completed_Projects4"/>
      <sheetName val="Inflation_Forecast_4"/>
      <sheetName val="Back_Cover4"/>
      <sheetName val="SSY_Amended4"/>
      <sheetName val="Inflation_Forecast4"/>
      <sheetName val="Master_Data_Sheet2"/>
      <sheetName val="Plan_1_Base_-_Kerb_in4"/>
      <sheetName val="Building_12"/>
      <sheetName val="Range_Definitions1"/>
      <sheetName val="M&amp;E_plant_costs1"/>
      <sheetName val="input_risk_register"/>
      <sheetName val="DataDump_PSPC"/>
      <sheetName val="Change_control5"/>
      <sheetName val="F_Cover5"/>
      <sheetName val="Live_Projects_Cost_Summary5"/>
      <sheetName val="Monthly_Summary_of_Payments5"/>
      <sheetName val="Summary_of_Completed_Projects5"/>
      <sheetName val="Inflation_Forecast_5"/>
      <sheetName val="Back_Cover5"/>
      <sheetName val="SSY_Amended5"/>
      <sheetName val="Inflation_Forecast5"/>
      <sheetName val="Master_Data_Sheet3"/>
      <sheetName val="Plan_1_Base_-_Kerb_in5"/>
      <sheetName val="Building_13"/>
      <sheetName val="Range_Definitions2"/>
      <sheetName val="M&amp;E_plant_costs2"/>
      <sheetName val="input_risk_register1"/>
      <sheetName val="DataDump_PSPC1"/>
      <sheetName val="Change_control6"/>
      <sheetName val="F_Cover6"/>
      <sheetName val="Live_Projects_Cost_Summary6"/>
      <sheetName val="Monthly_Summary_of_Payments6"/>
      <sheetName val="Summary_of_Completed_Projects6"/>
      <sheetName val="Inflation_Forecast_6"/>
      <sheetName val="Back_Cover6"/>
      <sheetName val="SSY_Amended6"/>
      <sheetName val="Inflation_Forecast6"/>
      <sheetName val="Master_Data_Sheet4"/>
      <sheetName val="Plan_1_Base_-_Kerb_in6"/>
      <sheetName val="Building_14"/>
      <sheetName val="Range_Definitions3"/>
      <sheetName val="M&amp;E_plant_costs3"/>
      <sheetName val="input_risk_register2"/>
      <sheetName val="DataDump_PSPC2"/>
      <sheetName val="Elemnet"/>
      <sheetName val="Change_control7"/>
      <sheetName val="F_Cover7"/>
      <sheetName val="Live_Projects_Cost_Summary7"/>
      <sheetName val="Monthly_Summary_of_Payments7"/>
      <sheetName val="Summary_of_Completed_Projects7"/>
      <sheetName val="Inflation_Forecast_7"/>
      <sheetName val="Back_Cover7"/>
      <sheetName val="SSY_Amended7"/>
      <sheetName val="Inflation_Forecast7"/>
      <sheetName val="Master_Data_Sheet5"/>
      <sheetName val="Plan_1_Base_-_Kerb_in7"/>
      <sheetName val="Building_15"/>
      <sheetName val="Range_Definitions4"/>
      <sheetName val="M&amp;E_plant_costs4"/>
      <sheetName val="input_risk_register3"/>
      <sheetName val="DataDump_PSPC3"/>
      <sheetName val="Change_control8"/>
      <sheetName val="F_Cover8"/>
      <sheetName val="Live_Projects_Cost_Summary8"/>
      <sheetName val="Monthly_Summary_of_Payments8"/>
      <sheetName val="Summary_of_Completed_Projects8"/>
      <sheetName val="Inflation_Forecast_8"/>
      <sheetName val="Back_Cover8"/>
      <sheetName val="SSY_Amended8"/>
      <sheetName val="Inflation_Forecast8"/>
      <sheetName val="Master_Data_Sheet6"/>
      <sheetName val="Plan_1_Base_-_Kerb_in8"/>
      <sheetName val="Building_16"/>
      <sheetName val="Range_Definitions5"/>
      <sheetName val="M&amp;E_plant_costs5"/>
      <sheetName val="input_risk_register4"/>
      <sheetName val="DataDump_PSPC4"/>
      <sheetName val="Change_control9"/>
      <sheetName val="F_Cover9"/>
      <sheetName val="Live_Projects_Cost_Summary9"/>
      <sheetName val="Monthly_Summary_of_Payments9"/>
      <sheetName val="Summary_of_Completed_Projects9"/>
      <sheetName val="Inflation_Forecast_9"/>
      <sheetName val="Back_Cover9"/>
      <sheetName val="SSY_Amended9"/>
      <sheetName val="Inflation_Forecast9"/>
      <sheetName val="Master_Data_Sheet7"/>
      <sheetName val="Plan_1_Base_-_Kerb_in9"/>
      <sheetName val="Building_17"/>
      <sheetName val="Range_Definitions6"/>
      <sheetName val="M&amp;E_plant_costs6"/>
      <sheetName val="input_risk_register5"/>
      <sheetName val="DataDump_PSPC5"/>
      <sheetName val="Project_Page"/>
      <sheetName val="5_0_Space_Budget"/>
      <sheetName val="5_0_Space_Budget1"/>
    </sheetNames>
    <sheetDataSet>
      <sheetData sheetId="0">
        <row r="6">
          <cell r="C6" t="str">
            <v>King's Cross Central</v>
          </cell>
        </row>
      </sheetData>
      <sheetData sheetId="1">
        <row r="6">
          <cell r="C6" t="str">
            <v>King's Cross Central</v>
          </cell>
        </row>
      </sheetData>
      <sheetData sheetId="2">
        <row r="6">
          <cell r="C6" t="str">
            <v>King's Cross Central</v>
          </cell>
        </row>
      </sheetData>
      <sheetData sheetId="3"/>
      <sheetData sheetId="4"/>
      <sheetData sheetId="5"/>
      <sheetData sheetId="6"/>
      <sheetData sheetId="7"/>
      <sheetData sheetId="8"/>
      <sheetData sheetId="9"/>
      <sheetData sheetId="10">
        <row r="6">
          <cell r="C6" t="str">
            <v>King's Cross Central</v>
          </cell>
        </row>
        <row r="8">
          <cell r="C8" t="str">
            <v xml:space="preserve">Financial Management Report </v>
          </cell>
        </row>
        <row r="10">
          <cell r="C10">
            <v>40328</v>
          </cell>
        </row>
      </sheetData>
      <sheetData sheetId="11"/>
      <sheetData sheetId="12"/>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row r="6">
          <cell r="C6" t="str">
            <v>King's Cross Central</v>
          </cell>
        </row>
      </sheetData>
      <sheetData sheetId="27"/>
      <sheetData sheetId="28"/>
      <sheetData sheetId="29"/>
      <sheetData sheetId="30"/>
      <sheetData sheetId="31"/>
      <sheetData sheetId="32"/>
      <sheetData sheetId="33"/>
      <sheetData sheetId="34"/>
      <sheetData sheetId="35"/>
      <sheetData sheetId="36" refreshError="1"/>
      <sheetData sheetId="37" refreshError="1"/>
      <sheetData sheetId="38">
        <row r="6">
          <cell r="C6" t="str">
            <v>King's Cross Central</v>
          </cell>
        </row>
      </sheetData>
      <sheetData sheetId="39">
        <row r="6">
          <cell r="C6" t="str">
            <v>King's Cross Central</v>
          </cell>
        </row>
      </sheetData>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ow r="6">
          <cell r="C6" t="str">
            <v>King's Cross Central</v>
          </cell>
        </row>
      </sheetData>
      <sheetData sheetId="55">
        <row r="6">
          <cell r="C6" t="str">
            <v>King's Cross Central</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ow r="6">
          <cell r="C6" t="str">
            <v>King's Cross Central</v>
          </cell>
        </row>
      </sheetData>
      <sheetData sheetId="74">
        <row r="6">
          <cell r="C6" t="str">
            <v>King's Cross Central</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ow r="6">
          <cell r="C6" t="str">
            <v>King's Cross Central</v>
          </cell>
        </row>
      </sheetData>
      <sheetData sheetId="90">
        <row r="6">
          <cell r="C6" t="str">
            <v>King's Cross Central</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ow r="6">
          <cell r="C6" t="str">
            <v>King's Cross Central</v>
          </cell>
        </row>
      </sheetData>
      <sheetData sheetId="106">
        <row r="6">
          <cell r="C6" t="str">
            <v>King's Cross Central</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ow r="6">
          <cell r="C6" t="str">
            <v>King's Cross Central</v>
          </cell>
        </row>
      </sheetData>
      <sheetData sheetId="123">
        <row r="6">
          <cell r="C6" t="str">
            <v>King's Cross Central</v>
          </cell>
        </row>
      </sheetData>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6">
          <cell r="C6" t="str">
            <v>King's Cross Central</v>
          </cell>
        </row>
      </sheetData>
      <sheetData sheetId="139">
        <row r="6">
          <cell r="C6" t="str">
            <v>King's Cross Central</v>
          </cell>
        </row>
      </sheetData>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ow r="6">
          <cell r="C6" t="str">
            <v>King's Cross Central</v>
          </cell>
        </row>
      </sheetData>
      <sheetData sheetId="155">
        <row r="6">
          <cell r="C6" t="str">
            <v>King's Cross Central</v>
          </cell>
        </row>
      </sheetData>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Fees Summary"/>
      <sheetName val="Contingency Report"/>
      <sheetName val="CCA Summary"/>
      <sheetName val="CCAs"/>
      <sheetName val="Orders"/>
      <sheetName val="AFPs"/>
      <sheetName val="Variations"/>
      <sheetName val="Scope Change"/>
      <sheetName val="Phase 1 - Infrastructure"/>
      <sheetName val="Phase 2 - Infrastructure"/>
      <sheetName val="Project Backup"/>
      <sheetName val="Non-Project Backup"/>
      <sheetName val="GTMS"/>
      <sheetName val="Gardiner &amp; Theobald"/>
      <sheetName val="Reardon Smith Architects"/>
      <sheetName val="Buro Happold"/>
      <sheetName val="McLellan &amp; Partners"/>
      <sheetName val="RPMS"/>
      <sheetName val="DTZ Planning Consultants"/>
      <sheetName val="Equus Partnership"/>
      <sheetName val="Safety Works"/>
      <sheetName val="AYH"/>
      <sheetName val="Fees Backup"/>
      <sheetName val="Cash Flow"/>
      <sheetName val="Revisions"/>
      <sheetName val="Data"/>
      <sheetName val="Contingency Graph"/>
      <sheetName val="Contingency"/>
      <sheetName val="Fees_Summary"/>
      <sheetName val="Contingency_Report"/>
      <sheetName val="CCA_Summary"/>
      <sheetName val="Scope_Change"/>
      <sheetName val="Phase_1_-_Infrastructure"/>
      <sheetName val="Phase_2_-_Infrastructure"/>
      <sheetName val="Project_Backup"/>
      <sheetName val="Non-Project_Backup"/>
      <sheetName val="Gardiner_&amp;_Theobald"/>
      <sheetName val="Reardon_Smith_Architects"/>
      <sheetName val="Buro_Happold"/>
      <sheetName val="McLellan_&amp;_Partners"/>
      <sheetName val="DTZ_Planning_Consultants"/>
      <sheetName val="Equus_Partnership"/>
      <sheetName val="Safety_Works"/>
      <sheetName val="Fees_Backup"/>
      <sheetName val="Cash_Flow"/>
      <sheetName val="Contingency_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
      <sheetName val="Possession Uplift"/>
      <sheetName val="Possn Summary"/>
      <sheetName val="Collection"/>
      <sheetName val="Variations"/>
      <sheetName val="Data"/>
      <sheetName val="403 Disposal Installations "/>
      <sheetName val="Possession_Uplift"/>
      <sheetName val="Possn_Summary"/>
      <sheetName val="403_Disposal_Installations_"/>
    </sheetNames>
    <sheetDataSet>
      <sheetData sheetId="0"/>
      <sheetData sheetId="1"/>
      <sheetData sheetId="2"/>
      <sheetData sheetId="3"/>
      <sheetData sheetId="4" refreshError="1"/>
      <sheetData sheetId="5" refreshError="1"/>
      <sheetData sheetId="6" refreshError="1"/>
      <sheetData sheetId="7"/>
      <sheetData sheetId="8"/>
      <sheetData sheetId="9"/>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ov Sums"/>
      <sheetName val="Preliminaries"/>
      <sheetName val="Fees"/>
      <sheetName val="Variations"/>
      <sheetName val="Valuations"/>
      <sheetName val="Cash Flow"/>
      <sheetName val="Back Cover"/>
      <sheetName val="Flyer 1"/>
      <sheetName val="F Cover"/>
      <sheetName val="Template"/>
      <sheetName val="Graph Data"/>
      <sheetName val="Contingency"/>
      <sheetName val="Notes"/>
      <sheetName val="Change_control"/>
      <sheetName val="Cost_Sum"/>
      <sheetName val="Basis_&amp;_Assum"/>
      <sheetName val="Project_Sum"/>
      <sheetName val="Const_Wks"/>
      <sheetName val="Prov_Sums"/>
      <sheetName val="Cash_Flow"/>
      <sheetName val="Back_Cover"/>
      <sheetName val="Flyer_1"/>
      <sheetName val="F_Cover"/>
      <sheetName val="Graph_Data"/>
      <sheetName val="Change_control1"/>
      <sheetName val="Cost_Sum1"/>
      <sheetName val="Basis_&amp;_Assum1"/>
      <sheetName val="Project_Sum1"/>
      <sheetName val="Const_Wks1"/>
      <sheetName val="Prov_Sums1"/>
      <sheetName val="Cash_Flow1"/>
      <sheetName val="Back_Cover1"/>
      <sheetName val="Flyer_11"/>
      <sheetName val="F_Cover1"/>
      <sheetName val="Graph_Data1"/>
      <sheetName val="Data"/>
      <sheetName val="existing building"/>
      <sheetName val="PEA Part 1_Summary"/>
      <sheetName val="proforma"/>
      <sheetName val="Main Cover"/>
      <sheetName val="executive summary"/>
      <sheetName val="Sheet1"/>
      <sheetName val="single stage D&amp;B w Early Works "/>
      <sheetName val="Construction"/>
      <sheetName val="corbelda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6">
          <cell r="C6" t="str">
            <v>EGY - UAL Building Contract 1</v>
          </cell>
        </row>
        <row r="8">
          <cell r="C8">
            <v>6</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Notes"/>
      <sheetName val="Cover"/>
      <sheetName val="Document Issue Sheet"/>
      <sheetName val="Contents"/>
      <sheetName val="1.0 Executive Summary"/>
      <sheetName val="2.0 Cost Plan"/>
      <sheetName val="2.0 Cost Plan (Model) Summary"/>
      <sheetName val="3.0 Basis and Assumptions"/>
      <sheetName val="4.0 Exclusions"/>
      <sheetName val="5.0 Benchmarking Analysis 1"/>
      <sheetName val="5.0 Benchmarking Analysis 2"/>
      <sheetName val="5.0 Benchmarking Analysis 3"/>
      <sheetName val="6.0 Key Parameters"/>
      <sheetName val="7.0 Risks and Opportunities"/>
      <sheetName val="8.0 Outline Specification"/>
      <sheetName val="9.0 Schedule of Floor Areas"/>
      <sheetName val="Cash Flow"/>
      <sheetName val="Flysheets"/>
      <sheetName val="Cash_Flow"/>
      <sheetName val="Cash_Flow1"/>
      <sheetName val="Cash_Flow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J5">
            <v>39722</v>
          </cell>
        </row>
        <row r="8">
          <cell r="C8">
            <v>39479</v>
          </cell>
        </row>
        <row r="9">
          <cell r="C9">
            <v>39508</v>
          </cell>
        </row>
        <row r="10">
          <cell r="C10">
            <v>39539</v>
          </cell>
        </row>
        <row r="11">
          <cell r="C11">
            <v>39569</v>
          </cell>
        </row>
        <row r="12">
          <cell r="C12">
            <v>39600</v>
          </cell>
        </row>
        <row r="13">
          <cell r="C13">
            <v>39630</v>
          </cell>
        </row>
        <row r="14">
          <cell r="C14">
            <v>39661</v>
          </cell>
        </row>
        <row r="15">
          <cell r="C15">
            <v>39692</v>
          </cell>
        </row>
        <row r="16">
          <cell r="C16">
            <v>39722</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row r="27">
          <cell r="C27" t="str">
            <v/>
          </cell>
        </row>
        <row r="28">
          <cell r="C28" t="str">
            <v/>
          </cell>
        </row>
        <row r="29">
          <cell r="C29" t="str">
            <v/>
          </cell>
        </row>
        <row r="30">
          <cell r="C30" t="str">
            <v/>
          </cell>
        </row>
        <row r="31">
          <cell r="C31" t="str">
            <v/>
          </cell>
        </row>
        <row r="32">
          <cell r="C32" t="str">
            <v/>
          </cell>
        </row>
        <row r="33">
          <cell r="C33" t="str">
            <v/>
          </cell>
        </row>
        <row r="34">
          <cell r="C34" t="str">
            <v/>
          </cell>
        </row>
        <row r="35">
          <cell r="C35" t="str">
            <v/>
          </cell>
        </row>
        <row r="36">
          <cell r="C36" t="str">
            <v/>
          </cell>
        </row>
        <row r="37">
          <cell r="C37" t="str">
            <v/>
          </cell>
        </row>
        <row r="38">
          <cell r="C38" t="str">
            <v/>
          </cell>
        </row>
      </sheetData>
      <sheetData sheetId="18"/>
      <sheetData sheetId="19" refreshError="1"/>
      <sheetData sheetId="20" refreshError="1"/>
      <sheetData sheetId="2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ummary"/>
    </sheetNames>
    <sheetDataSet>
      <sheetData sheetId="0" refreshError="1">
        <row r="67">
          <cell r="A67" t="str">
            <v>Development of Brief/Initial Designs</v>
          </cell>
        </row>
        <row r="68">
          <cell r="A68" t="str">
            <v>Stage C - Outline Proposals</v>
          </cell>
        </row>
        <row r="69">
          <cell r="A69" t="str">
            <v xml:space="preserve">Stage D - Detailed Proposals </v>
          </cell>
        </row>
        <row r="70">
          <cell r="A70" t="str">
            <v>Enabling Works Contract</v>
          </cell>
        </row>
        <row r="71">
          <cell r="A71" t="str">
            <v>Main Contract through to PC</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Contents"/>
      <sheetName val="Graphics"/>
      <sheetName val="Status"/>
      <sheetName val="Progress"/>
      <sheetName val="Client"/>
      <sheetName val="Risks"/>
      <sheetName val="Cost Sum"/>
      <sheetName val="Basis &amp; Assum"/>
      <sheetName val="Project Sum"/>
      <sheetName val="Const Wks"/>
      <sheetName val="Preliminaries"/>
      <sheetName val="Fees"/>
      <sheetName val="Prov Sums"/>
      <sheetName val="Variations "/>
      <sheetName val="Contingency"/>
      <sheetName val="Valuations"/>
      <sheetName val="Cash Flow"/>
      <sheetName val="Back Cover"/>
      <sheetName val="F Cover"/>
      <sheetName val="Flyer 1"/>
      <sheetName val="Template"/>
      <sheetName val="Graph Data"/>
      <sheetName val="Projects"/>
      <sheetName val="Change_control"/>
      <sheetName val="Cost_Sum"/>
      <sheetName val="Basis_&amp;_Assum"/>
      <sheetName val="Project_Sum"/>
      <sheetName val="Const_Wks"/>
      <sheetName val="Prov_Sums"/>
      <sheetName val="Variations_"/>
      <sheetName val="Cash_Flow"/>
      <sheetName val="Back_Cover"/>
      <sheetName val="F_Cover"/>
      <sheetName val="Flyer_1"/>
      <sheetName val="Graph_Data"/>
      <sheetName val="Change_control1"/>
      <sheetName val="Cost_Sum1"/>
      <sheetName val="Basis_&amp;_Assum1"/>
      <sheetName val="Project_Sum1"/>
      <sheetName val="Const_Wks1"/>
      <sheetName val="Prov_Sums1"/>
      <sheetName val="Variations_1"/>
      <sheetName val="Cash_Flow1"/>
      <sheetName val="Back_Cover1"/>
      <sheetName val="F_Cover1"/>
      <sheetName val="Flyer_11"/>
      <sheetName val="Graph_Data1"/>
      <sheetName val="Change_control2"/>
      <sheetName val="Cost_Sum2"/>
      <sheetName val="Basis_&amp;_Assum2"/>
      <sheetName val="Project_Sum2"/>
      <sheetName val="Const_Wks2"/>
      <sheetName val="Prov_Sums2"/>
      <sheetName val="Variations_2"/>
      <sheetName val="Cash_Flow2"/>
      <sheetName val="Back_Cover2"/>
      <sheetName val="F_Cover2"/>
      <sheetName val="Flyer_12"/>
      <sheetName val="Graph_Data2"/>
      <sheetName val="Change_control3"/>
      <sheetName val="Cost_Sum3"/>
      <sheetName val="Basis_&amp;_Assum3"/>
      <sheetName val="Project_Sum3"/>
      <sheetName val="Const_Wks3"/>
      <sheetName val="Prov_Sums3"/>
      <sheetName val="Variations_3"/>
      <sheetName val="Cash_Flow3"/>
      <sheetName val="Back_Cover3"/>
      <sheetName val="F_Cover3"/>
      <sheetName val="Flyer_13"/>
      <sheetName val="Graph_Data3"/>
      <sheetName val="Change_control4"/>
      <sheetName val="Cost_Sum4"/>
      <sheetName val="Basis_&amp;_Assum4"/>
      <sheetName val="Project_Sum4"/>
      <sheetName val="Const_Wks4"/>
      <sheetName val="Prov_Sums4"/>
      <sheetName val="Variations_4"/>
      <sheetName val="Cash_Flow4"/>
      <sheetName val="Back_Cover4"/>
      <sheetName val="F_Cover4"/>
      <sheetName val="Flyer_14"/>
      <sheetName val="Graph_Data4"/>
      <sheetName val="Change_control5"/>
      <sheetName val="Cost_Sum5"/>
      <sheetName val="Basis_&amp;_Assum5"/>
      <sheetName val="Project_Sum5"/>
      <sheetName val="Const_Wks5"/>
      <sheetName val="Prov_Sums5"/>
      <sheetName val="Variations_5"/>
      <sheetName val="Cash_Flow5"/>
      <sheetName val="Back_Cover5"/>
      <sheetName val="F_Cover5"/>
      <sheetName val="Flyer_15"/>
      <sheetName val="Graph_Data5"/>
      <sheetName val="Change_control6"/>
      <sheetName val="Cost_Sum6"/>
      <sheetName val="Basis_&amp;_Assum6"/>
      <sheetName val="Project_Sum6"/>
      <sheetName val="Const_Wks6"/>
      <sheetName val="Prov_Sums6"/>
      <sheetName val="Variations_6"/>
      <sheetName val="Cash_Flow6"/>
      <sheetName val="Back_Cover6"/>
      <sheetName val="F_Cover6"/>
      <sheetName val="Flyer_16"/>
      <sheetName val="Graph_Data6"/>
      <sheetName val="checkpage"/>
      <sheetName val="Change_control7"/>
      <sheetName val="Cost_Sum7"/>
      <sheetName val="Basis_&amp;_Assum7"/>
      <sheetName val="Project_Sum7"/>
      <sheetName val="Const_Wks7"/>
      <sheetName val="Prov_Sums7"/>
      <sheetName val="Variations_7"/>
      <sheetName val="Cash_Flow7"/>
      <sheetName val="Back_Cover7"/>
      <sheetName val="F_Cover7"/>
      <sheetName val="Flyer_17"/>
      <sheetName val="Graph_Data7"/>
      <sheetName val="Change_control8"/>
      <sheetName val="Cost_Sum8"/>
      <sheetName val="Basis_&amp;_Assum8"/>
      <sheetName val="Project_Sum8"/>
      <sheetName val="Const_Wks8"/>
      <sheetName val="Prov_Sums8"/>
      <sheetName val="Variations_8"/>
      <sheetName val="Cash_Flow8"/>
      <sheetName val="Back_Cover8"/>
      <sheetName val="F_Cover8"/>
      <sheetName val="Flyer_18"/>
      <sheetName val="Graph_Data8"/>
      <sheetName val="Change_control9"/>
      <sheetName val="Cost_Sum9"/>
      <sheetName val="Basis_&amp;_Assum9"/>
      <sheetName val="Project_Sum9"/>
      <sheetName val="Const_Wks9"/>
      <sheetName val="Prov_Sums9"/>
      <sheetName val="Variations_9"/>
      <sheetName val="Cash_Flow9"/>
      <sheetName val="Back_Cover9"/>
      <sheetName val="F_Cover9"/>
      <sheetName val="Flyer_19"/>
      <sheetName val="Graph_Data9"/>
    </sheetNames>
    <sheetDataSet>
      <sheetData sheetId="0">
        <row r="6">
          <cell r="C6" t="str">
            <v xml:space="preserve">A KXC Project </v>
          </cell>
        </row>
      </sheetData>
      <sheetData sheetId="1">
        <row r="6">
          <cell r="C6" t="str">
            <v xml:space="preserve">A KXC Project </v>
          </cell>
        </row>
      </sheetData>
      <sheetData sheetId="2">
        <row r="6">
          <cell r="C6" t="str">
            <v xml:space="preserve">A KXC Project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6">
          <cell r="C6" t="str">
            <v xml:space="preserve">A KXC Project </v>
          </cell>
        </row>
        <row r="8">
          <cell r="C8">
            <v>9</v>
          </cell>
        </row>
        <row r="10">
          <cell r="C10">
            <v>39849</v>
          </cell>
        </row>
      </sheetData>
      <sheetData sheetId="23"/>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row r="6">
          <cell r="C6" t="str">
            <v xml:space="preserve">A KXC Project </v>
          </cell>
        </row>
      </sheetData>
      <sheetData sheetId="38"/>
      <sheetData sheetId="39"/>
      <sheetData sheetId="40"/>
      <sheetData sheetId="41"/>
      <sheetData sheetId="42"/>
      <sheetData sheetId="43"/>
      <sheetData sheetId="44"/>
      <sheetData sheetId="45"/>
      <sheetData sheetId="46"/>
      <sheetData sheetId="47"/>
      <sheetData sheetId="48"/>
      <sheetData sheetId="49">
        <row r="6">
          <cell r="C6" t="str">
            <v xml:space="preserve">A KXC Project </v>
          </cell>
        </row>
      </sheetData>
      <sheetData sheetId="50"/>
      <sheetData sheetId="51"/>
      <sheetData sheetId="52"/>
      <sheetData sheetId="53"/>
      <sheetData sheetId="54"/>
      <sheetData sheetId="55"/>
      <sheetData sheetId="56"/>
      <sheetData sheetId="57"/>
      <sheetData sheetId="58"/>
      <sheetData sheetId="59"/>
      <sheetData sheetId="60"/>
      <sheetData sheetId="61">
        <row r="6">
          <cell r="C6" t="str">
            <v xml:space="preserve">A KXC Project </v>
          </cell>
        </row>
      </sheetData>
      <sheetData sheetId="62"/>
      <sheetData sheetId="63"/>
      <sheetData sheetId="64"/>
      <sheetData sheetId="65"/>
      <sheetData sheetId="66"/>
      <sheetData sheetId="67"/>
      <sheetData sheetId="68"/>
      <sheetData sheetId="69"/>
      <sheetData sheetId="70"/>
      <sheetData sheetId="71"/>
      <sheetData sheetId="72"/>
      <sheetData sheetId="73">
        <row r="6">
          <cell r="C6" t="str">
            <v xml:space="preserve">A KXC Project </v>
          </cell>
        </row>
      </sheetData>
      <sheetData sheetId="74"/>
      <sheetData sheetId="75"/>
      <sheetData sheetId="76"/>
      <sheetData sheetId="77"/>
      <sheetData sheetId="78"/>
      <sheetData sheetId="79"/>
      <sheetData sheetId="80"/>
      <sheetData sheetId="81"/>
      <sheetData sheetId="82"/>
      <sheetData sheetId="83"/>
      <sheetData sheetId="84"/>
      <sheetData sheetId="85">
        <row r="6">
          <cell r="C6" t="str">
            <v xml:space="preserve">A KXC Project </v>
          </cell>
        </row>
      </sheetData>
      <sheetData sheetId="86"/>
      <sheetData sheetId="87"/>
      <sheetData sheetId="88"/>
      <sheetData sheetId="89"/>
      <sheetData sheetId="90"/>
      <sheetData sheetId="91"/>
      <sheetData sheetId="92"/>
      <sheetData sheetId="93"/>
      <sheetData sheetId="94"/>
      <sheetData sheetId="95"/>
      <sheetData sheetId="96"/>
      <sheetData sheetId="97">
        <row r="6">
          <cell r="C6" t="str">
            <v xml:space="preserve">A KXC Project </v>
          </cell>
        </row>
      </sheetData>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ow r="6">
          <cell r="C6" t="str">
            <v xml:space="preserve">A KXC Project </v>
          </cell>
        </row>
      </sheetData>
      <sheetData sheetId="111"/>
      <sheetData sheetId="112"/>
      <sheetData sheetId="113"/>
      <sheetData sheetId="114"/>
      <sheetData sheetId="115"/>
      <sheetData sheetId="116"/>
      <sheetData sheetId="117"/>
      <sheetData sheetId="118"/>
      <sheetData sheetId="119"/>
      <sheetData sheetId="120"/>
      <sheetData sheetId="121"/>
      <sheetData sheetId="122">
        <row r="6">
          <cell r="C6" t="str">
            <v xml:space="preserve">A KXC Project </v>
          </cell>
        </row>
      </sheetData>
      <sheetData sheetId="123"/>
      <sheetData sheetId="124"/>
      <sheetData sheetId="125"/>
      <sheetData sheetId="126"/>
      <sheetData sheetId="127"/>
      <sheetData sheetId="128"/>
      <sheetData sheetId="129"/>
      <sheetData sheetId="130"/>
      <sheetData sheetId="131"/>
      <sheetData sheetId="132"/>
      <sheetData sheetId="133"/>
      <sheetData sheetId="134">
        <row r="6">
          <cell r="C6" t="str">
            <v xml:space="preserve">A KXC Project </v>
          </cell>
        </row>
      </sheetData>
      <sheetData sheetId="135"/>
      <sheetData sheetId="136"/>
      <sheetData sheetId="137"/>
      <sheetData sheetId="138"/>
      <sheetData sheetId="139"/>
      <sheetData sheetId="140"/>
      <sheetData sheetId="141"/>
      <sheetData sheetId="142"/>
      <sheetData sheetId="143"/>
      <sheetData sheetId="144"/>
      <sheetData sheetId="14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control"/>
      <sheetName val="BExRepositorySheet"/>
      <sheetName val="F Cover"/>
      <sheetName val="Contents"/>
      <sheetName val="Exec Sum 1"/>
      <sheetName val="BAE 1"/>
      <sheetName val="SH&amp;C Below Grd"/>
      <sheetName val="Back Up - A 4m"/>
      <sheetName val="Recon"/>
      <sheetName val="Back Up "/>
      <sheetName val="Back Up - B 4m"/>
      <sheetName val="Back Up - B 3.5m"/>
      <sheetName val="Back"/>
      <sheetName val="A"/>
      <sheetName val="EUQ"/>
      <sheetName val="Template"/>
      <sheetName val="Area Schedule 2"/>
      <sheetName val="BM £m2"/>
      <sheetName val="BM £m"/>
      <sheetName val="General Calcs"/>
      <sheetName val="Back Up - Not For Issue 2 Opt"/>
      <sheetName val="Back Up - Not For Issue 3 Opt"/>
      <sheetName val="Enabling&amp;Exterl wrks"/>
      <sheetName val="Calcs - EW"/>
      <sheetName val="Risk Allowances"/>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0">
          <cell r="C10" t="str">
            <v>Stage 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 Log"/>
      <sheetName val="Project Information"/>
      <sheetName val="Schedule of Areas"/>
      <sheetName val="Design &amp; Management Costs"/>
      <sheetName val="Terminal Building"/>
      <sheetName val="Forecourts"/>
      <sheetName val="Airside Node"/>
      <sheetName val="FAC4"/>
      <sheetName val="FAC5"/>
      <sheetName val="FAC6"/>
      <sheetName val="FAC7"/>
      <sheetName val="FAC8"/>
      <sheetName val="FAC9"/>
      <sheetName val="FAC10"/>
      <sheetName val="FAC11"/>
      <sheetName val="FAC12"/>
      <sheetName val="FAC13"/>
      <sheetName val="FAC14"/>
      <sheetName val="FAC15"/>
      <sheetName val="FAC16"/>
      <sheetName val="FAC17"/>
      <sheetName val="FAC18"/>
      <sheetName val="FAC19"/>
      <sheetName val="FAC20"/>
      <sheetName val="FAC21"/>
      <sheetName val="FAC22"/>
      <sheetName val="Cost Plan General Summary"/>
      <sheetName val="Funds Requested Paper-"/>
      <sheetName val="Total Project Costs"/>
      <sheetName val="Total Project D&amp;M Cost"/>
      <sheetName val="Work Packages-"/>
      <sheetName val="Facilities Summary"/>
      <sheetName val="FAC Elemental Summary"/>
      <sheetName val="Benchmark Summary"/>
      <sheetName val="WBS F1&amp;2"/>
      <sheetName val="23224 Exp Report 19 Oct 2007"/>
      <sheetName val="Substructure"/>
      <sheetName val="Superstructure"/>
      <sheetName val="Roof"/>
      <sheetName val="Facade"/>
      <sheetName val="Possession Uplift"/>
      <sheetName val="floor fins"/>
      <sheetName val="ceiling fins"/>
      <sheetName val="Cover_Sheet"/>
      <sheetName val="Change_Log"/>
      <sheetName val="Project_Information"/>
      <sheetName val="Schedule_of_Areas"/>
      <sheetName val="Design_&amp;_Management_Costs"/>
      <sheetName val="Terminal_Building"/>
      <sheetName val="Airside_Node"/>
      <sheetName val="Cost_Plan_General_Summary"/>
      <sheetName val="Funds_Requested_Paper-"/>
      <sheetName val="Total_Project_Costs"/>
      <sheetName val="Total_Project_D&amp;M_Cost"/>
      <sheetName val="Work_Packages-"/>
      <sheetName val="Facilities_Summary"/>
      <sheetName val="FAC_Elemental_Summary"/>
      <sheetName val="Benchmark_Summary"/>
      <sheetName val="WBS_F1&amp;2"/>
      <sheetName val="23224_Exp_Report_19_Oct_2007"/>
      <sheetName val="Possession_Uplift"/>
      <sheetName val="floor_fins"/>
      <sheetName val="ceiling_fins"/>
      <sheetName val="Project Details"/>
      <sheetName val="SDRS"/>
      <sheetName val="5 - Terminal and Forecourt - DL"/>
      <sheetName val="Cover_Sheet2"/>
      <sheetName val="Change_Log2"/>
      <sheetName val="Project_Information2"/>
      <sheetName val="Schedule_of_Areas2"/>
      <sheetName val="Design_&amp;_Management_Costs2"/>
      <sheetName val="Terminal_Building2"/>
      <sheetName val="Airside_Node2"/>
      <sheetName val="Cost_Plan_General_Summary2"/>
      <sheetName val="Funds_Requested_Paper-2"/>
      <sheetName val="Total_Project_Costs2"/>
      <sheetName val="Total_Project_D&amp;M_Cost2"/>
      <sheetName val="Work_Packages-2"/>
      <sheetName val="Facilities_Summary2"/>
      <sheetName val="FAC_Elemental_Summary2"/>
      <sheetName val="Benchmark_Summary2"/>
      <sheetName val="WBS_F1&amp;22"/>
      <sheetName val="23224_Exp_Report_19_Oct_20072"/>
      <sheetName val="5_-_Terminal_and_Forecourt_-_D2"/>
      <sheetName val="5_-_Terminal_and_Forecourt_-_DL"/>
      <sheetName val="Cover_Sheet1"/>
      <sheetName val="Change_Log1"/>
      <sheetName val="Project_Information1"/>
      <sheetName val="Schedule_of_Areas1"/>
      <sheetName val="Design_&amp;_Management_Costs1"/>
      <sheetName val="Terminal_Building1"/>
      <sheetName val="Airside_Node1"/>
      <sheetName val="Cost_Plan_General_Summary1"/>
      <sheetName val="Funds_Requested_Paper-1"/>
      <sheetName val="Total_Project_Costs1"/>
      <sheetName val="Total_Project_D&amp;M_Cost1"/>
      <sheetName val="Work_Packages-1"/>
      <sheetName val="Facilities_Summary1"/>
      <sheetName val="FAC_Elemental_Summary1"/>
      <sheetName val="Benchmark_Summary1"/>
      <sheetName val="WBS_F1&amp;21"/>
      <sheetName val="23224_Exp_Report_19_Oct_20071"/>
      <sheetName val="5_-_Terminal_and_Forecourt_-_D1"/>
      <sheetName val="Cover_Sheet3"/>
      <sheetName val="Change_Log3"/>
      <sheetName val="Project_Information3"/>
      <sheetName val="Schedule_of_Areas3"/>
      <sheetName val="Design_&amp;_Management_Costs3"/>
      <sheetName val="Terminal_Building3"/>
      <sheetName val="Airside_Node3"/>
      <sheetName val="Cost_Plan_General_Summary3"/>
      <sheetName val="Funds_Requested_Paper-3"/>
      <sheetName val="Total_Project_Costs3"/>
      <sheetName val="Total_Project_D&amp;M_Cost3"/>
      <sheetName val="Work_Packages-3"/>
      <sheetName val="Facilities_Summary3"/>
      <sheetName val="FAC_Elemental_Summary3"/>
      <sheetName val="Benchmark_Summary3"/>
      <sheetName val="WBS_F1&amp;23"/>
      <sheetName val="23224_Exp_Report_19_Oct_20073"/>
      <sheetName val="5_-_Terminal_and_Forecourt_-_D3"/>
      <sheetName val="Cover_Sheet4"/>
      <sheetName val="Change_Log4"/>
      <sheetName val="Project_Information4"/>
      <sheetName val="Schedule_of_Areas4"/>
      <sheetName val="Design_&amp;_Management_Costs4"/>
      <sheetName val="Terminal_Building4"/>
      <sheetName val="Airside_Node4"/>
      <sheetName val="Cost_Plan_General_Summary4"/>
      <sheetName val="Funds_Requested_Paper-4"/>
      <sheetName val="Total_Project_Costs4"/>
      <sheetName val="Total_Project_D&amp;M_Cost4"/>
      <sheetName val="Work_Packages-4"/>
      <sheetName val="Facilities_Summary4"/>
      <sheetName val="FAC_Elemental_Summary4"/>
      <sheetName val="Benchmark_Summary4"/>
      <sheetName val="WBS_F1&amp;24"/>
      <sheetName val="23224_Exp_Report_19_Oct_20074"/>
      <sheetName val="5_-_Terminal_and_Forecourt_-_D4"/>
      <sheetName val="3_0 Preambles"/>
      <sheetName val="3_0_Preambles"/>
      <sheetName val="3_0_Preambles1"/>
      <sheetName val="3_0_Preambles2"/>
      <sheetName val="Cover_Sheet5"/>
      <sheetName val="Change_Log5"/>
      <sheetName val="Project_Information5"/>
      <sheetName val="Schedule_of_Areas5"/>
      <sheetName val="Design_&amp;_Management_Costs5"/>
      <sheetName val="Terminal_Building5"/>
      <sheetName val="Airside_Node5"/>
      <sheetName val="Cost_Plan_General_Summary5"/>
      <sheetName val="Funds_Requested_Paper-5"/>
      <sheetName val="Total_Project_Costs5"/>
      <sheetName val="Total_Project_D&amp;M_Cost5"/>
      <sheetName val="Work_Packages-5"/>
      <sheetName val="Facilities_Summary5"/>
      <sheetName val="FAC_Elemental_Summary5"/>
      <sheetName val="Benchmark_Summary5"/>
      <sheetName val="WBS_F1&amp;25"/>
      <sheetName val="23224_Exp_Report_19_Oct_20075"/>
      <sheetName val="5_-_Terminal_and_Forecourt_-_D5"/>
      <sheetName val="3_0_Preamble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row r="98">
          <cell r="D98" t="str">
            <v>Select Facility Type</v>
          </cell>
        </row>
        <row r="100">
          <cell r="D100" t="str">
            <v>Departures concourse</v>
          </cell>
        </row>
        <row r="101">
          <cell r="D101" t="str">
            <v>Check In</v>
          </cell>
        </row>
        <row r="102">
          <cell r="D102" t="str">
            <v>Terminal Toilets</v>
          </cell>
        </row>
        <row r="103">
          <cell r="D103" t="str">
            <v>Central Search</v>
          </cell>
        </row>
        <row r="104">
          <cell r="D104" t="str">
            <v>International Departures Lounge</v>
          </cell>
        </row>
        <row r="105">
          <cell r="D105" t="str">
            <v>Terminal Retail Unit</v>
          </cell>
        </row>
        <row r="106">
          <cell r="D106" t="str">
            <v>Catering Unit</v>
          </cell>
        </row>
        <row r="107">
          <cell r="D107" t="str">
            <v>Departures CIP lounge</v>
          </cell>
        </row>
        <row r="108">
          <cell r="D108" t="str">
            <v>Departures Baggage Handling</v>
          </cell>
        </row>
        <row r="109">
          <cell r="D109" t="str">
            <v>Link Bridges</v>
          </cell>
        </row>
        <row r="110">
          <cell r="D110" t="str">
            <v>Flight Connections</v>
          </cell>
        </row>
        <row r="111">
          <cell r="D111" t="str">
            <v>Arrivals Baggage handling (reclaim)</v>
          </cell>
        </row>
        <row r="112">
          <cell r="D112" t="str">
            <v>Immigration Facilities</v>
          </cell>
        </row>
        <row r="113">
          <cell r="D113" t="str">
            <v>Customs Hall</v>
          </cell>
        </row>
        <row r="114">
          <cell r="D114" t="str">
            <v>Arrivals Concourse</v>
          </cell>
        </row>
        <row r="116">
          <cell r="D116" t="str">
            <v>Departures Corridors</v>
          </cell>
        </row>
        <row r="117">
          <cell r="D117" t="str">
            <v>Piers &amp; Satellite Toilets</v>
          </cell>
        </row>
        <row r="118">
          <cell r="D118" t="str">
            <v>Piers &amp; Satellite Retail Unit</v>
          </cell>
        </row>
        <row r="119">
          <cell r="D119" t="str">
            <v>Catering Unit</v>
          </cell>
        </row>
        <row r="120">
          <cell r="D120" t="str">
            <v>Gaterooms</v>
          </cell>
        </row>
        <row r="121">
          <cell r="D121" t="str">
            <v>Fixed Links</v>
          </cell>
        </row>
        <row r="122">
          <cell r="D122" t="str">
            <v>Vertical Circulation Core (Node)</v>
          </cell>
        </row>
        <row r="123">
          <cell r="D123" t="str">
            <v>Passenger Boarding Bridges</v>
          </cell>
        </row>
        <row r="124">
          <cell r="D124" t="str">
            <v>Arrivals Corridors</v>
          </cell>
        </row>
        <row r="125">
          <cell r="D125" t="str">
            <v>Ramp Accommodation</v>
          </cell>
        </row>
        <row r="127">
          <cell r="D127" t="str">
            <v>Roads: Dual Carriageway</v>
          </cell>
        </row>
        <row r="128">
          <cell r="D128" t="str">
            <v>Roads: Single Carriageway</v>
          </cell>
        </row>
        <row r="129">
          <cell r="D129" t="str">
            <v>Forecourts</v>
          </cell>
        </row>
        <row r="130">
          <cell r="D130" t="str">
            <v>Rail Links</v>
          </cell>
        </row>
        <row r="131">
          <cell r="D131" t="str">
            <v>Bus/Coach Station/Transport Interchange</v>
          </cell>
        </row>
        <row r="132">
          <cell r="D132" t="str">
            <v>Car Park – Multi Storey</v>
          </cell>
        </row>
        <row r="133">
          <cell r="D133" t="str">
            <v>Car Park – Surface</v>
          </cell>
        </row>
        <row r="134">
          <cell r="D134" t="str">
            <v>Car Rental</v>
          </cell>
        </row>
        <row r="135">
          <cell r="D135" t="str">
            <v>External Works</v>
          </cell>
        </row>
        <row r="136">
          <cell r="D136" t="str">
            <v>Landscaping</v>
          </cell>
        </row>
        <row r="138">
          <cell r="D138" t="str">
            <v>Access Control Post</v>
          </cell>
        </row>
        <row r="139">
          <cell r="D139" t="str">
            <v>RET’s</v>
          </cell>
        </row>
        <row r="140">
          <cell r="D140" t="str">
            <v>Control Tower and ATC Facilities</v>
          </cell>
        </row>
        <row r="141">
          <cell r="D141" t="str">
            <v>Aprons</v>
          </cell>
        </row>
        <row r="142">
          <cell r="D142" t="str">
            <v>Ground Run Pens</v>
          </cell>
        </row>
        <row r="143">
          <cell r="D143" t="str">
            <v>Fire Training Grounds</v>
          </cell>
        </row>
        <row r="144">
          <cell r="D144" t="str">
            <v>Environmental/Noise Barriers</v>
          </cell>
        </row>
        <row r="145">
          <cell r="D145" t="str">
            <v>Airside Security (fencing)</v>
          </cell>
        </row>
        <row r="146">
          <cell r="D146" t="str">
            <v>Aircraft Stand</v>
          </cell>
        </row>
        <row r="147">
          <cell r="D147" t="str">
            <v>Apron Control Centre</v>
          </cell>
        </row>
        <row r="148">
          <cell r="D148" t="str">
            <v>De-icing Stores</v>
          </cell>
        </row>
        <row r="149">
          <cell r="D149" t="str">
            <v>External Works</v>
          </cell>
        </row>
        <row r="150">
          <cell r="D150" t="str">
            <v>Runway</v>
          </cell>
        </row>
        <row r="151">
          <cell r="D151" t="str">
            <v>Taxiway</v>
          </cell>
        </row>
        <row r="153">
          <cell r="D153" t="str">
            <v>Visitor Centre</v>
          </cell>
        </row>
        <row r="154">
          <cell r="D154" t="str">
            <v>Warehouse</v>
          </cell>
        </row>
        <row r="155">
          <cell r="D155" t="str">
            <v>APV Building</v>
          </cell>
        </row>
        <row r="156">
          <cell r="D156" t="str">
            <v>Cargo Centre</v>
          </cell>
        </row>
        <row r="157">
          <cell r="D157" t="str">
            <v>Environmental Facilities</v>
          </cell>
        </row>
        <row r="158">
          <cell r="D158" t="str">
            <v>Filling Station</v>
          </cell>
        </row>
        <row r="159">
          <cell r="D159" t="str">
            <v>Fire Station</v>
          </cell>
        </row>
        <row r="160">
          <cell r="D160" t="str">
            <v>Fuel Depot</v>
          </cell>
        </row>
        <row r="161">
          <cell r="D161" t="str">
            <v>Hangar</v>
          </cell>
        </row>
        <row r="162">
          <cell r="D162" t="str">
            <v>Hotel – 3 star</v>
          </cell>
        </row>
        <row r="163">
          <cell r="D163" t="str">
            <v>Hotel – 4 star</v>
          </cell>
        </row>
        <row r="164">
          <cell r="D164" t="str">
            <v>Maintenance Base</v>
          </cell>
        </row>
        <row r="165">
          <cell r="D165" t="str">
            <v>Offices</v>
          </cell>
        </row>
        <row r="166">
          <cell r="D166" t="str">
            <v>Police Station</v>
          </cell>
        </row>
        <row r="167">
          <cell r="D167" t="str">
            <v>Quarantine Facilities</v>
          </cell>
        </row>
        <row r="168">
          <cell r="D168" t="str">
            <v>Temporary Buildings</v>
          </cell>
        </row>
        <row r="169">
          <cell r="D169" t="str">
            <v>Track Transit Station</v>
          </cell>
        </row>
        <row r="170">
          <cell r="D170" t="str">
            <v>Track Transit System</v>
          </cell>
        </row>
        <row r="171">
          <cell r="D171" t="str">
            <v>Utilities</v>
          </cell>
        </row>
        <row r="173">
          <cell r="D173" t="str">
            <v>Special 1</v>
          </cell>
        </row>
        <row r="174">
          <cell r="D174" t="str">
            <v>Special 2</v>
          </cell>
        </row>
        <row r="175">
          <cell r="D175" t="str">
            <v>Special 3</v>
          </cell>
        </row>
        <row r="176">
          <cell r="D176" t="str">
            <v>Special 4</v>
          </cell>
        </row>
        <row r="177">
          <cell r="D177" t="str">
            <v>Special 5</v>
          </cell>
        </row>
        <row r="178">
          <cell r="D178" t="str">
            <v>Special 6</v>
          </cell>
        </row>
        <row r="179">
          <cell r="D179" t="str">
            <v>Special 7</v>
          </cell>
        </row>
        <row r="180">
          <cell r="D180" t="str">
            <v>Special 8</v>
          </cell>
        </row>
        <row r="181">
          <cell r="D181" t="str">
            <v>Special 9</v>
          </cell>
        </row>
        <row r="182">
          <cell r="D182" t="str">
            <v>Special 10</v>
          </cell>
        </row>
      </sheetData>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98">
          <cell r="D98" t="str">
            <v>Select Facility Type</v>
          </cell>
        </row>
      </sheetData>
      <sheetData sheetId="60"/>
      <sheetData sheetId="61"/>
      <sheetData sheetId="62"/>
      <sheetData sheetId="63"/>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ow r="98">
          <cell r="D98" t="str">
            <v>Select Facility Type</v>
          </cell>
        </row>
      </sheetData>
      <sheetData sheetId="138"/>
      <sheetData sheetId="139"/>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ow r="98">
          <cell r="D98" t="str">
            <v>Select Facility Type</v>
          </cell>
        </row>
      </sheetData>
      <sheetData sheetId="160"/>
      <sheetData sheetId="161"/>
      <sheetData sheetId="16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summary "/>
      <sheetName val="Exclusions"/>
      <sheetName val="areas "/>
      <sheetName val="Cashflow"/>
      <sheetName val="Act Weekly Lab"/>
      <sheetName val="Prelims"/>
      <sheetName val="CVR Detail"/>
      <sheetName val="Cost Code Lookup"/>
      <sheetName val="Data Download"/>
      <sheetName val="CVR Summary"/>
      <sheetName val="Check Sheet"/>
      <sheetName val="2-Cash Flow"/>
      <sheetName val="Project Details"/>
      <sheetName val="D B1CO"/>
      <sheetName val="B B5 Sum"/>
      <sheetName val="C External Works"/>
      <sheetName val="B B Sum"/>
      <sheetName val="B B3A Sum"/>
      <sheetName val="B B3A FO Sum"/>
      <sheetName val="B B4A Sum"/>
      <sheetName val="B B4A FO Sum"/>
      <sheetName val="B B2RT Sum"/>
      <sheetName val="B B2RT FO Sum"/>
      <sheetName val="summary_"/>
      <sheetName val="areas_"/>
      <sheetName val="Macro custom function"/>
      <sheetName val="Raw Data"/>
      <sheetName val="C3"/>
      <sheetName val="BOQ_A"/>
      <sheetName val="BOQ-B"/>
      <sheetName val="BOQ-C"/>
      <sheetName val="Notes"/>
      <sheetName val="기계내역서"/>
      <sheetName val="Option"/>
      <sheetName val="BOQ"/>
      <sheetName val="Ra  stair"/>
      <sheetName val="Admin"/>
      <sheetName val="Opening Cash Position"/>
      <sheetName val="CERTIFICATE"/>
      <sheetName val="Assumptions"/>
      <sheetName val="@risk rents and incentives"/>
      <sheetName val="Car park lease"/>
      <sheetName val="Net rent analysis"/>
      <sheetName val="summary_1"/>
      <sheetName val="areas_1"/>
      <sheetName val="Macro_custom_function"/>
      <sheetName val="Raw_Data"/>
      <sheetName val=" Est "/>
      <sheetName val="A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 - Value"/>
      <sheetName val="B2 - Cost"/>
      <sheetName val="B4 - Value"/>
      <sheetName val="B4 - Cost"/>
      <sheetName val="B6 - Value"/>
      <sheetName val="B6 - Cost"/>
      <sheetName val="E1 - Value"/>
      <sheetName val="E1 -Cost"/>
      <sheetName val="G1 - Value"/>
      <sheetName val="G1 - Cost"/>
      <sheetName val="J1 - Value"/>
      <sheetName val="J1 -Cost"/>
      <sheetName val="R2 - Value"/>
      <sheetName val="R2 -Cost"/>
      <sheetName val="R4 - Value"/>
      <sheetName val="R4 -Cost"/>
      <sheetName val="R5 - Value"/>
      <sheetName val="R5 - Cost"/>
      <sheetName val="T1 - Value"/>
      <sheetName val="T1 -Cost"/>
      <sheetName val="WTS - Value"/>
      <sheetName val="WTS -Cost"/>
      <sheetName val="UAL -Cost"/>
      <sheetName val="Infrastructure"/>
      <sheetName val="S106 cashflow"/>
      <sheetName val="Phased Cashflow"/>
      <sheetName val="LTV"/>
      <sheetName val="Base Cashflows - IGNORE"/>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
      <sheetName val="Possession Uplift"/>
      <sheetName val="WBS F1&amp;2"/>
      <sheetName val="Variations"/>
      <sheetName val="Data"/>
      <sheetName val="Possession_Uplift"/>
      <sheetName val="WBS_F1&amp;2"/>
    </sheetNames>
    <sheetDataSet>
      <sheetData sheetId="0"/>
      <sheetData sheetId="1"/>
      <sheetData sheetId="2" refreshError="1"/>
      <sheetData sheetId="3" refreshError="1"/>
      <sheetData sheetId="4" refreshError="1"/>
      <sheetData sheetId="5"/>
      <sheetData sheetId="6"/>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 Log"/>
      <sheetName val="Project Information"/>
      <sheetName val="Schedule of Areas"/>
      <sheetName val="Design &amp; Management Costs"/>
      <sheetName val="Terminal Building"/>
      <sheetName val="Adam 1"/>
      <sheetName val="Forecourts"/>
      <sheetName val="Airside Node"/>
      <sheetName val="FAC4"/>
      <sheetName val="FAC5"/>
      <sheetName val="FAC6"/>
      <sheetName val="FAC7"/>
      <sheetName val="FAC8"/>
      <sheetName val="FAC9"/>
      <sheetName val="FAC10"/>
      <sheetName val="FAC11"/>
      <sheetName val="FAC12"/>
      <sheetName val="FAC13"/>
      <sheetName val="FAC14"/>
      <sheetName val="FAC15"/>
      <sheetName val="FAC16"/>
      <sheetName val="FAC17"/>
      <sheetName val="FAC18"/>
      <sheetName val="FAC19"/>
      <sheetName val="FAC20"/>
      <sheetName val="FAC21"/>
      <sheetName val="FAC22"/>
      <sheetName val="Cost Plan General Summary"/>
      <sheetName val="Funds Requested Paper-"/>
      <sheetName val="Total Project Costs"/>
      <sheetName val="Total Project D&amp;M Cost"/>
      <sheetName val="Work Packages-"/>
      <sheetName val="Facilities Summary"/>
      <sheetName val="FAC Elemental Summary"/>
      <sheetName val="Benchmark Summary"/>
      <sheetName val="WBS F1&amp;2"/>
      <sheetName val="Estimate"/>
      <sheetName val="Possession Uplift"/>
      <sheetName val="Cover_Sheet"/>
      <sheetName val="Change_Log"/>
      <sheetName val="Project_Information"/>
      <sheetName val="Schedule_of_Areas"/>
      <sheetName val="Design_&amp;_Management_Costs"/>
      <sheetName val="Terminal_Building"/>
      <sheetName val="Adam_1"/>
      <sheetName val="Airside_Node"/>
      <sheetName val="Cost_Plan_General_Summary"/>
      <sheetName val="Funds_Requested_Paper-"/>
      <sheetName val="Total_Project_Costs"/>
      <sheetName val="Total_Project_D&amp;M_Cost"/>
      <sheetName val="Work_Packages-"/>
      <sheetName val="Facilities_Summary"/>
      <sheetName val="FAC_Elemental_Summary"/>
      <sheetName val="Benchmark_Summary"/>
      <sheetName val="WBS_F1&amp;2"/>
      <sheetName val="Possession_Uplift"/>
      <sheetName val="Do not delete - Lists"/>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sheetData sheetId="11"/>
      <sheetData sheetId="12"/>
      <sheetData sheetId="13"/>
      <sheetData sheetId="14" refreshError="1"/>
      <sheetData sheetId="15"/>
      <sheetData sheetId="16"/>
      <sheetData sheetId="17"/>
      <sheetData sheetId="18"/>
      <sheetData sheetId="19" refreshError="1"/>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mp;E build up"/>
      <sheetName val="Primary dist"/>
      <sheetName val="Area Movement"/>
      <sheetName val="PAX"/>
      <sheetName val="Terminal Building"/>
      <sheetName val="WBS F1&amp;2"/>
      <sheetName val="M&amp;E_build_up"/>
      <sheetName val="Primary_dist"/>
      <sheetName val="Area_Movement"/>
      <sheetName val="Terminal_Building"/>
      <sheetName val="WBS_F1&amp;2"/>
    </sheet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Exec Sum"/>
      <sheetName val="Cost Model"/>
      <sheetName val="Shell &amp; Core"/>
      <sheetName val="Inflation"/>
      <sheetName val="Area Schedule"/>
      <sheetName val="Risks "/>
      <sheetName val="Back"/>
      <sheetName val="Unit Mix"/>
      <sheetName val="Facade"/>
      <sheetName val="Basement"/>
      <sheetName val="Area Schedule1"/>
      <sheetName val="Element Estimates"/>
      <sheetName val="Narrative on costs"/>
      <sheetName val="Shell &amp; Core adjusted"/>
      <sheetName val="Above Ground"/>
      <sheetName val="Exec_Sum"/>
      <sheetName val="Cost_Model"/>
      <sheetName val="Shell_&amp;_Core"/>
      <sheetName val="Area_Schedule"/>
      <sheetName val="Risks_"/>
      <sheetName val="Unit_Mix"/>
      <sheetName val="Area_Schedule1"/>
      <sheetName val="Element_Estimates"/>
      <sheetName val="Narrative_on_costs"/>
      <sheetName val="Shell_&amp;_Core_adjusted"/>
      <sheetName val="Above_Ground"/>
      <sheetName val="Exec_Sum1"/>
      <sheetName val="Cost_Model1"/>
      <sheetName val="Shell_&amp;_Core1"/>
      <sheetName val="Area_Schedule2"/>
      <sheetName val="Risks_1"/>
      <sheetName val="Unit_Mix1"/>
      <sheetName val="Area_Schedule11"/>
      <sheetName val="Element_Estimates1"/>
      <sheetName val="Narrative_on_costs1"/>
      <sheetName val="Shell_&amp;_Core_adjusted1"/>
      <sheetName val="Above_Ground1"/>
      <sheetName val="Exec_Sum8"/>
      <sheetName val="Cost_Model8"/>
      <sheetName val="Shell_&amp;_Core8"/>
      <sheetName val="Area_Schedule9"/>
      <sheetName val="Risks_8"/>
      <sheetName val="Unit_Mix8"/>
      <sheetName val="Area_Schedule18"/>
      <sheetName val="Element_Estimates8"/>
      <sheetName val="Narrative_on_costs8"/>
      <sheetName val="Shell_&amp;_Core_adjusted8"/>
      <sheetName val="Above_Ground8"/>
      <sheetName val="Exec_Sum2"/>
      <sheetName val="Cost_Model2"/>
      <sheetName val="Shell_&amp;_Core2"/>
      <sheetName val="Area_Schedule3"/>
      <sheetName val="Risks_2"/>
      <sheetName val="Unit_Mix2"/>
      <sheetName val="Area_Schedule12"/>
      <sheetName val="Element_Estimates2"/>
      <sheetName val="Narrative_on_costs2"/>
      <sheetName val="Shell_&amp;_Core_adjusted2"/>
      <sheetName val="Above_Ground2"/>
      <sheetName val="Exec_Sum4"/>
      <sheetName val="Cost_Model4"/>
      <sheetName val="Shell_&amp;_Core4"/>
      <sheetName val="Area_Schedule5"/>
      <sheetName val="Risks_4"/>
      <sheetName val="Unit_Mix4"/>
      <sheetName val="Area_Schedule14"/>
      <sheetName val="Element_Estimates4"/>
      <sheetName val="Narrative_on_costs4"/>
      <sheetName val="Shell_&amp;_Core_adjusted4"/>
      <sheetName val="Above_Ground4"/>
      <sheetName val="Exec_Sum3"/>
      <sheetName val="Cost_Model3"/>
      <sheetName val="Shell_&amp;_Core3"/>
      <sheetName val="Area_Schedule4"/>
      <sheetName val="Risks_3"/>
      <sheetName val="Unit_Mix3"/>
      <sheetName val="Area_Schedule13"/>
      <sheetName val="Element_Estimates3"/>
      <sheetName val="Narrative_on_costs3"/>
      <sheetName val="Shell_&amp;_Core_adjusted3"/>
      <sheetName val="Above_Ground3"/>
      <sheetName val="Exec_Sum5"/>
      <sheetName val="Cost_Model5"/>
      <sheetName val="Shell_&amp;_Core5"/>
      <sheetName val="Area_Schedule6"/>
      <sheetName val="Risks_5"/>
      <sheetName val="Unit_Mix5"/>
      <sheetName val="Area_Schedule15"/>
      <sheetName val="Element_Estimates5"/>
      <sheetName val="Narrative_on_costs5"/>
      <sheetName val="Shell_&amp;_Core_adjusted5"/>
      <sheetName val="Above_Ground5"/>
      <sheetName val="Exec_Sum6"/>
      <sheetName val="Cost_Model6"/>
      <sheetName val="Shell_&amp;_Core6"/>
      <sheetName val="Area_Schedule7"/>
      <sheetName val="Risks_6"/>
      <sheetName val="Unit_Mix6"/>
      <sheetName val="Area_Schedule16"/>
      <sheetName val="Element_Estimates6"/>
      <sheetName val="Narrative_on_costs6"/>
      <sheetName val="Shell_&amp;_Core_adjusted6"/>
      <sheetName val="Above_Ground6"/>
      <sheetName val="Exec_Sum7"/>
      <sheetName val="Cost_Model7"/>
      <sheetName val="Shell_&amp;_Core7"/>
      <sheetName val="Area_Schedule8"/>
      <sheetName val="Risks_7"/>
      <sheetName val="Unit_Mix7"/>
      <sheetName val="Area_Schedule17"/>
      <sheetName val="Element_Estimates7"/>
      <sheetName val="Narrative_on_costs7"/>
      <sheetName val="Shell_&amp;_Core_adjusted7"/>
      <sheetName val="Above_Ground7"/>
      <sheetName val="Exec_Sum10"/>
      <sheetName val="Cost_Model10"/>
      <sheetName val="Shell_&amp;_Core10"/>
      <sheetName val="Area_Schedule20"/>
      <sheetName val="Risks_10"/>
      <sheetName val="Unit_Mix10"/>
      <sheetName val="Area_Schedule110"/>
      <sheetName val="Element_Estimates10"/>
      <sheetName val="Narrative_on_costs10"/>
      <sheetName val="Shell_&amp;_Core_adjusted10"/>
      <sheetName val="Above_Ground10"/>
      <sheetName val="Exec_Sum9"/>
      <sheetName val="Cost_Model9"/>
      <sheetName val="Shell_&amp;_Core9"/>
      <sheetName val="Area_Schedule10"/>
      <sheetName val="Risks_9"/>
      <sheetName val="Unit_Mix9"/>
      <sheetName val="Area_Schedule19"/>
      <sheetName val="Element_Estimates9"/>
      <sheetName val="Narrative_on_costs9"/>
      <sheetName val="Shell_&amp;_Core_adjusted9"/>
      <sheetName val="Above_Ground9"/>
    </sheetNames>
    <sheetDataSet>
      <sheetData sheetId="0" refreshError="1"/>
      <sheetData sheetId="1" refreshError="1"/>
      <sheetData sheetId="2">
        <row r="34">
          <cell r="M34">
            <v>0.81279156129277563</v>
          </cell>
        </row>
      </sheetData>
      <sheetData sheetId="3" refreshError="1"/>
      <sheetData sheetId="4" refreshError="1"/>
      <sheetData sheetId="5" refreshError="1"/>
      <sheetData sheetId="6" refreshError="1"/>
      <sheetData sheetId="7" refreshError="1"/>
      <sheetData sheetId="8" refreshError="1"/>
      <sheetData sheetId="9" refreshError="1"/>
      <sheetData sheetId="10">
        <row r="56">
          <cell r="I56">
            <v>0.76581817913311045</v>
          </cell>
        </row>
      </sheetData>
      <sheetData sheetId="11" refreshError="1"/>
      <sheetData sheetId="12" refreshError="1"/>
      <sheetData sheetId="13">
        <row r="69">
          <cell r="G69">
            <v>304000</v>
          </cell>
        </row>
      </sheetData>
      <sheetData sheetId="14" refreshError="1"/>
      <sheetData sheetId="15" refreshError="1"/>
      <sheetData sheetId="16" refreshError="1"/>
      <sheetData sheetId="17">
        <row r="34">
          <cell r="M34">
            <v>0.81279156129277563</v>
          </cell>
        </row>
      </sheetData>
      <sheetData sheetId="18"/>
      <sheetData sheetId="19"/>
      <sheetData sheetId="20"/>
      <sheetData sheetId="21"/>
      <sheetData sheetId="22"/>
      <sheetData sheetId="23"/>
      <sheetData sheetId="24">
        <row r="69">
          <cell r="G69">
            <v>304000</v>
          </cell>
        </row>
      </sheetData>
      <sheetData sheetId="25"/>
      <sheetData sheetId="26"/>
      <sheetData sheetId="27"/>
      <sheetData sheetId="28">
        <row r="34">
          <cell r="M34">
            <v>0.81279156129277563</v>
          </cell>
        </row>
      </sheetData>
      <sheetData sheetId="29"/>
      <sheetData sheetId="30"/>
      <sheetData sheetId="31"/>
      <sheetData sheetId="32"/>
      <sheetData sheetId="33"/>
      <sheetData sheetId="34"/>
      <sheetData sheetId="35">
        <row r="69">
          <cell r="G69">
            <v>304000</v>
          </cell>
        </row>
      </sheetData>
      <sheetData sheetId="36"/>
      <sheetData sheetId="37"/>
      <sheetData sheetId="38"/>
      <sheetData sheetId="39">
        <row r="34">
          <cell r="M34">
            <v>0.81279156129277563</v>
          </cell>
        </row>
      </sheetData>
      <sheetData sheetId="40"/>
      <sheetData sheetId="41"/>
      <sheetData sheetId="42"/>
      <sheetData sheetId="43"/>
      <sheetData sheetId="44"/>
      <sheetData sheetId="45"/>
      <sheetData sheetId="46">
        <row r="69">
          <cell r="G69">
            <v>304000</v>
          </cell>
        </row>
      </sheetData>
      <sheetData sheetId="47"/>
      <sheetData sheetId="48"/>
      <sheetData sheetId="49"/>
      <sheetData sheetId="50">
        <row r="34">
          <cell r="M34">
            <v>0.81279156129277563</v>
          </cell>
        </row>
      </sheetData>
      <sheetData sheetId="51"/>
      <sheetData sheetId="52"/>
      <sheetData sheetId="53"/>
      <sheetData sheetId="54"/>
      <sheetData sheetId="55"/>
      <sheetData sheetId="56"/>
      <sheetData sheetId="57">
        <row r="69">
          <cell r="G69">
            <v>304000</v>
          </cell>
        </row>
      </sheetData>
      <sheetData sheetId="58"/>
      <sheetData sheetId="59"/>
      <sheetData sheetId="60"/>
      <sheetData sheetId="61">
        <row r="34">
          <cell r="M34">
            <v>0.81279156129277563</v>
          </cell>
        </row>
      </sheetData>
      <sheetData sheetId="62"/>
      <sheetData sheetId="63"/>
      <sheetData sheetId="64"/>
      <sheetData sheetId="65"/>
      <sheetData sheetId="66"/>
      <sheetData sheetId="67"/>
      <sheetData sheetId="68">
        <row r="69">
          <cell r="G69">
            <v>304000</v>
          </cell>
        </row>
      </sheetData>
      <sheetData sheetId="69"/>
      <sheetData sheetId="70"/>
      <sheetData sheetId="71"/>
      <sheetData sheetId="72">
        <row r="34">
          <cell r="M34">
            <v>0.81279156129277563</v>
          </cell>
        </row>
      </sheetData>
      <sheetData sheetId="73"/>
      <sheetData sheetId="74"/>
      <sheetData sheetId="75"/>
      <sheetData sheetId="76"/>
      <sheetData sheetId="77"/>
      <sheetData sheetId="78"/>
      <sheetData sheetId="79">
        <row r="69">
          <cell r="G69">
            <v>304000</v>
          </cell>
        </row>
      </sheetData>
      <sheetData sheetId="80"/>
      <sheetData sheetId="81"/>
      <sheetData sheetId="82"/>
      <sheetData sheetId="83">
        <row r="34">
          <cell r="M34">
            <v>0.81279156129277563</v>
          </cell>
        </row>
      </sheetData>
      <sheetData sheetId="84"/>
      <sheetData sheetId="85"/>
      <sheetData sheetId="86"/>
      <sheetData sheetId="87"/>
      <sheetData sheetId="88"/>
      <sheetData sheetId="89"/>
      <sheetData sheetId="90">
        <row r="69">
          <cell r="G69">
            <v>304000</v>
          </cell>
        </row>
      </sheetData>
      <sheetData sheetId="91"/>
      <sheetData sheetId="92"/>
      <sheetData sheetId="93"/>
      <sheetData sheetId="94">
        <row r="34">
          <cell r="M34">
            <v>0.81279156129277563</v>
          </cell>
        </row>
      </sheetData>
      <sheetData sheetId="95"/>
      <sheetData sheetId="96"/>
      <sheetData sheetId="97"/>
      <sheetData sheetId="98"/>
      <sheetData sheetId="99"/>
      <sheetData sheetId="100"/>
      <sheetData sheetId="101">
        <row r="69">
          <cell r="G69">
            <v>304000</v>
          </cell>
        </row>
      </sheetData>
      <sheetData sheetId="102"/>
      <sheetData sheetId="103"/>
      <sheetData sheetId="104"/>
      <sheetData sheetId="105">
        <row r="34">
          <cell r="M34">
            <v>0.81279156129277563</v>
          </cell>
        </row>
      </sheetData>
      <sheetData sheetId="106"/>
      <sheetData sheetId="107"/>
      <sheetData sheetId="108"/>
      <sheetData sheetId="109"/>
      <sheetData sheetId="110"/>
      <sheetData sheetId="111"/>
      <sheetData sheetId="112">
        <row r="69">
          <cell r="G69">
            <v>304000</v>
          </cell>
        </row>
      </sheetData>
      <sheetData sheetId="113"/>
      <sheetData sheetId="114"/>
      <sheetData sheetId="115"/>
      <sheetData sheetId="116">
        <row r="34">
          <cell r="M34">
            <v>0.81279156129277563</v>
          </cell>
        </row>
      </sheetData>
      <sheetData sheetId="117"/>
      <sheetData sheetId="118"/>
      <sheetData sheetId="119"/>
      <sheetData sheetId="120"/>
      <sheetData sheetId="121"/>
      <sheetData sheetId="122"/>
      <sheetData sheetId="123">
        <row r="69">
          <cell r="G69">
            <v>304000</v>
          </cell>
        </row>
      </sheetData>
      <sheetData sheetId="124"/>
      <sheetData sheetId="125"/>
      <sheetData sheetId="126"/>
      <sheetData sheetId="127">
        <row r="34">
          <cell r="M34">
            <v>0.81279156129277563</v>
          </cell>
        </row>
      </sheetData>
      <sheetData sheetId="128"/>
      <sheetData sheetId="129"/>
      <sheetData sheetId="130"/>
      <sheetData sheetId="131"/>
      <sheetData sheetId="132"/>
      <sheetData sheetId="133"/>
      <sheetData sheetId="134">
        <row r="69">
          <cell r="G69">
            <v>304000</v>
          </cell>
        </row>
      </sheetData>
      <sheetData sheetId="135"/>
      <sheetData sheetId="136"/>
      <sheetData sheetId="13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Estimate summary"/>
      <sheetName val="Possession Uplift"/>
      <sheetName val="Possn Summary"/>
      <sheetName val="Collection"/>
      <sheetName val="Civils estimate"/>
      <sheetName val="Building estimate"/>
      <sheetName val="Platform Estimate"/>
      <sheetName val="Sheet2"/>
      <sheetName val="Sheet3"/>
      <sheetName val="floor fins"/>
      <sheetName val="ceiling fins"/>
      <sheetName val="Estimate_summary"/>
      <sheetName val="Possession_Uplift"/>
      <sheetName val="Possn_Summary"/>
      <sheetName val="Civils_estimate"/>
      <sheetName val="Building_estimate"/>
      <sheetName val="Platform_Estimate"/>
      <sheetName val="floor_fins"/>
      <sheetName val="ceiling_fin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6"/>
      <sheetName val="OC5"/>
      <sheetName val="Install"/>
      <sheetName val="Cover Sheet"/>
      <sheetName val="Summary Status"/>
      <sheetName val="Drop downs"/>
      <sheetName val="Register"/>
      <sheetName val="Guidelines "/>
      <sheetName val="template"/>
      <sheetName val="Estimate summary"/>
      <sheetName val="Platform Estimate"/>
      <sheetName val="Cover_Sheet"/>
      <sheetName val="Summary_Status"/>
      <sheetName val="Drop_downs"/>
      <sheetName val="Guidelines_"/>
      <sheetName val="Estimate_summary"/>
      <sheetName val="Platform_Estimate"/>
      <sheetName val="63MC P3"/>
      <sheetName val="ACWPN"/>
      <sheetName val="Cover_Sheet2"/>
      <sheetName val="Summary_Status2"/>
      <sheetName val="Drop_downs2"/>
      <sheetName val="Guidelines_2"/>
      <sheetName val="63MC_P32"/>
      <sheetName val="63MC_P3"/>
      <sheetName val="Cover_Sheet1"/>
      <sheetName val="Summary_Status1"/>
      <sheetName val="Drop_downs1"/>
      <sheetName val="Guidelines_1"/>
      <sheetName val="63MC_P31"/>
      <sheetName val="Cover_Sheet3"/>
      <sheetName val="Summary_Status3"/>
      <sheetName val="Drop_downs3"/>
      <sheetName val="Guidelines_3"/>
      <sheetName val="63MC_P33"/>
      <sheetName val="Cover_Sheet4"/>
      <sheetName val="Summary_Status4"/>
      <sheetName val="Drop_downs4"/>
      <sheetName val="Guidelines_4"/>
      <sheetName val="63MC_P34"/>
      <sheetName val="Cover_Sheet5"/>
      <sheetName val="Summary_Status5"/>
      <sheetName val="Drop_downs5"/>
      <sheetName val="Guidelines_5"/>
      <sheetName val="63MC_P35"/>
    </sheetNames>
    <sheetDataSet>
      <sheetData sheetId="0" refreshError="1"/>
      <sheetData sheetId="1" refreshError="1"/>
      <sheetData sheetId="2" refreshError="1"/>
      <sheetData sheetId="3" refreshError="1"/>
      <sheetData sheetId="4" refreshError="1"/>
      <sheetData sheetId="5">
        <row r="5">
          <cell r="A5" t="str">
            <v>Explore</v>
          </cell>
          <cell r="C5" t="str">
            <v>ABZ - Aberdeen Airport</v>
          </cell>
          <cell r="F5" t="str">
            <v>Capital</v>
          </cell>
          <cell r="I5" t="str">
            <v>Yes</v>
          </cell>
        </row>
        <row r="6">
          <cell r="A6" t="str">
            <v>Options Development</v>
          </cell>
          <cell r="C6" t="str">
            <v>EDI - Edinburgh Airport</v>
          </cell>
          <cell r="F6" t="str">
            <v>Supply Chain</v>
          </cell>
          <cell r="I6" t="str">
            <v>No</v>
          </cell>
        </row>
        <row r="7">
          <cell r="A7" t="str">
            <v>Scheme Design</v>
          </cell>
          <cell r="C7" t="str">
            <v>GAL - Gatwick Airport</v>
          </cell>
          <cell r="F7" t="str">
            <v>Both</v>
          </cell>
        </row>
        <row r="8">
          <cell r="A8" t="str">
            <v>Production Design</v>
          </cell>
          <cell r="C8" t="str">
            <v>GLA - Glasgow Airport</v>
          </cell>
          <cell r="F8" t="str">
            <v>Do Not Use</v>
          </cell>
        </row>
        <row r="9">
          <cell r="A9" t="str">
            <v>Manufacture / Assemble</v>
          </cell>
          <cell r="C9" t="str">
            <v>HAL - Heathrow Airport</v>
          </cell>
        </row>
        <row r="10">
          <cell r="A10" t="str">
            <v>Integrate / Learn</v>
          </cell>
          <cell r="C10" t="str">
            <v>SOU - Southampton Airport</v>
          </cell>
        </row>
        <row r="11">
          <cell r="A11" t="str">
            <v>Do Not Use</v>
          </cell>
          <cell r="C11" t="str">
            <v>STAL - Stansted Airport</v>
          </cell>
        </row>
        <row r="16">
          <cell r="A16" t="str">
            <v>&lt;&lt;Please enter VI class&gt;&gt;</v>
          </cell>
          <cell r="D16" t="str">
            <v>Revex</v>
          </cell>
          <cell r="F16" t="str">
            <v>Commercial</v>
          </cell>
          <cell r="I16" t="str">
            <v>Delivered</v>
          </cell>
          <cell r="L16" t="str">
            <v>Airside Infrastructure</v>
          </cell>
        </row>
        <row r="17">
          <cell r="A17" t="str">
            <v>ACA - Airline Customer Account</v>
          </cell>
          <cell r="D17" t="str">
            <v>Capex</v>
          </cell>
          <cell r="F17" t="str">
            <v>Design Fixity</v>
          </cell>
          <cell r="I17" t="str">
            <v>Being Delivered</v>
          </cell>
          <cell r="L17" t="str">
            <v>Ancillary Facility</v>
          </cell>
        </row>
        <row r="18">
          <cell r="A18" t="str">
            <v>BC - Brief Change</v>
          </cell>
          <cell r="F18" t="str">
            <v>Manufacturing &amp; Assembly</v>
          </cell>
          <cell r="I18" t="str">
            <v>Not Achievable</v>
          </cell>
          <cell r="L18" t="str">
            <v>Landside Infrastructure</v>
          </cell>
        </row>
        <row r="19">
          <cell r="A19" t="str">
            <v>CA - Cost Avoidance</v>
          </cell>
          <cell r="F19" t="str">
            <v>Non Financial</v>
          </cell>
          <cell r="I19" t="str">
            <v>Under Development</v>
          </cell>
          <cell r="L19" t="str">
            <v>Piers and Satellites</v>
          </cell>
        </row>
        <row r="20">
          <cell r="A20" t="str">
            <v>CD - Capital Deferral</v>
          </cell>
          <cell r="F20" t="str">
            <v>People &amp; Resources</v>
          </cell>
          <cell r="L20" t="str">
            <v>Terminals</v>
          </cell>
        </row>
        <row r="21">
          <cell r="A21" t="str">
            <v>CR - Cost Reduction</v>
          </cell>
          <cell r="F21" t="str">
            <v>Resources</v>
          </cell>
        </row>
        <row r="22">
          <cell r="A22" t="str">
            <v>CRV - Cost Recovery</v>
          </cell>
          <cell r="F22" t="str">
            <v>Risk Mitigation</v>
          </cell>
        </row>
        <row r="23">
          <cell r="A23" t="str">
            <v>IG - Income Generation</v>
          </cell>
          <cell r="F23" t="str">
            <v>Scope/Specification</v>
          </cell>
        </row>
        <row r="24">
          <cell r="A24" t="str">
            <v>INP - Initiative Not Pursued</v>
          </cell>
        </row>
        <row r="25">
          <cell r="A25" t="str">
            <v>PCI - Periodic Cost Improvement</v>
          </cell>
        </row>
        <row r="26">
          <cell r="A26" t="str">
            <v>QI - Quality Improvement</v>
          </cell>
        </row>
        <row r="27">
          <cell r="A27" t="str">
            <v>RR - Re use of resources</v>
          </cell>
        </row>
        <row r="33">
          <cell r="A33" t="str">
            <v>Availability of data to inform decisions</v>
          </cell>
          <cell r="F33" t="str">
            <v>Sustainability/Environment</v>
          </cell>
        </row>
        <row r="34">
          <cell r="A34" t="str">
            <v>Early engagement</v>
          </cell>
          <cell r="F34" t="str">
            <v>Enhanced capital allowances</v>
          </cell>
        </row>
        <row r="35">
          <cell r="A35" t="str">
            <v>Enhanced quality of delivery</v>
          </cell>
          <cell r="F35" t="str">
            <v>Introduction of Quality Management System</v>
          </cell>
        </row>
        <row r="36">
          <cell r="A36" t="str">
            <v>Enhanced quality of design</v>
          </cell>
          <cell r="F36" t="str">
            <v>Minor project integration</v>
          </cell>
        </row>
        <row r="37">
          <cell r="A37" t="str">
            <v>Enhanced reputation</v>
          </cell>
          <cell r="F37" t="str">
            <v>Night work reduction</v>
          </cell>
        </row>
        <row r="38">
          <cell r="A38" t="str">
            <v>Less Airport Operations disruption</v>
          </cell>
          <cell r="F38" t="str">
            <v>Reduction in EWN's</v>
          </cell>
        </row>
        <row r="39">
          <cell r="A39" t="str">
            <v>Less Logistics Disruption</v>
          </cell>
          <cell r="F39" t="str">
            <v>Reduction in reporting</v>
          </cell>
        </row>
        <row r="40">
          <cell r="A40" t="str">
            <v>Operational Efficiencies</v>
          </cell>
          <cell r="F40" t="str">
            <v>Risk reduction</v>
          </cell>
        </row>
        <row r="41">
          <cell r="A41" t="str">
            <v>Process improvement reducing time to market</v>
          </cell>
          <cell r="F41" t="str">
            <v>Sustainability/Environment</v>
          </cell>
        </row>
        <row r="42">
          <cell r="A42" t="str">
            <v>Safety</v>
          </cell>
          <cell r="F42" t="str">
            <v>Non step change benefit/Other</v>
          </cell>
        </row>
        <row r="43">
          <cell r="A43" t="str">
            <v>Sustainability/Environment</v>
          </cell>
        </row>
      </sheetData>
      <sheetData sheetId="6" refreshError="1"/>
      <sheetData sheetId="7" refreshError="1"/>
      <sheetData sheetId="8" refreshError="1"/>
      <sheetData sheetId="9" refreshError="1"/>
      <sheetData sheetId="10" refreshError="1"/>
      <sheetData sheetId="11"/>
      <sheetData sheetId="12"/>
      <sheetData sheetId="13">
        <row r="5">
          <cell r="A5" t="str">
            <v>Explore</v>
          </cell>
        </row>
      </sheetData>
      <sheetData sheetId="14"/>
      <sheetData sheetId="15"/>
      <sheetData sheetId="16"/>
      <sheetData sheetId="17" refreshError="1"/>
      <sheetData sheetId="18" refreshError="1"/>
      <sheetData sheetId="19"/>
      <sheetData sheetId="20"/>
      <sheetData sheetId="21">
        <row r="5">
          <cell r="A5" t="str">
            <v>Explore</v>
          </cell>
        </row>
      </sheetData>
      <sheetData sheetId="22"/>
      <sheetData sheetId="23"/>
      <sheetData sheetId="24"/>
      <sheetData sheetId="25"/>
      <sheetData sheetId="26"/>
      <sheetData sheetId="27">
        <row r="5">
          <cell r="A5" t="str">
            <v>Explore</v>
          </cell>
        </row>
      </sheetData>
      <sheetData sheetId="28"/>
      <sheetData sheetId="29"/>
      <sheetData sheetId="30"/>
      <sheetData sheetId="31"/>
      <sheetData sheetId="32">
        <row r="5">
          <cell r="A5" t="str">
            <v>Explore</v>
          </cell>
        </row>
      </sheetData>
      <sheetData sheetId="33"/>
      <sheetData sheetId="34"/>
      <sheetData sheetId="35"/>
      <sheetData sheetId="36"/>
      <sheetData sheetId="37">
        <row r="5">
          <cell r="A5" t="str">
            <v>Explore</v>
          </cell>
        </row>
      </sheetData>
      <sheetData sheetId="38"/>
      <sheetData sheetId="39"/>
      <sheetData sheetId="40"/>
      <sheetData sheetId="41"/>
      <sheetData sheetId="42">
        <row r="5">
          <cell r="A5" t="str">
            <v>Explore</v>
          </cell>
        </row>
      </sheetData>
      <sheetData sheetId="43"/>
      <sheetData sheetId="4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s"/>
      <sheetName val="summary "/>
      <sheetName val="Exclusions"/>
      <sheetName val="areas "/>
      <sheetName val="Cashflow"/>
      <sheetName val="Act Weekly Lab"/>
      <sheetName val="Prelims"/>
      <sheetName val="CVR Detail"/>
      <sheetName val="Cost Code Lookup"/>
      <sheetName val="Data Download"/>
      <sheetName val="CVR Summary"/>
      <sheetName val="Check Sheet"/>
      <sheetName val="2-Cash Flow"/>
      <sheetName val="Project Details"/>
      <sheetName val="D B1CO"/>
      <sheetName val="B B5 Sum"/>
      <sheetName val="C External Works"/>
      <sheetName val="B B Sum"/>
      <sheetName val="B B3A Sum"/>
      <sheetName val="B B3A FO Sum"/>
      <sheetName val="B B4A Sum"/>
      <sheetName val="B B4A FO Sum"/>
      <sheetName val="B B2RT Sum"/>
      <sheetName val="B B2RT FO Sum"/>
      <sheetName val="summary_"/>
      <sheetName val="areas_"/>
      <sheetName val="Macro custom function"/>
      <sheetName val="Raw Data"/>
      <sheetName val="C3"/>
      <sheetName val="BOQ_A"/>
      <sheetName val="BOQ-B"/>
      <sheetName val="BOQ-C"/>
      <sheetName val="Notes"/>
      <sheetName val="기계내역서"/>
      <sheetName val="Option"/>
      <sheetName val="BOQ"/>
      <sheetName val="Ra  stair"/>
      <sheetName val="Admin"/>
      <sheetName val="Opening Cash Position"/>
      <sheetName val="CERTIFICATE"/>
      <sheetName val="Assumptions"/>
      <sheetName val="@risk rents and incentives"/>
      <sheetName val="Car park lease"/>
      <sheetName val="Net rent analysis"/>
      <sheetName val="summary_1"/>
      <sheetName val="areas_1"/>
      <sheetName val="Macro_custom_function"/>
      <sheetName val="Raw_Data"/>
      <sheetName val=" Est "/>
      <sheetName val="AN"/>
      <sheetName val="summary_2"/>
      <sheetName val="areas_2"/>
      <sheetName val="Act_Weekly_Lab"/>
      <sheetName val="CVR_Detail"/>
      <sheetName val="Cost_Code_Lookup"/>
      <sheetName val="Data_Download"/>
      <sheetName val="CVR_Summary"/>
      <sheetName val="Check_Sheet"/>
      <sheetName val="2-Cash_Flow"/>
      <sheetName val="Project_Details"/>
      <sheetName val="D_B1CO"/>
      <sheetName val="B_B5_Sum"/>
      <sheetName val="C_External_Works"/>
      <sheetName val="B_B_Sum"/>
      <sheetName val="B_B3A_Sum"/>
      <sheetName val="B_B3A_FO_Sum"/>
      <sheetName val="B_B4A_Sum"/>
      <sheetName val="B_B4A_FO_Sum"/>
      <sheetName val="B_B2RT_Sum"/>
      <sheetName val="B_B2RT_FO_Sum"/>
      <sheetName val="Macro_custom_function1"/>
      <sheetName val="Raw_Data1"/>
      <sheetName val="Ra__stair"/>
      <sheetName val="Opening_Cash_Position"/>
      <sheetName val="@risk_rents_and_incentives"/>
      <sheetName val="Car_park_lease"/>
      <sheetName val="Net_rent_analysis"/>
      <sheetName val="_Est_"/>
      <sheetName val="summary_3"/>
      <sheetName val="areas_3"/>
      <sheetName val="Act_Weekly_Lab1"/>
      <sheetName val="CVR_Detail1"/>
      <sheetName val="Cost_Code_Lookup1"/>
      <sheetName val="Data_Download1"/>
      <sheetName val="CVR_Summary1"/>
      <sheetName val="Check_Sheet1"/>
      <sheetName val="2-Cash_Flow1"/>
      <sheetName val="Project_Details1"/>
      <sheetName val="D_B1CO1"/>
      <sheetName val="B_B5_Sum1"/>
      <sheetName val="C_External_Works1"/>
      <sheetName val="B_B_Sum1"/>
      <sheetName val="B_B3A_Sum1"/>
      <sheetName val="B_B3A_FO_Sum1"/>
      <sheetName val="B_B4A_Sum1"/>
      <sheetName val="B_B4A_FO_Sum1"/>
      <sheetName val="B_B2RT_Sum1"/>
      <sheetName val="B_B2RT_FO_Sum1"/>
      <sheetName val="Macro_custom_function2"/>
      <sheetName val="Raw_Data2"/>
      <sheetName val="Ra__stair1"/>
      <sheetName val="Opening_Cash_Position1"/>
      <sheetName val="@risk_rents_and_incentives1"/>
      <sheetName val="Car_park_lease1"/>
      <sheetName val="Net_rent_analysis1"/>
      <sheetName val="_Est_1"/>
      <sheetName val="summary_10"/>
      <sheetName val="areas_10"/>
      <sheetName val="Act_Weekly_Lab8"/>
      <sheetName val="CVR_Detail8"/>
      <sheetName val="Cost_Code_Lookup8"/>
      <sheetName val="Data_Download8"/>
      <sheetName val="CVR_Summary8"/>
      <sheetName val="Check_Sheet8"/>
      <sheetName val="2-Cash_Flow8"/>
      <sheetName val="Project_Details8"/>
      <sheetName val="D_B1CO8"/>
      <sheetName val="B_B5_Sum8"/>
      <sheetName val="C_External_Works8"/>
      <sheetName val="B_B_Sum8"/>
      <sheetName val="B_B3A_Sum8"/>
      <sheetName val="B_B3A_FO_Sum8"/>
      <sheetName val="B_B4A_Sum8"/>
      <sheetName val="B_B4A_FO_Sum8"/>
      <sheetName val="B_B2RT_Sum8"/>
      <sheetName val="B_B2RT_FO_Sum8"/>
      <sheetName val="Macro_custom_function9"/>
      <sheetName val="Raw_Data9"/>
      <sheetName val="Ra__stair8"/>
      <sheetName val="Opening_Cash_Position8"/>
      <sheetName val="@risk_rents_and_incentives8"/>
      <sheetName val="Car_park_lease8"/>
      <sheetName val="Net_rent_analysis8"/>
      <sheetName val="_Est_8"/>
      <sheetName val="summary_4"/>
      <sheetName val="areas_4"/>
      <sheetName val="Act_Weekly_Lab2"/>
      <sheetName val="CVR_Detail2"/>
      <sheetName val="Cost_Code_Lookup2"/>
      <sheetName val="Data_Download2"/>
      <sheetName val="CVR_Summary2"/>
      <sheetName val="Check_Sheet2"/>
      <sheetName val="2-Cash_Flow2"/>
      <sheetName val="Project_Details2"/>
      <sheetName val="D_B1CO2"/>
      <sheetName val="B_B5_Sum2"/>
      <sheetName val="C_External_Works2"/>
      <sheetName val="B_B_Sum2"/>
      <sheetName val="B_B3A_Sum2"/>
      <sheetName val="B_B3A_FO_Sum2"/>
      <sheetName val="B_B4A_Sum2"/>
      <sheetName val="B_B4A_FO_Sum2"/>
      <sheetName val="B_B2RT_Sum2"/>
      <sheetName val="B_B2RT_FO_Sum2"/>
      <sheetName val="Macro_custom_function3"/>
      <sheetName val="Raw_Data3"/>
      <sheetName val="Ra__stair2"/>
      <sheetName val="Opening_Cash_Position2"/>
      <sheetName val="@risk_rents_and_incentives2"/>
      <sheetName val="Car_park_lease2"/>
      <sheetName val="Net_rent_analysis2"/>
      <sheetName val="_Est_2"/>
      <sheetName val="summary_6"/>
      <sheetName val="areas_6"/>
      <sheetName val="Act_Weekly_Lab4"/>
      <sheetName val="CVR_Detail4"/>
      <sheetName val="Cost_Code_Lookup4"/>
      <sheetName val="Data_Download4"/>
      <sheetName val="CVR_Summary4"/>
      <sheetName val="Check_Sheet4"/>
      <sheetName val="2-Cash_Flow4"/>
      <sheetName val="Project_Details4"/>
      <sheetName val="D_B1CO4"/>
      <sheetName val="B_B5_Sum4"/>
      <sheetName val="C_External_Works4"/>
      <sheetName val="B_B_Sum4"/>
      <sheetName val="B_B3A_Sum4"/>
      <sheetName val="B_B3A_FO_Sum4"/>
      <sheetName val="B_B4A_Sum4"/>
      <sheetName val="B_B4A_FO_Sum4"/>
      <sheetName val="B_B2RT_Sum4"/>
      <sheetName val="B_B2RT_FO_Sum4"/>
      <sheetName val="Macro_custom_function5"/>
      <sheetName val="Raw_Data5"/>
      <sheetName val="Ra__stair4"/>
      <sheetName val="Opening_Cash_Position4"/>
      <sheetName val="@risk_rents_and_incentives4"/>
      <sheetName val="Car_park_lease4"/>
      <sheetName val="Net_rent_analysis4"/>
      <sheetName val="_Est_4"/>
      <sheetName val="summary_5"/>
      <sheetName val="areas_5"/>
      <sheetName val="Act_Weekly_Lab3"/>
      <sheetName val="CVR_Detail3"/>
      <sheetName val="Cost_Code_Lookup3"/>
      <sheetName val="Data_Download3"/>
      <sheetName val="CVR_Summary3"/>
      <sheetName val="Check_Sheet3"/>
      <sheetName val="2-Cash_Flow3"/>
      <sheetName val="Project_Details3"/>
      <sheetName val="D_B1CO3"/>
      <sheetName val="B_B5_Sum3"/>
      <sheetName val="C_External_Works3"/>
      <sheetName val="B_B_Sum3"/>
      <sheetName val="B_B3A_Sum3"/>
      <sheetName val="B_B3A_FO_Sum3"/>
      <sheetName val="B_B4A_Sum3"/>
      <sheetName val="B_B4A_FO_Sum3"/>
      <sheetName val="B_B2RT_Sum3"/>
      <sheetName val="B_B2RT_FO_Sum3"/>
      <sheetName val="Macro_custom_function4"/>
      <sheetName val="Raw_Data4"/>
      <sheetName val="Ra__stair3"/>
      <sheetName val="Opening_Cash_Position3"/>
      <sheetName val="@risk_rents_and_incentives3"/>
      <sheetName val="Car_park_lease3"/>
      <sheetName val="Net_rent_analysis3"/>
      <sheetName val="_Est_3"/>
      <sheetName val="summary_7"/>
      <sheetName val="areas_7"/>
      <sheetName val="Act_Weekly_Lab5"/>
      <sheetName val="CVR_Detail5"/>
      <sheetName val="Cost_Code_Lookup5"/>
      <sheetName val="Data_Download5"/>
      <sheetName val="CVR_Summary5"/>
      <sheetName val="Check_Sheet5"/>
      <sheetName val="2-Cash_Flow5"/>
      <sheetName val="Project_Details5"/>
      <sheetName val="D_B1CO5"/>
      <sheetName val="B_B5_Sum5"/>
      <sheetName val="C_External_Works5"/>
      <sheetName val="B_B_Sum5"/>
      <sheetName val="B_B3A_Sum5"/>
      <sheetName val="B_B3A_FO_Sum5"/>
      <sheetName val="B_B4A_Sum5"/>
      <sheetName val="B_B4A_FO_Sum5"/>
      <sheetName val="B_B2RT_Sum5"/>
      <sheetName val="B_B2RT_FO_Sum5"/>
      <sheetName val="Macro_custom_function6"/>
      <sheetName val="Raw_Data6"/>
      <sheetName val="Ra__stair5"/>
      <sheetName val="Opening_Cash_Position5"/>
      <sheetName val="@risk_rents_and_incentives5"/>
      <sheetName val="Car_park_lease5"/>
      <sheetName val="Net_rent_analysis5"/>
      <sheetName val="_Est_5"/>
      <sheetName val="summary_8"/>
      <sheetName val="areas_8"/>
      <sheetName val="Act_Weekly_Lab6"/>
      <sheetName val="CVR_Detail6"/>
      <sheetName val="Cost_Code_Lookup6"/>
      <sheetName val="Data_Download6"/>
      <sheetName val="CVR_Summary6"/>
      <sheetName val="Check_Sheet6"/>
      <sheetName val="2-Cash_Flow6"/>
      <sheetName val="Project_Details6"/>
      <sheetName val="D_B1CO6"/>
      <sheetName val="B_B5_Sum6"/>
      <sheetName val="C_External_Works6"/>
      <sheetName val="B_B_Sum6"/>
      <sheetName val="B_B3A_Sum6"/>
      <sheetName val="B_B3A_FO_Sum6"/>
      <sheetName val="B_B4A_Sum6"/>
      <sheetName val="B_B4A_FO_Sum6"/>
      <sheetName val="B_B2RT_Sum6"/>
      <sheetName val="B_B2RT_FO_Sum6"/>
      <sheetName val="Macro_custom_function7"/>
      <sheetName val="Raw_Data7"/>
      <sheetName val="Ra__stair6"/>
      <sheetName val="Opening_Cash_Position6"/>
      <sheetName val="@risk_rents_and_incentives6"/>
      <sheetName val="Car_park_lease6"/>
      <sheetName val="Net_rent_analysis6"/>
      <sheetName val="_Est_6"/>
      <sheetName val="summary_9"/>
      <sheetName val="areas_9"/>
      <sheetName val="Act_Weekly_Lab7"/>
      <sheetName val="CVR_Detail7"/>
      <sheetName val="Cost_Code_Lookup7"/>
      <sheetName val="Data_Download7"/>
      <sheetName val="CVR_Summary7"/>
      <sheetName val="Check_Sheet7"/>
      <sheetName val="2-Cash_Flow7"/>
      <sheetName val="Project_Details7"/>
      <sheetName val="D_B1CO7"/>
      <sheetName val="B_B5_Sum7"/>
      <sheetName val="C_External_Works7"/>
      <sheetName val="B_B_Sum7"/>
      <sheetName val="B_B3A_Sum7"/>
      <sheetName val="B_B3A_FO_Sum7"/>
      <sheetName val="B_B4A_Sum7"/>
      <sheetName val="B_B4A_FO_Sum7"/>
      <sheetName val="B_B2RT_Sum7"/>
      <sheetName val="B_B2RT_FO_Sum7"/>
      <sheetName val="Macro_custom_function8"/>
      <sheetName val="Raw_Data8"/>
      <sheetName val="Ra__stair7"/>
      <sheetName val="Opening_Cash_Position7"/>
      <sheetName val="@risk_rents_and_incentives7"/>
      <sheetName val="Car_park_lease7"/>
      <sheetName val="Net_rent_analysis7"/>
      <sheetName val="_Est_7"/>
      <sheetName val="summary_11"/>
      <sheetName val="areas_11"/>
      <sheetName val="Act_Weekly_Lab9"/>
      <sheetName val="CVR_Detail9"/>
      <sheetName val="Cost_Code_Lookup9"/>
      <sheetName val="Data_Download9"/>
      <sheetName val="CVR_Summary9"/>
      <sheetName val="Check_Sheet9"/>
      <sheetName val="2-Cash_Flow9"/>
      <sheetName val="Project_Details9"/>
      <sheetName val="D_B1CO9"/>
      <sheetName val="B_B5_Sum9"/>
      <sheetName val="C_External_Works9"/>
      <sheetName val="B_B_Sum9"/>
      <sheetName val="B_B3A_Sum9"/>
      <sheetName val="B_B3A_FO_Sum9"/>
      <sheetName val="B_B4A_Sum9"/>
      <sheetName val="B_B4A_FO_Sum9"/>
      <sheetName val="B_B2RT_Sum9"/>
      <sheetName val="B_B2RT_FO_Sum9"/>
      <sheetName val="Macro_custom_function10"/>
      <sheetName val="Raw_Data10"/>
      <sheetName val="Ra__stair9"/>
      <sheetName val="Opening_Cash_Position9"/>
      <sheetName val="@risk_rents_and_incentives9"/>
      <sheetName val="Car_park_lease9"/>
      <sheetName val="Net_rent_analysis9"/>
      <sheetName val="_Est_9"/>
      <sheetName val="summary_13"/>
      <sheetName val="areas_13"/>
      <sheetName val="Act_Weekly_Lab11"/>
      <sheetName val="CVR_Detail11"/>
      <sheetName val="Cost_Code_Lookup11"/>
      <sheetName val="Data_Download11"/>
      <sheetName val="CVR_Summary11"/>
      <sheetName val="Check_Sheet11"/>
      <sheetName val="2-Cash_Flow11"/>
      <sheetName val="Project_Details11"/>
      <sheetName val="D_B1CO11"/>
      <sheetName val="B_B5_Sum11"/>
      <sheetName val="C_External_Works11"/>
      <sheetName val="B_B_Sum11"/>
      <sheetName val="B_B3A_Sum11"/>
      <sheetName val="B_B3A_FO_Sum11"/>
      <sheetName val="B_B4A_Sum11"/>
      <sheetName val="B_B4A_FO_Sum11"/>
      <sheetName val="B_B2RT_Sum11"/>
      <sheetName val="B_B2RT_FO_Sum11"/>
      <sheetName val="Macro_custom_function12"/>
      <sheetName val="Raw_Data12"/>
      <sheetName val="Ra__stair11"/>
      <sheetName val="Opening_Cash_Position11"/>
      <sheetName val="@risk_rents_and_incentives11"/>
      <sheetName val="Car_park_lease11"/>
      <sheetName val="Net_rent_analysis11"/>
      <sheetName val="_Est_11"/>
      <sheetName val="summary_12"/>
      <sheetName val="areas_12"/>
      <sheetName val="Act_Weekly_Lab10"/>
      <sheetName val="CVR_Detail10"/>
      <sheetName val="Cost_Code_Lookup10"/>
      <sheetName val="Data_Download10"/>
      <sheetName val="CVR_Summary10"/>
      <sheetName val="Check_Sheet10"/>
      <sheetName val="2-Cash_Flow10"/>
      <sheetName val="Project_Details10"/>
      <sheetName val="D_B1CO10"/>
      <sheetName val="B_B5_Sum10"/>
      <sheetName val="C_External_Works10"/>
      <sheetName val="B_B_Sum10"/>
      <sheetName val="B_B3A_Sum10"/>
      <sheetName val="B_B3A_FO_Sum10"/>
      <sheetName val="B_B4A_Sum10"/>
      <sheetName val="B_B4A_FO_Sum10"/>
      <sheetName val="B_B2RT_Sum10"/>
      <sheetName val="B_B2RT_FO_Sum10"/>
      <sheetName val="Macro_custom_function11"/>
      <sheetName val="Raw_Data11"/>
      <sheetName val="Ra__stair10"/>
      <sheetName val="Opening_Cash_Position10"/>
      <sheetName val="@risk_rents_and_incentives10"/>
      <sheetName val="Car_park_lease10"/>
      <sheetName val="Net_rent_analysis10"/>
      <sheetName val="_Est_10"/>
      <sheetName val="Cash Flow"/>
      <sheetName val="Uniliever"/>
      <sheetName val="1 Exec"/>
      <sheetName val="Cost"/>
      <sheetName val="eval"/>
      <sheetName val="Appraisal"/>
      <sheetName val="Budget"/>
      <sheetName val="Sheet7"/>
      <sheetName val="2-Cash_Flow12"/>
      <sheetName val="2-Cash_Flow13"/>
      <sheetName val="Named ranges"/>
      <sheetName val="EST-41b"/>
      <sheetName val="공사수행방안"/>
      <sheetName val="직노"/>
      <sheetName val="환산"/>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당초"/>
      <sheetName val="③赤紙(日文)"/>
      <sheetName val="Navigation"/>
      <sheetName val="C1ㅇ"/>
      <sheetName val="#3E1_GC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7CD66-59A5-4C35-A2B6-ABB228185953}">
  <sheetPr codeName="Sheet1">
    <pageSetUpPr fitToPage="1"/>
  </sheetPr>
  <dimension ref="A1:J45"/>
  <sheetViews>
    <sheetView view="pageBreakPreview" zoomScaleNormal="100" zoomScaleSheetLayoutView="100" workbookViewId="0">
      <selection activeCell="F11" sqref="F11:J17"/>
    </sheetView>
  </sheetViews>
  <sheetFormatPr defaultColWidth="8.85546875" defaultRowHeight="15" x14ac:dyDescent="0.25"/>
  <cols>
    <col min="1" max="16384" width="8.85546875" style="14"/>
  </cols>
  <sheetData>
    <row r="1" spans="1:10" x14ac:dyDescent="0.25">
      <c r="A1" s="116"/>
      <c r="B1" s="117"/>
      <c r="C1" s="117"/>
      <c r="D1" s="117"/>
      <c r="E1" s="117"/>
      <c r="F1" s="117"/>
      <c r="G1" s="117"/>
      <c r="H1" s="117"/>
      <c r="I1" s="118"/>
      <c r="J1" s="119"/>
    </row>
    <row r="2" spans="1:10" x14ac:dyDescent="0.25">
      <c r="A2" s="120"/>
      <c r="B2" s="121"/>
      <c r="C2" s="121"/>
      <c r="D2" s="121"/>
      <c r="E2" s="121"/>
      <c r="F2" s="121"/>
      <c r="G2" s="121"/>
      <c r="H2" s="121"/>
      <c r="I2" s="122"/>
      <c r="J2" s="123"/>
    </row>
    <row r="3" spans="1:10" x14ac:dyDescent="0.25">
      <c r="A3" s="120"/>
      <c r="B3" s="121"/>
      <c r="C3" s="121"/>
      <c r="D3" s="121"/>
      <c r="E3" s="121"/>
      <c r="F3" s="121"/>
      <c r="G3" s="121"/>
      <c r="H3" s="121"/>
      <c r="I3" s="122"/>
      <c r="J3" s="123"/>
    </row>
    <row r="4" spans="1:10" x14ac:dyDescent="0.25">
      <c r="A4" s="120"/>
      <c r="B4" s="121"/>
      <c r="C4" s="121"/>
      <c r="D4" s="121"/>
      <c r="E4" s="121"/>
      <c r="F4" s="121"/>
      <c r="G4" s="121"/>
      <c r="H4" s="121"/>
      <c r="I4" s="122"/>
      <c r="J4" s="123"/>
    </row>
    <row r="5" spans="1:10" x14ac:dyDescent="0.25">
      <c r="A5" s="120"/>
      <c r="B5" s="121"/>
      <c r="C5" s="121"/>
      <c r="D5" s="121"/>
      <c r="E5" s="121"/>
      <c r="F5" s="121"/>
      <c r="G5" s="121"/>
      <c r="H5" s="121"/>
      <c r="I5" s="122"/>
      <c r="J5" s="123"/>
    </row>
    <row r="6" spans="1:10" x14ac:dyDescent="0.25">
      <c r="A6" s="120"/>
      <c r="B6" s="121"/>
      <c r="C6" s="121"/>
      <c r="D6" s="121"/>
      <c r="E6" s="121"/>
      <c r="F6" s="121"/>
      <c r="G6" s="121"/>
      <c r="H6" s="121"/>
      <c r="I6" s="122"/>
      <c r="J6" s="123"/>
    </row>
    <row r="7" spans="1:10" x14ac:dyDescent="0.25">
      <c r="A7" s="120"/>
      <c r="B7" s="121"/>
      <c r="C7" s="121"/>
      <c r="D7" s="121"/>
      <c r="E7" s="121"/>
      <c r="F7" s="121"/>
      <c r="G7" s="121"/>
      <c r="H7" s="121"/>
      <c r="I7" s="122"/>
      <c r="J7" s="123"/>
    </row>
    <row r="8" spans="1:10" x14ac:dyDescent="0.25">
      <c r="A8" s="120"/>
      <c r="B8" s="121"/>
      <c r="C8" s="121"/>
      <c r="D8" s="121"/>
      <c r="E8" s="121"/>
      <c r="F8" s="121"/>
      <c r="G8" s="121"/>
      <c r="H8" s="121"/>
      <c r="I8" s="122"/>
      <c r="J8" s="123"/>
    </row>
    <row r="9" spans="1:10" x14ac:dyDescent="0.25">
      <c r="A9" s="120"/>
      <c r="B9" s="121"/>
      <c r="C9" s="121"/>
      <c r="D9" s="121"/>
      <c r="E9" s="121"/>
      <c r="F9" s="121"/>
      <c r="G9" s="121"/>
      <c r="H9" s="121"/>
      <c r="I9" s="122"/>
      <c r="J9" s="123"/>
    </row>
    <row r="10" spans="1:10" ht="15.75" thickBot="1" x14ac:dyDescent="0.3">
      <c r="A10" s="124"/>
      <c r="B10" s="125"/>
      <c r="C10" s="125"/>
      <c r="D10" s="125"/>
      <c r="E10" s="125"/>
      <c r="F10" s="125"/>
      <c r="G10" s="125"/>
      <c r="H10" s="125"/>
      <c r="I10" s="126"/>
      <c r="J10" s="127"/>
    </row>
    <row r="11" spans="1:10" x14ac:dyDescent="0.25">
      <c r="A11" s="128" t="s">
        <v>0</v>
      </c>
      <c r="B11" s="129"/>
      <c r="C11" s="129"/>
      <c r="D11" s="129"/>
      <c r="E11" s="130"/>
      <c r="F11" s="85"/>
      <c r="G11" s="86"/>
      <c r="H11" s="86"/>
      <c r="I11" s="87"/>
      <c r="J11" s="88"/>
    </row>
    <row r="12" spans="1:10" x14ac:dyDescent="0.25">
      <c r="A12" s="131"/>
      <c r="B12" s="132"/>
      <c r="C12" s="132"/>
      <c r="D12" s="132"/>
      <c r="E12" s="133"/>
      <c r="F12" s="89"/>
      <c r="G12" s="90"/>
      <c r="H12" s="90"/>
      <c r="I12" s="91"/>
      <c r="J12" s="92"/>
    </row>
    <row r="13" spans="1:10" x14ac:dyDescent="0.25">
      <c r="A13" s="131"/>
      <c r="B13" s="132"/>
      <c r="C13" s="132"/>
      <c r="D13" s="132"/>
      <c r="E13" s="133"/>
      <c r="F13" s="93"/>
      <c r="G13" s="94"/>
      <c r="H13" s="94"/>
      <c r="I13" s="95"/>
      <c r="J13" s="96"/>
    </row>
    <row r="14" spans="1:10" x14ac:dyDescent="0.25">
      <c r="A14" s="131"/>
      <c r="B14" s="132"/>
      <c r="C14" s="132"/>
      <c r="D14" s="132"/>
      <c r="E14" s="133"/>
      <c r="F14" s="93"/>
      <c r="G14" s="94"/>
      <c r="H14" s="94"/>
      <c r="I14" s="95"/>
      <c r="J14" s="96"/>
    </row>
    <row r="15" spans="1:10" x14ac:dyDescent="0.25">
      <c r="A15" s="131"/>
      <c r="B15" s="132"/>
      <c r="C15" s="132"/>
      <c r="D15" s="132"/>
      <c r="E15" s="133"/>
      <c r="F15" s="93"/>
      <c r="G15" s="94"/>
      <c r="H15" s="94"/>
      <c r="I15" s="95"/>
      <c r="J15" s="96"/>
    </row>
    <row r="16" spans="1:10" x14ac:dyDescent="0.25">
      <c r="A16" s="131"/>
      <c r="B16" s="132"/>
      <c r="C16" s="132"/>
      <c r="D16" s="132"/>
      <c r="E16" s="133"/>
      <c r="F16" s="93"/>
      <c r="G16" s="94"/>
      <c r="H16" s="94"/>
      <c r="I16" s="95"/>
      <c r="J16" s="96"/>
    </row>
    <row r="17" spans="1:10" ht="15.75" thickBot="1" x14ac:dyDescent="0.3">
      <c r="A17" s="131"/>
      <c r="B17" s="132"/>
      <c r="C17" s="132"/>
      <c r="D17" s="132"/>
      <c r="E17" s="133"/>
      <c r="F17" s="93"/>
      <c r="G17" s="94"/>
      <c r="H17" s="94"/>
      <c r="I17" s="95"/>
      <c r="J17" s="96"/>
    </row>
    <row r="18" spans="1:10" x14ac:dyDescent="0.25">
      <c r="A18" s="85" t="s">
        <v>1</v>
      </c>
      <c r="B18" s="86"/>
      <c r="C18" s="86"/>
      <c r="D18" s="87"/>
      <c r="E18" s="88"/>
      <c r="F18" s="85" t="s">
        <v>322</v>
      </c>
      <c r="G18" s="86"/>
      <c r="H18" s="86"/>
      <c r="I18" s="87"/>
      <c r="J18" s="88"/>
    </row>
    <row r="19" spans="1:10" x14ac:dyDescent="0.25">
      <c r="A19" s="89"/>
      <c r="B19" s="90"/>
      <c r="C19" s="90"/>
      <c r="D19" s="91"/>
      <c r="E19" s="92"/>
      <c r="F19" s="89"/>
      <c r="G19" s="90"/>
      <c r="H19" s="90"/>
      <c r="I19" s="91"/>
      <c r="J19" s="92"/>
    </row>
    <row r="20" spans="1:10" x14ac:dyDescent="0.25">
      <c r="A20" s="93"/>
      <c r="B20" s="94"/>
      <c r="C20" s="94"/>
      <c r="D20" s="95"/>
      <c r="E20" s="96"/>
      <c r="F20" s="93"/>
      <c r="G20" s="94"/>
      <c r="H20" s="94"/>
      <c r="I20" s="95"/>
      <c r="J20" s="96"/>
    </row>
    <row r="21" spans="1:10" x14ac:dyDescent="0.25">
      <c r="A21" s="93"/>
      <c r="B21" s="94"/>
      <c r="C21" s="94"/>
      <c r="D21" s="95"/>
      <c r="E21" s="96"/>
      <c r="F21" s="93"/>
      <c r="G21" s="94"/>
      <c r="H21" s="94"/>
      <c r="I21" s="95"/>
      <c r="J21" s="96"/>
    </row>
    <row r="22" spans="1:10" x14ac:dyDescent="0.25">
      <c r="A22" s="93"/>
      <c r="B22" s="94"/>
      <c r="C22" s="94"/>
      <c r="D22" s="95"/>
      <c r="E22" s="96"/>
      <c r="F22" s="93"/>
      <c r="G22" s="94"/>
      <c r="H22" s="94"/>
      <c r="I22" s="95"/>
      <c r="J22" s="96"/>
    </row>
    <row r="23" spans="1:10" x14ac:dyDescent="0.25">
      <c r="A23" s="93"/>
      <c r="B23" s="94"/>
      <c r="C23" s="94"/>
      <c r="D23" s="95"/>
      <c r="E23" s="96"/>
      <c r="F23" s="93"/>
      <c r="G23" s="94"/>
      <c r="H23" s="94"/>
      <c r="I23" s="95"/>
      <c r="J23" s="96"/>
    </row>
    <row r="24" spans="1:10" ht="15.75" thickBot="1" x14ac:dyDescent="0.3">
      <c r="A24" s="93"/>
      <c r="B24" s="94"/>
      <c r="C24" s="94"/>
      <c r="D24" s="95"/>
      <c r="E24" s="96"/>
      <c r="F24" s="93"/>
      <c r="G24" s="94"/>
      <c r="H24" s="94"/>
      <c r="I24" s="95"/>
      <c r="J24" s="96"/>
    </row>
    <row r="25" spans="1:10" x14ac:dyDescent="0.25">
      <c r="A25" s="85" t="s">
        <v>2</v>
      </c>
      <c r="B25" s="86"/>
      <c r="C25" s="86"/>
      <c r="D25" s="87"/>
      <c r="E25" s="88"/>
      <c r="F25" s="85" t="s">
        <v>323</v>
      </c>
      <c r="G25" s="86"/>
      <c r="H25" s="86"/>
      <c r="I25" s="87"/>
      <c r="J25" s="88"/>
    </row>
    <row r="26" spans="1:10" x14ac:dyDescent="0.25">
      <c r="A26" s="89"/>
      <c r="B26" s="90"/>
      <c r="C26" s="90"/>
      <c r="D26" s="91"/>
      <c r="E26" s="92"/>
      <c r="F26" s="89"/>
      <c r="G26" s="90"/>
      <c r="H26" s="90"/>
      <c r="I26" s="91"/>
      <c r="J26" s="92"/>
    </row>
    <row r="27" spans="1:10" x14ac:dyDescent="0.25">
      <c r="A27" s="93"/>
      <c r="B27" s="94"/>
      <c r="C27" s="94"/>
      <c r="D27" s="95"/>
      <c r="E27" s="96"/>
      <c r="F27" s="93"/>
      <c r="G27" s="94"/>
      <c r="H27" s="94"/>
      <c r="I27" s="95"/>
      <c r="J27" s="96"/>
    </row>
    <row r="28" spans="1:10" x14ac:dyDescent="0.25">
      <c r="A28" s="93"/>
      <c r="B28" s="94"/>
      <c r="C28" s="94"/>
      <c r="D28" s="95"/>
      <c r="E28" s="96"/>
      <c r="F28" s="93"/>
      <c r="G28" s="94"/>
      <c r="H28" s="94"/>
      <c r="I28" s="95"/>
      <c r="J28" s="96"/>
    </row>
    <row r="29" spans="1:10" x14ac:dyDescent="0.25">
      <c r="A29" s="93"/>
      <c r="B29" s="94"/>
      <c r="C29" s="94"/>
      <c r="D29" s="95"/>
      <c r="E29" s="96"/>
      <c r="F29" s="93"/>
      <c r="G29" s="94"/>
      <c r="H29" s="94"/>
      <c r="I29" s="95"/>
      <c r="J29" s="96"/>
    </row>
    <row r="30" spans="1:10" x14ac:dyDescent="0.25">
      <c r="A30" s="93"/>
      <c r="B30" s="94"/>
      <c r="C30" s="94"/>
      <c r="D30" s="95"/>
      <c r="E30" s="96"/>
      <c r="F30" s="93"/>
      <c r="G30" s="94"/>
      <c r="H30" s="94"/>
      <c r="I30" s="95"/>
      <c r="J30" s="96"/>
    </row>
    <row r="31" spans="1:10" ht="15.75" thickBot="1" x14ac:dyDescent="0.3">
      <c r="A31" s="93"/>
      <c r="B31" s="94"/>
      <c r="C31" s="94"/>
      <c r="D31" s="95"/>
      <c r="E31" s="96"/>
      <c r="F31" s="93"/>
      <c r="G31" s="94"/>
      <c r="H31" s="94"/>
      <c r="I31" s="95"/>
      <c r="J31" s="96"/>
    </row>
    <row r="32" spans="1:10" x14ac:dyDescent="0.25">
      <c r="A32" s="85" t="s">
        <v>3</v>
      </c>
      <c r="B32" s="86"/>
      <c r="C32" s="86"/>
      <c r="D32" s="87"/>
      <c r="E32" s="88"/>
      <c r="F32" s="85">
        <v>1</v>
      </c>
      <c r="G32" s="86"/>
      <c r="H32" s="86"/>
      <c r="I32" s="87"/>
      <c r="J32" s="88"/>
    </row>
    <row r="33" spans="1:10" x14ac:dyDescent="0.25">
      <c r="A33" s="89"/>
      <c r="B33" s="90"/>
      <c r="C33" s="90"/>
      <c r="D33" s="91"/>
      <c r="E33" s="92"/>
      <c r="F33" s="89"/>
      <c r="G33" s="90"/>
      <c r="H33" s="90"/>
      <c r="I33" s="91"/>
      <c r="J33" s="92"/>
    </row>
    <row r="34" spans="1:10" x14ac:dyDescent="0.25">
      <c r="A34" s="93"/>
      <c r="B34" s="94"/>
      <c r="C34" s="94"/>
      <c r="D34" s="95"/>
      <c r="E34" s="96"/>
      <c r="F34" s="93"/>
      <c r="G34" s="94"/>
      <c r="H34" s="94"/>
      <c r="I34" s="95"/>
      <c r="J34" s="96"/>
    </row>
    <row r="35" spans="1:10" x14ac:dyDescent="0.25">
      <c r="A35" s="93"/>
      <c r="B35" s="94"/>
      <c r="C35" s="94"/>
      <c r="D35" s="95"/>
      <c r="E35" s="96"/>
      <c r="F35" s="93"/>
      <c r="G35" s="94"/>
      <c r="H35" s="94"/>
      <c r="I35" s="95"/>
      <c r="J35" s="96"/>
    </row>
    <row r="36" spans="1:10" x14ac:dyDescent="0.25">
      <c r="A36" s="93"/>
      <c r="B36" s="94"/>
      <c r="C36" s="94"/>
      <c r="D36" s="95"/>
      <c r="E36" s="96"/>
      <c r="F36" s="93"/>
      <c r="G36" s="94"/>
      <c r="H36" s="94"/>
      <c r="I36" s="95"/>
      <c r="J36" s="96"/>
    </row>
    <row r="37" spans="1:10" x14ac:dyDescent="0.25">
      <c r="A37" s="93"/>
      <c r="B37" s="94"/>
      <c r="C37" s="94"/>
      <c r="D37" s="95"/>
      <c r="E37" s="96"/>
      <c r="F37" s="93"/>
      <c r="G37" s="94"/>
      <c r="H37" s="94"/>
      <c r="I37" s="95"/>
      <c r="J37" s="96"/>
    </row>
    <row r="38" spans="1:10" ht="15.75" thickBot="1" x14ac:dyDescent="0.3">
      <c r="A38" s="93"/>
      <c r="B38" s="94"/>
      <c r="C38" s="94"/>
      <c r="D38" s="95"/>
      <c r="E38" s="96"/>
      <c r="F38" s="93"/>
      <c r="G38" s="94"/>
      <c r="H38" s="94"/>
      <c r="I38" s="95"/>
      <c r="J38" s="96"/>
    </row>
    <row r="39" spans="1:10" x14ac:dyDescent="0.25">
      <c r="A39" s="85" t="s">
        <v>4</v>
      </c>
      <c r="B39" s="86"/>
      <c r="C39" s="86"/>
      <c r="D39" s="87"/>
      <c r="E39" s="87"/>
      <c r="F39" s="100">
        <v>45631</v>
      </c>
      <c r="G39" s="101"/>
      <c r="H39" s="101"/>
      <c r="I39" s="102"/>
      <c r="J39" s="103"/>
    </row>
    <row r="40" spans="1:10" x14ac:dyDescent="0.25">
      <c r="A40" s="89"/>
      <c r="B40" s="90"/>
      <c r="C40" s="90"/>
      <c r="D40" s="91"/>
      <c r="E40" s="91"/>
      <c r="F40" s="104"/>
      <c r="G40" s="105"/>
      <c r="H40" s="105"/>
      <c r="I40" s="106"/>
      <c r="J40" s="107"/>
    </row>
    <row r="41" spans="1:10" x14ac:dyDescent="0.25">
      <c r="A41" s="93"/>
      <c r="B41" s="94"/>
      <c r="C41" s="94"/>
      <c r="D41" s="95"/>
      <c r="E41" s="95"/>
      <c r="F41" s="108"/>
      <c r="G41" s="109"/>
      <c r="H41" s="109"/>
      <c r="I41" s="110"/>
      <c r="J41" s="111"/>
    </row>
    <row r="42" spans="1:10" x14ac:dyDescent="0.25">
      <c r="A42" s="93"/>
      <c r="B42" s="94"/>
      <c r="C42" s="94"/>
      <c r="D42" s="95"/>
      <c r="E42" s="95"/>
      <c r="F42" s="108"/>
      <c r="G42" s="109"/>
      <c r="H42" s="109"/>
      <c r="I42" s="110"/>
      <c r="J42" s="111"/>
    </row>
    <row r="43" spans="1:10" x14ac:dyDescent="0.25">
      <c r="A43" s="93"/>
      <c r="B43" s="94"/>
      <c r="C43" s="94"/>
      <c r="D43" s="95"/>
      <c r="E43" s="95"/>
      <c r="F43" s="108"/>
      <c r="G43" s="109"/>
      <c r="H43" s="109"/>
      <c r="I43" s="110"/>
      <c r="J43" s="111"/>
    </row>
    <row r="44" spans="1:10" x14ac:dyDescent="0.25">
      <c r="A44" s="93"/>
      <c r="B44" s="94"/>
      <c r="C44" s="94"/>
      <c r="D44" s="95"/>
      <c r="E44" s="95"/>
      <c r="F44" s="108"/>
      <c r="G44" s="109"/>
      <c r="H44" s="109"/>
      <c r="I44" s="110"/>
      <c r="J44" s="111"/>
    </row>
    <row r="45" spans="1:10" ht="15.75" thickBot="1" x14ac:dyDescent="0.3">
      <c r="A45" s="97"/>
      <c r="B45" s="98"/>
      <c r="C45" s="98"/>
      <c r="D45" s="99"/>
      <c r="E45" s="99"/>
      <c r="F45" s="112"/>
      <c r="G45" s="113"/>
      <c r="H45" s="113"/>
      <c r="I45" s="114"/>
      <c r="J45" s="115"/>
    </row>
  </sheetData>
  <mergeCells count="11">
    <mergeCell ref="A32:E38"/>
    <mergeCell ref="F32:J38"/>
    <mergeCell ref="A39:E45"/>
    <mergeCell ref="F39:J45"/>
    <mergeCell ref="A1:J10"/>
    <mergeCell ref="A11:E17"/>
    <mergeCell ref="F11:J17"/>
    <mergeCell ref="A18:E24"/>
    <mergeCell ref="F18:J24"/>
    <mergeCell ref="A25:E31"/>
    <mergeCell ref="F25:J31"/>
  </mergeCells>
  <pageMargins left="0.7" right="0.7" top="0.75" bottom="0.75" header="0.3" footer="0.3"/>
  <pageSetup paperSize="9" scale="98"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151E-52AF-4236-99C6-EED514AD5EBC}">
  <sheetPr codeName="Sheet11"/>
  <dimension ref="A1:K29"/>
  <sheetViews>
    <sheetView view="pageBreakPreview" zoomScaleNormal="100" zoomScaleSheetLayoutView="100" workbookViewId="0">
      <selection activeCell="B10" sqref="B10"/>
    </sheetView>
  </sheetViews>
  <sheetFormatPr defaultRowHeight="15" x14ac:dyDescent="0.25"/>
  <cols>
    <col min="1" max="1" width="56.7109375" bestFit="1" customWidth="1"/>
    <col min="2" max="2" width="56.7109375" style="41" customWidth="1"/>
    <col min="6" max="6" width="11.28515625" bestFit="1" customWidth="1"/>
    <col min="7" max="7" width="17.28515625" bestFit="1" customWidth="1"/>
    <col min="8" max="8" width="14.28515625" bestFit="1" customWidth="1"/>
    <col min="9" max="9" width="31.42578125" customWidth="1"/>
    <col min="10" max="10" width="13.42578125" customWidth="1"/>
  </cols>
  <sheetData>
    <row r="1" spans="1:11" x14ac:dyDescent="0.25">
      <c r="A1" s="32" t="s">
        <v>87</v>
      </c>
      <c r="B1" s="38" t="s">
        <v>10</v>
      </c>
      <c r="C1" s="32" t="s">
        <v>72</v>
      </c>
      <c r="D1" s="32" t="s">
        <v>71</v>
      </c>
      <c r="E1" s="32" t="s">
        <v>6</v>
      </c>
      <c r="F1" s="32" t="s">
        <v>40</v>
      </c>
      <c r="G1" s="32" t="s">
        <v>86</v>
      </c>
      <c r="H1" s="32" t="s">
        <v>8</v>
      </c>
      <c r="I1" s="32" t="s">
        <v>173</v>
      </c>
      <c r="J1" s="32" t="s">
        <v>9</v>
      </c>
      <c r="K1" s="32" t="s">
        <v>162</v>
      </c>
    </row>
    <row r="2" spans="1:11" x14ac:dyDescent="0.25">
      <c r="A2" s="32" t="s">
        <v>165</v>
      </c>
      <c r="B2" s="38" t="s">
        <v>143</v>
      </c>
      <c r="C2" s="32">
        <v>710</v>
      </c>
      <c r="D2" s="32">
        <v>100</v>
      </c>
      <c r="E2" s="32">
        <v>1</v>
      </c>
      <c r="F2" s="34">
        <f t="shared" ref="F2" si="0">(C2*D2*E2)/1000000</f>
        <v>7.0999999999999994E-2</v>
      </c>
      <c r="G2" s="34">
        <f>SUMIF($A$2:$A$17,I2,F$2:F$17)</f>
        <v>0</v>
      </c>
      <c r="H2" s="36">
        <f t="shared" ref="H2:H17" si="1">IF(G2="","",$G$28)</f>
        <v>663.04563249854232</v>
      </c>
      <c r="I2" t="str">
        <f>IF($A2=$A3,"",$A2)</f>
        <v/>
      </c>
      <c r="J2" s="36">
        <f>IF(H2="","",H2*G2)</f>
        <v>0</v>
      </c>
    </row>
    <row r="3" spans="1:11" x14ac:dyDescent="0.25">
      <c r="A3" s="32" t="s">
        <v>165</v>
      </c>
      <c r="B3" s="38" t="s">
        <v>142</v>
      </c>
      <c r="C3" s="32">
        <v>1750</v>
      </c>
      <c r="D3" s="32">
        <v>2350</v>
      </c>
      <c r="E3" s="32">
        <v>1</v>
      </c>
      <c r="F3" s="34">
        <f t="shared" ref="F3:F17" si="2">(C3*D3*E3)/1000000</f>
        <v>4.1124999999999998</v>
      </c>
      <c r="G3" s="34">
        <f t="shared" ref="G3:G17" si="3">SUMIF($A$2:$A$17,I3,F$2:F$17)</f>
        <v>0</v>
      </c>
      <c r="H3" s="36">
        <f t="shared" si="1"/>
        <v>663.04563249854232</v>
      </c>
      <c r="I3" t="str">
        <f t="shared" ref="I3:I17" si="4">IF($A3=$A4,"",$A3)</f>
        <v/>
      </c>
      <c r="J3" s="36">
        <f t="shared" ref="J3:J17" si="5">IF(H3="","",H3*G3)</f>
        <v>0</v>
      </c>
    </row>
    <row r="4" spans="1:11" x14ac:dyDescent="0.25">
      <c r="A4" s="32" t="s">
        <v>165</v>
      </c>
      <c r="B4" s="38" t="s">
        <v>141</v>
      </c>
      <c r="C4" s="32">
        <v>1100</v>
      </c>
      <c r="D4" s="32">
        <v>2320</v>
      </c>
      <c r="E4" s="32">
        <v>1</v>
      </c>
      <c r="F4" s="34">
        <f t="shared" si="2"/>
        <v>2.552</v>
      </c>
      <c r="G4" s="34">
        <f t="shared" si="3"/>
        <v>0</v>
      </c>
      <c r="H4" s="36">
        <f t="shared" si="1"/>
        <v>663.04563249854232</v>
      </c>
      <c r="I4" t="str">
        <f t="shared" si="4"/>
        <v/>
      </c>
      <c r="J4" s="36">
        <f t="shared" si="5"/>
        <v>0</v>
      </c>
    </row>
    <row r="5" spans="1:11" x14ac:dyDescent="0.25">
      <c r="A5" s="32" t="s">
        <v>165</v>
      </c>
      <c r="B5" s="38" t="s">
        <v>140</v>
      </c>
      <c r="C5" s="32">
        <v>1100</v>
      </c>
      <c r="D5" s="32">
        <v>950</v>
      </c>
      <c r="E5" s="32">
        <v>1</v>
      </c>
      <c r="F5" s="34">
        <f t="shared" si="2"/>
        <v>1.0449999999999999</v>
      </c>
      <c r="G5" s="34">
        <f t="shared" si="3"/>
        <v>0</v>
      </c>
      <c r="H5" s="36">
        <f t="shared" si="1"/>
        <v>663.04563249854232</v>
      </c>
      <c r="I5" t="str">
        <f t="shared" si="4"/>
        <v/>
      </c>
      <c r="J5" s="36">
        <f t="shared" si="5"/>
        <v>0</v>
      </c>
    </row>
    <row r="6" spans="1:11" x14ac:dyDescent="0.25">
      <c r="A6" s="32" t="s">
        <v>165</v>
      </c>
      <c r="B6" s="38" t="s">
        <v>139</v>
      </c>
      <c r="C6" s="32">
        <v>2300</v>
      </c>
      <c r="D6" s="32">
        <v>862</v>
      </c>
      <c r="E6" s="32">
        <v>1</v>
      </c>
      <c r="F6" s="34">
        <f t="shared" si="2"/>
        <v>1.9825999999999999</v>
      </c>
      <c r="G6" s="34">
        <f t="shared" si="3"/>
        <v>0</v>
      </c>
      <c r="H6" s="36">
        <f t="shared" si="1"/>
        <v>663.04563249854232</v>
      </c>
      <c r="I6" t="str">
        <f t="shared" si="4"/>
        <v/>
      </c>
      <c r="J6" s="36">
        <f t="shared" si="5"/>
        <v>0</v>
      </c>
    </row>
    <row r="7" spans="1:11" x14ac:dyDescent="0.25">
      <c r="A7" s="32" t="s">
        <v>165</v>
      </c>
      <c r="B7" s="38" t="s">
        <v>138</v>
      </c>
      <c r="C7" s="32">
        <v>2300</v>
      </c>
      <c r="D7" s="32">
        <v>1260</v>
      </c>
      <c r="E7" s="32">
        <v>1</v>
      </c>
      <c r="F7" s="34">
        <f t="shared" si="2"/>
        <v>2.8980000000000001</v>
      </c>
      <c r="G7" s="34">
        <f t="shared" si="3"/>
        <v>0</v>
      </c>
      <c r="H7" s="36">
        <f t="shared" si="1"/>
        <v>663.04563249854232</v>
      </c>
      <c r="I7" t="str">
        <f t="shared" si="4"/>
        <v/>
      </c>
      <c r="J7" s="36">
        <f t="shared" si="5"/>
        <v>0</v>
      </c>
    </row>
    <row r="8" spans="1:11" x14ac:dyDescent="0.25">
      <c r="A8" s="32" t="s">
        <v>165</v>
      </c>
      <c r="B8" s="38" t="s">
        <v>137</v>
      </c>
      <c r="C8" s="32">
        <v>1100</v>
      </c>
      <c r="D8" s="32">
        <v>1080</v>
      </c>
      <c r="E8" s="32">
        <v>1</v>
      </c>
      <c r="F8" s="34">
        <f t="shared" si="2"/>
        <v>1.1879999999999999</v>
      </c>
      <c r="G8" s="34">
        <f t="shared" si="3"/>
        <v>13.8491</v>
      </c>
      <c r="H8" s="36">
        <f t="shared" si="1"/>
        <v>663.04563249854232</v>
      </c>
      <c r="I8" t="str">
        <f t="shared" si="4"/>
        <v>Floor &amp; Walls</v>
      </c>
      <c r="J8" s="36">
        <f t="shared" si="5"/>
        <v>9182.5852690355623</v>
      </c>
    </row>
    <row r="9" spans="1:11" x14ac:dyDescent="0.25">
      <c r="A9" s="32" t="s">
        <v>172</v>
      </c>
      <c r="B9" s="38" t="s">
        <v>194</v>
      </c>
      <c r="C9" s="32">
        <v>500</v>
      </c>
      <c r="D9" s="32">
        <v>995</v>
      </c>
      <c r="E9" s="32">
        <v>1</v>
      </c>
      <c r="F9" s="34">
        <f t="shared" si="2"/>
        <v>0.4975</v>
      </c>
      <c r="G9" s="34">
        <f t="shared" si="3"/>
        <v>0</v>
      </c>
      <c r="H9" s="36">
        <f t="shared" si="1"/>
        <v>663.04563249854232</v>
      </c>
      <c r="I9" t="str">
        <f t="shared" si="4"/>
        <v/>
      </c>
      <c r="J9" s="36">
        <f t="shared" si="5"/>
        <v>0</v>
      </c>
    </row>
    <row r="10" spans="1:11" x14ac:dyDescent="0.25">
      <c r="A10" s="32" t="s">
        <v>172</v>
      </c>
      <c r="B10" s="38" t="s">
        <v>170</v>
      </c>
      <c r="C10" s="32">
        <v>170</v>
      </c>
      <c r="D10" s="32">
        <v>995</v>
      </c>
      <c r="E10" s="32">
        <v>1</v>
      </c>
      <c r="F10" s="34">
        <f t="shared" si="2"/>
        <v>0.16914999999999999</v>
      </c>
      <c r="G10" s="34">
        <f t="shared" si="3"/>
        <v>0</v>
      </c>
      <c r="H10" s="36">
        <f t="shared" si="1"/>
        <v>663.04563249854232</v>
      </c>
      <c r="I10" t="str">
        <f t="shared" si="4"/>
        <v/>
      </c>
      <c r="J10" s="36">
        <f t="shared" si="5"/>
        <v>0</v>
      </c>
    </row>
    <row r="11" spans="1:11" x14ac:dyDescent="0.25">
      <c r="A11" s="32" t="s">
        <v>172</v>
      </c>
      <c r="B11" s="38" t="s">
        <v>171</v>
      </c>
      <c r="C11" s="32">
        <v>170</v>
      </c>
      <c r="D11" s="32">
        <v>500</v>
      </c>
      <c r="E11" s="32">
        <v>1</v>
      </c>
      <c r="F11" s="34">
        <f t="shared" si="2"/>
        <v>8.5000000000000006E-2</v>
      </c>
      <c r="G11" s="34">
        <f t="shared" si="3"/>
        <v>0.75164999999999993</v>
      </c>
      <c r="H11" s="36">
        <f t="shared" si="1"/>
        <v>663.04563249854232</v>
      </c>
      <c r="I11" t="str">
        <f t="shared" si="4"/>
        <v>Bathroom 3 Vanity</v>
      </c>
      <c r="J11" s="36">
        <f t="shared" si="5"/>
        <v>498.3782496675293</v>
      </c>
    </row>
    <row r="12" spans="1:11" x14ac:dyDescent="0.25">
      <c r="A12" s="32" t="s">
        <v>136</v>
      </c>
      <c r="B12" s="38" t="s">
        <v>215</v>
      </c>
      <c r="C12" s="32">
        <v>2420</v>
      </c>
      <c r="D12" s="32">
        <v>60</v>
      </c>
      <c r="E12" s="32">
        <v>2</v>
      </c>
      <c r="F12" s="34">
        <f t="shared" si="2"/>
        <v>0.29039999999999999</v>
      </c>
      <c r="G12" s="34">
        <f t="shared" si="3"/>
        <v>0</v>
      </c>
      <c r="H12" s="36">
        <f t="shared" si="1"/>
        <v>663.04563249854232</v>
      </c>
      <c r="I12" t="str">
        <f t="shared" si="4"/>
        <v/>
      </c>
      <c r="J12" s="36">
        <f t="shared" si="5"/>
        <v>0</v>
      </c>
    </row>
    <row r="13" spans="1:11" x14ac:dyDescent="0.25">
      <c r="A13" s="32" t="s">
        <v>136</v>
      </c>
      <c r="B13" s="41" t="s">
        <v>216</v>
      </c>
      <c r="C13" s="32">
        <v>2420</v>
      </c>
      <c r="D13" s="32">
        <v>180</v>
      </c>
      <c r="E13" s="32">
        <v>3</v>
      </c>
      <c r="F13" s="34">
        <f t="shared" si="2"/>
        <v>1.3068</v>
      </c>
      <c r="G13" s="34">
        <f t="shared" si="3"/>
        <v>0</v>
      </c>
      <c r="H13" s="36">
        <f t="shared" si="1"/>
        <v>663.04563249854232</v>
      </c>
      <c r="I13" t="str">
        <f t="shared" si="4"/>
        <v/>
      </c>
      <c r="J13" s="36">
        <f t="shared" si="5"/>
        <v>0</v>
      </c>
    </row>
    <row r="14" spans="1:11" x14ac:dyDescent="0.25">
      <c r="A14" s="32" t="s">
        <v>136</v>
      </c>
      <c r="B14" s="41" t="s">
        <v>217</v>
      </c>
      <c r="C14" s="32">
        <v>940</v>
      </c>
      <c r="D14" s="32">
        <v>60</v>
      </c>
      <c r="E14" s="32">
        <v>1</v>
      </c>
      <c r="F14" s="34">
        <f t="shared" si="2"/>
        <v>5.6399999999999999E-2</v>
      </c>
      <c r="G14" s="34">
        <f t="shared" si="3"/>
        <v>0</v>
      </c>
      <c r="H14" s="36">
        <f t="shared" si="1"/>
        <v>663.04563249854232</v>
      </c>
      <c r="I14" t="str">
        <f t="shared" si="4"/>
        <v/>
      </c>
      <c r="J14" s="36">
        <f t="shared" si="5"/>
        <v>0</v>
      </c>
    </row>
    <row r="15" spans="1:11" x14ac:dyDescent="0.25">
      <c r="A15" s="32" t="s">
        <v>136</v>
      </c>
      <c r="B15" s="41" t="s">
        <v>218</v>
      </c>
      <c r="C15" s="32">
        <v>940</v>
      </c>
      <c r="D15" s="32">
        <v>180</v>
      </c>
      <c r="E15" s="32">
        <v>3</v>
      </c>
      <c r="F15" s="34">
        <f t="shared" si="2"/>
        <v>0.50760000000000005</v>
      </c>
      <c r="G15" s="34">
        <f t="shared" si="3"/>
        <v>0</v>
      </c>
      <c r="H15" s="36">
        <f t="shared" si="1"/>
        <v>663.04563249854232</v>
      </c>
      <c r="I15" t="str">
        <f t="shared" si="4"/>
        <v/>
      </c>
      <c r="J15" s="36">
        <f t="shared" si="5"/>
        <v>0</v>
      </c>
    </row>
    <row r="16" spans="1:11" x14ac:dyDescent="0.25">
      <c r="A16" s="32" t="s">
        <v>136</v>
      </c>
      <c r="B16" s="38" t="s">
        <v>219</v>
      </c>
      <c r="C16" s="32">
        <v>2320</v>
      </c>
      <c r="D16" s="32">
        <v>120</v>
      </c>
      <c r="E16" s="32">
        <v>2</v>
      </c>
      <c r="F16" s="34">
        <f t="shared" si="2"/>
        <v>0.55679999999999996</v>
      </c>
      <c r="G16" s="34">
        <f t="shared" si="3"/>
        <v>0</v>
      </c>
      <c r="H16" s="36">
        <f t="shared" si="1"/>
        <v>663.04563249854232</v>
      </c>
      <c r="I16" t="str">
        <f t="shared" si="4"/>
        <v/>
      </c>
      <c r="J16" s="36">
        <f t="shared" si="5"/>
        <v>0</v>
      </c>
    </row>
    <row r="17" spans="1:10" x14ac:dyDescent="0.25">
      <c r="A17" s="32" t="s">
        <v>136</v>
      </c>
      <c r="B17" s="38" t="s">
        <v>220</v>
      </c>
      <c r="C17" s="32">
        <v>740</v>
      </c>
      <c r="D17" s="32">
        <v>120</v>
      </c>
      <c r="E17" s="32">
        <v>1</v>
      </c>
      <c r="F17" s="34">
        <f t="shared" si="2"/>
        <v>8.8800000000000004E-2</v>
      </c>
      <c r="G17" s="34">
        <f t="shared" si="3"/>
        <v>2.8068</v>
      </c>
      <c r="H17" s="36">
        <f t="shared" si="1"/>
        <v>663.04563249854232</v>
      </c>
      <c r="I17" t="str">
        <f t="shared" si="4"/>
        <v>Bathroom 3 Architrave D.15</v>
      </c>
      <c r="J17" s="36">
        <f t="shared" si="5"/>
        <v>1861.0364812969085</v>
      </c>
    </row>
    <row r="18" spans="1:10" x14ac:dyDescent="0.25">
      <c r="A18" s="32"/>
      <c r="B18" s="38"/>
      <c r="C18" s="32"/>
      <c r="D18" s="32"/>
      <c r="E18" s="32"/>
      <c r="F18" s="34"/>
      <c r="G18" s="34"/>
      <c r="H18" s="36"/>
      <c r="J18" s="36"/>
    </row>
    <row r="19" spans="1:10" x14ac:dyDescent="0.25">
      <c r="A19" s="32"/>
      <c r="B19" s="38"/>
      <c r="C19" s="32"/>
      <c r="D19" s="32"/>
      <c r="E19" s="32"/>
      <c r="F19" s="34">
        <f>SUM(F2:F17)</f>
        <v>17.407550000000001</v>
      </c>
      <c r="G19" s="34">
        <f>SUM(G2:G17)</f>
        <v>17.407550000000001</v>
      </c>
      <c r="H19" s="36"/>
      <c r="J19" s="36"/>
    </row>
    <row r="20" spans="1:10" x14ac:dyDescent="0.25">
      <c r="A20" s="32"/>
      <c r="B20" s="38"/>
      <c r="C20" s="32"/>
      <c r="D20" s="32"/>
      <c r="E20" s="32"/>
      <c r="F20" s="32"/>
      <c r="G20" s="32"/>
    </row>
    <row r="21" spans="1:10" x14ac:dyDescent="0.25">
      <c r="A21" s="32" t="s">
        <v>73</v>
      </c>
      <c r="B21" s="38"/>
      <c r="C21" s="32" t="s">
        <v>72</v>
      </c>
      <c r="D21" s="32" t="s">
        <v>71</v>
      </c>
      <c r="E21" s="32" t="s">
        <v>6</v>
      </c>
      <c r="F21" s="32" t="s">
        <v>8</v>
      </c>
      <c r="G21" s="32" t="s">
        <v>9</v>
      </c>
    </row>
    <row r="22" spans="1:10" x14ac:dyDescent="0.25">
      <c r="A22" s="32" t="s">
        <v>159</v>
      </c>
      <c r="B22" s="38"/>
      <c r="C22" s="32">
        <v>2.75</v>
      </c>
      <c r="D22" s="32">
        <v>1.44</v>
      </c>
      <c r="E22" s="32">
        <v>6</v>
      </c>
      <c r="F22" s="35">
        <v>450</v>
      </c>
      <c r="G22" s="33">
        <f>F22*E22*D22*C22</f>
        <v>10692</v>
      </c>
      <c r="H22" s="33"/>
    </row>
    <row r="23" spans="1:10" x14ac:dyDescent="0.25">
      <c r="A23" s="32" t="s">
        <v>70</v>
      </c>
      <c r="B23" s="38"/>
      <c r="C23" s="32"/>
      <c r="D23" s="32"/>
      <c r="E23" s="32">
        <v>6</v>
      </c>
      <c r="F23" s="35">
        <v>100</v>
      </c>
      <c r="G23" s="33">
        <f>F23*E23</f>
        <v>600</v>
      </c>
    </row>
    <row r="24" spans="1:10" x14ac:dyDescent="0.25">
      <c r="A24" s="32" t="s">
        <v>69</v>
      </c>
      <c r="B24" s="38"/>
      <c r="C24" s="32"/>
      <c r="D24" s="32"/>
      <c r="E24" s="32">
        <v>1</v>
      </c>
      <c r="F24" s="35">
        <v>250</v>
      </c>
      <c r="G24" s="33">
        <f>F24*E24</f>
        <v>250</v>
      </c>
    </row>
    <row r="25" spans="1:10" x14ac:dyDescent="0.25">
      <c r="A25" s="32"/>
      <c r="B25" s="38"/>
      <c r="C25" s="32"/>
      <c r="D25" s="32"/>
      <c r="E25" s="32"/>
      <c r="F25" s="32"/>
      <c r="G25" s="32"/>
    </row>
    <row r="26" spans="1:10" x14ac:dyDescent="0.25">
      <c r="A26" s="32"/>
      <c r="B26" s="38"/>
      <c r="C26" s="32"/>
      <c r="D26" s="32"/>
      <c r="E26" s="32"/>
      <c r="F26" s="32"/>
      <c r="G26" s="33">
        <f>SUM(G22:G24)</f>
        <v>11542</v>
      </c>
    </row>
    <row r="27" spans="1:10" x14ac:dyDescent="0.25">
      <c r="A27" s="32"/>
      <c r="B27" s="38"/>
      <c r="C27" s="32"/>
      <c r="D27" s="32"/>
      <c r="E27" s="32"/>
      <c r="F27" s="32" t="s">
        <v>17</v>
      </c>
      <c r="G27" s="34">
        <f>F19</f>
        <v>17.407550000000001</v>
      </c>
    </row>
    <row r="28" spans="1:10" x14ac:dyDescent="0.25">
      <c r="A28" s="32"/>
      <c r="B28" s="38"/>
      <c r="C28" s="32"/>
      <c r="D28" s="32"/>
      <c r="E28" s="32"/>
      <c r="F28" s="32" t="s">
        <v>8</v>
      </c>
      <c r="G28" s="33">
        <f>G26/G27</f>
        <v>663.04563249854232</v>
      </c>
    </row>
    <row r="29" spans="1:10" x14ac:dyDescent="0.25">
      <c r="A29" s="32"/>
      <c r="B29" s="38"/>
      <c r="C29" s="32"/>
      <c r="D29" s="32"/>
      <c r="E29" s="32"/>
      <c r="F29" s="32"/>
      <c r="G29" s="32"/>
    </row>
  </sheetData>
  <phoneticPr fontId="9" type="noConversion"/>
  <pageMargins left="0.7" right="0.7" top="0.75" bottom="0.75" header="0.3" footer="0.3"/>
  <pageSetup paperSize="9" scale="6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B5-251A-4F17-B22A-CDF89756C60C}">
  <sheetPr codeName="Sheet12"/>
  <dimension ref="A1:J16"/>
  <sheetViews>
    <sheetView view="pageBreakPreview" zoomScaleNormal="100" zoomScaleSheetLayoutView="100" workbookViewId="0">
      <selection activeCell="G2" sqref="G2"/>
    </sheetView>
  </sheetViews>
  <sheetFormatPr defaultRowHeight="15" x14ac:dyDescent="0.25"/>
  <cols>
    <col min="1" max="1" width="52.5703125" customWidth="1"/>
    <col min="2" max="2" width="47.5703125" style="41" customWidth="1"/>
    <col min="6" max="6" width="11.28515625" bestFit="1" customWidth="1"/>
    <col min="7" max="7" width="17.28515625" bestFit="1" customWidth="1"/>
    <col min="8" max="8" width="14.28515625" bestFit="1" customWidth="1"/>
    <col min="9" max="9" width="11.140625" bestFit="1" customWidth="1"/>
    <col min="10" max="10" width="16.5703125" customWidth="1"/>
  </cols>
  <sheetData>
    <row r="1" spans="1:10" x14ac:dyDescent="0.25">
      <c r="A1" s="32" t="s">
        <v>87</v>
      </c>
      <c r="B1" s="38" t="s">
        <v>10</v>
      </c>
      <c r="C1" s="32" t="s">
        <v>72</v>
      </c>
      <c r="D1" s="32" t="s">
        <v>71</v>
      </c>
      <c r="E1" s="32" t="s">
        <v>6</v>
      </c>
      <c r="F1" s="32" t="s">
        <v>40</v>
      </c>
      <c r="G1" s="32" t="s">
        <v>86</v>
      </c>
      <c r="H1" s="32" t="s">
        <v>8</v>
      </c>
      <c r="I1" s="32" t="s">
        <v>173</v>
      </c>
      <c r="J1" s="32" t="s">
        <v>9</v>
      </c>
    </row>
    <row r="2" spans="1:10" x14ac:dyDescent="0.25">
      <c r="A2" s="32" t="s">
        <v>144</v>
      </c>
      <c r="B2" s="38" t="s">
        <v>167</v>
      </c>
      <c r="C2" s="32">
        <v>2800</v>
      </c>
      <c r="D2" s="32">
        <v>650</v>
      </c>
      <c r="E2" s="32">
        <v>1</v>
      </c>
      <c r="F2" s="34">
        <f t="shared" ref="F2" si="0">(C2*D2*E2)/1000000</f>
        <v>1.82</v>
      </c>
      <c r="G2" s="34">
        <f>SUMIF($A$2:$A$5,I2,F$2:F$5)</f>
        <v>1.82</v>
      </c>
      <c r="H2" s="36">
        <f>IF(G2="","",$G$15)</f>
        <v>555.98461538461538</v>
      </c>
      <c r="I2" t="str">
        <f>IF($A2=$A3,"",$A2)</f>
        <v>Utility Backsplash</v>
      </c>
      <c r="J2" s="36">
        <f>IF(H2="","",H2*G2)</f>
        <v>1011.8920000000001</v>
      </c>
    </row>
    <row r="3" spans="1:10" ht="30" x14ac:dyDescent="0.25">
      <c r="A3" s="32" t="s">
        <v>168</v>
      </c>
      <c r="B3" s="38" t="s">
        <v>169</v>
      </c>
      <c r="C3" s="32">
        <v>2800</v>
      </c>
      <c r="D3" s="32">
        <v>600</v>
      </c>
      <c r="E3" s="32">
        <v>1</v>
      </c>
      <c r="F3" s="34">
        <f t="shared" ref="F3:F4" si="1">(C3*D3*E3)/1000000</f>
        <v>1.68</v>
      </c>
      <c r="G3" s="34">
        <f t="shared" ref="G3:G4" si="2">SUMIF($A$2:$A$5,I3,F$2:F$5)</f>
        <v>0</v>
      </c>
      <c r="H3" s="36">
        <f t="shared" ref="H3:H4" si="3">IF(G3="","",$G$15)</f>
        <v>555.98461538461538</v>
      </c>
      <c r="I3" t="str">
        <f t="shared" ref="I3:I4" si="4">IF($A3=$A4,"",$A3)</f>
        <v/>
      </c>
      <c r="J3" s="36">
        <f t="shared" ref="J3:J4" si="5">IF(H3="","",H3*G3)</f>
        <v>0</v>
      </c>
    </row>
    <row r="4" spans="1:10" x14ac:dyDescent="0.25">
      <c r="A4" s="32" t="s">
        <v>168</v>
      </c>
      <c r="B4" s="38"/>
      <c r="C4" s="32">
        <v>2800</v>
      </c>
      <c r="D4" s="32">
        <v>50</v>
      </c>
      <c r="E4" s="32">
        <v>1</v>
      </c>
      <c r="F4" s="34">
        <f t="shared" si="1"/>
        <v>0.14000000000000001</v>
      </c>
      <c r="G4" s="34">
        <f t="shared" si="2"/>
        <v>1.8199999999999998</v>
      </c>
      <c r="H4" s="36">
        <f t="shared" si="3"/>
        <v>555.98461538461538</v>
      </c>
      <c r="I4" t="str">
        <f t="shared" si="4"/>
        <v>Utility Worktop</v>
      </c>
      <c r="J4" s="36">
        <f t="shared" si="5"/>
        <v>1011.8919999999999</v>
      </c>
    </row>
    <row r="5" spans="1:10" x14ac:dyDescent="0.25">
      <c r="A5" s="32"/>
      <c r="B5" s="38"/>
      <c r="C5" s="32"/>
      <c r="D5" s="32"/>
      <c r="E5" s="32"/>
      <c r="F5" s="32"/>
      <c r="G5" s="32"/>
    </row>
    <row r="6" spans="1:10" x14ac:dyDescent="0.25">
      <c r="A6" s="32"/>
      <c r="B6" s="38"/>
      <c r="C6" s="32"/>
      <c r="D6" s="32"/>
      <c r="E6" s="32"/>
      <c r="F6" s="34">
        <f>SUM(F2:F5)</f>
        <v>3.64</v>
      </c>
      <c r="G6" s="34">
        <f>SUM(G2:G5)</f>
        <v>3.6399999999999997</v>
      </c>
    </row>
    <row r="7" spans="1:10" x14ac:dyDescent="0.25">
      <c r="A7" s="32"/>
      <c r="B7" s="38"/>
      <c r="C7" s="32"/>
      <c r="D7" s="32"/>
      <c r="E7" s="32"/>
      <c r="F7" s="32"/>
      <c r="G7" s="32"/>
    </row>
    <row r="8" spans="1:10" x14ac:dyDescent="0.25">
      <c r="A8" s="32" t="s">
        <v>73</v>
      </c>
      <c r="B8" s="38"/>
      <c r="C8" s="32" t="s">
        <v>72</v>
      </c>
      <c r="D8" s="32" t="s">
        <v>71</v>
      </c>
      <c r="E8" s="32" t="s">
        <v>6</v>
      </c>
      <c r="F8" s="32" t="s">
        <v>8</v>
      </c>
      <c r="G8" s="32" t="s">
        <v>9</v>
      </c>
    </row>
    <row r="9" spans="1:10" x14ac:dyDescent="0.25">
      <c r="A9" s="32" t="s">
        <v>160</v>
      </c>
      <c r="B9" s="38"/>
      <c r="C9" s="32">
        <v>3.24</v>
      </c>
      <c r="D9" s="32">
        <v>1.64</v>
      </c>
      <c r="E9" s="32">
        <v>1</v>
      </c>
      <c r="F9" s="35">
        <v>315</v>
      </c>
      <c r="G9" s="33">
        <f>F9*E9*D9*C9</f>
        <v>1673.7840000000001</v>
      </c>
      <c r="H9" s="33"/>
    </row>
    <row r="10" spans="1:10" x14ac:dyDescent="0.25">
      <c r="A10" s="32" t="s">
        <v>70</v>
      </c>
      <c r="B10" s="38"/>
      <c r="C10" s="32"/>
      <c r="D10" s="32"/>
      <c r="E10" s="32">
        <v>1</v>
      </c>
      <c r="F10" s="35">
        <v>100</v>
      </c>
      <c r="G10" s="33">
        <f>F10*E10</f>
        <v>100</v>
      </c>
    </row>
    <row r="11" spans="1:10" x14ac:dyDescent="0.25">
      <c r="A11" s="32" t="s">
        <v>69</v>
      </c>
      <c r="B11" s="38"/>
      <c r="C11" s="32"/>
      <c r="D11" s="32"/>
      <c r="E11" s="32">
        <v>1</v>
      </c>
      <c r="F11" s="35">
        <v>250</v>
      </c>
      <c r="G11" s="33">
        <f>F11*E11</f>
        <v>250</v>
      </c>
    </row>
    <row r="12" spans="1:10" x14ac:dyDescent="0.25">
      <c r="A12" s="32"/>
      <c r="B12" s="38"/>
      <c r="C12" s="32"/>
      <c r="D12" s="32"/>
      <c r="E12" s="32"/>
      <c r="F12" s="32"/>
      <c r="G12" s="32"/>
    </row>
    <row r="13" spans="1:10" x14ac:dyDescent="0.25">
      <c r="A13" s="32"/>
      <c r="B13" s="38"/>
      <c r="C13" s="32"/>
      <c r="D13" s="32"/>
      <c r="E13" s="32"/>
      <c r="F13" s="32"/>
      <c r="G13" s="33">
        <f>SUM(G9:G11)</f>
        <v>2023.7840000000001</v>
      </c>
    </row>
    <row r="14" spans="1:10" x14ac:dyDescent="0.25">
      <c r="A14" s="32"/>
      <c r="B14" s="38"/>
      <c r="C14" s="32"/>
      <c r="D14" s="32"/>
      <c r="E14" s="32"/>
      <c r="F14" s="32" t="s">
        <v>17</v>
      </c>
      <c r="G14" s="34">
        <f>F6</f>
        <v>3.64</v>
      </c>
    </row>
    <row r="15" spans="1:10" x14ac:dyDescent="0.25">
      <c r="A15" s="32"/>
      <c r="B15" s="38"/>
      <c r="C15" s="32"/>
      <c r="D15" s="32"/>
      <c r="E15" s="32"/>
      <c r="F15" s="32" t="s">
        <v>8</v>
      </c>
      <c r="G15" s="33">
        <f>G13/G14</f>
        <v>555.98461538461538</v>
      </c>
    </row>
    <row r="16" spans="1:10" x14ac:dyDescent="0.25">
      <c r="A16" s="32"/>
      <c r="B16" s="38"/>
      <c r="C16" s="32"/>
      <c r="D16" s="32"/>
      <c r="E16" s="32"/>
      <c r="F16" s="32"/>
      <c r="G16" s="32"/>
    </row>
  </sheetData>
  <pageMargins left="0.7" right="0.7" top="0.75" bottom="0.75" header="0.3" footer="0.3"/>
  <pageSetup paperSize="9" scale="6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2:M38"/>
  <sheetViews>
    <sheetView view="pageBreakPreview" zoomScaleNormal="100" zoomScaleSheetLayoutView="100" workbookViewId="0">
      <selection activeCell="B10" sqref="B10:M32"/>
    </sheetView>
  </sheetViews>
  <sheetFormatPr defaultRowHeight="15" x14ac:dyDescent="0.25"/>
  <cols>
    <col min="1" max="1" width="4.42578125" customWidth="1"/>
    <col min="5" max="5" width="10.28515625" customWidth="1"/>
    <col min="13" max="13" width="7.7109375" customWidth="1"/>
  </cols>
  <sheetData>
    <row r="2" spans="2:13" x14ac:dyDescent="0.25">
      <c r="F2" s="139" t="s">
        <v>11</v>
      </c>
      <c r="G2" s="139"/>
      <c r="H2" s="139"/>
      <c r="I2" s="139"/>
      <c r="J2" s="139"/>
      <c r="K2" s="139"/>
      <c r="L2" s="139"/>
      <c r="M2" s="139"/>
    </row>
    <row r="3" spans="2:13" x14ac:dyDescent="0.25">
      <c r="F3" s="139"/>
      <c r="G3" s="139"/>
      <c r="H3" s="139"/>
      <c r="I3" s="139"/>
      <c r="J3" s="139"/>
      <c r="K3" s="139"/>
      <c r="L3" s="139"/>
      <c r="M3" s="139"/>
    </row>
    <row r="4" spans="2:13" x14ac:dyDescent="0.25">
      <c r="F4" s="137" t="s">
        <v>12</v>
      </c>
      <c r="G4" s="137"/>
      <c r="H4" s="137"/>
      <c r="I4" s="137"/>
      <c r="J4" s="137"/>
      <c r="K4" s="137"/>
      <c r="L4" s="137"/>
      <c r="M4" s="137"/>
    </row>
    <row r="5" spans="2:13" x14ac:dyDescent="0.25">
      <c r="F5" s="137"/>
      <c r="G5" s="137"/>
      <c r="H5" s="137"/>
      <c r="I5" s="137"/>
      <c r="J5" s="137"/>
      <c r="K5" s="137"/>
      <c r="L5" s="137"/>
      <c r="M5" s="137"/>
    </row>
    <row r="6" spans="2:13" x14ac:dyDescent="0.25">
      <c r="F6" s="140" t="s">
        <v>13</v>
      </c>
      <c r="G6" s="140"/>
      <c r="H6" s="140"/>
      <c r="I6" s="140"/>
      <c r="J6" s="140"/>
      <c r="K6" s="140"/>
      <c r="L6" s="140"/>
    </row>
    <row r="7" spans="2:13" x14ac:dyDescent="0.25">
      <c r="F7" s="140" t="s">
        <v>14</v>
      </c>
      <c r="G7" s="140"/>
      <c r="H7" s="140"/>
      <c r="I7" s="140"/>
      <c r="J7" s="140"/>
      <c r="K7" s="140"/>
      <c r="L7" s="140"/>
    </row>
    <row r="8" spans="2:13" ht="8.25" customHeight="1" x14ac:dyDescent="0.25"/>
    <row r="9" spans="2:13" ht="9.75" customHeight="1" x14ac:dyDescent="0.25">
      <c r="B9" s="7"/>
      <c r="C9" s="7"/>
      <c r="D9" s="7"/>
      <c r="E9" s="7"/>
      <c r="F9" s="7"/>
      <c r="G9" s="7"/>
      <c r="H9" s="7"/>
      <c r="I9" s="7"/>
      <c r="J9" s="7"/>
      <c r="K9" s="7"/>
      <c r="L9" s="7"/>
      <c r="M9" s="7"/>
    </row>
    <row r="10" spans="2:13" x14ac:dyDescent="0.25">
      <c r="B10" s="137" t="s">
        <v>15</v>
      </c>
      <c r="C10" s="137"/>
      <c r="D10" s="137"/>
      <c r="E10" s="137"/>
      <c r="F10" s="137"/>
      <c r="G10" s="137"/>
      <c r="H10" s="137"/>
      <c r="I10" s="137"/>
      <c r="J10" s="137"/>
      <c r="K10" s="137"/>
      <c r="L10" s="137"/>
      <c r="M10" s="137"/>
    </row>
    <row r="11" spans="2:13" x14ac:dyDescent="0.25">
      <c r="B11" s="137"/>
      <c r="C11" s="137"/>
      <c r="D11" s="137"/>
      <c r="E11" s="137"/>
      <c r="F11" s="137"/>
      <c r="G11" s="137"/>
      <c r="H11" s="137"/>
      <c r="I11" s="137"/>
      <c r="J11" s="137"/>
      <c r="K11" s="137"/>
      <c r="L11" s="137"/>
      <c r="M11" s="137"/>
    </row>
    <row r="12" spans="2:13" x14ac:dyDescent="0.25">
      <c r="B12" s="137"/>
      <c r="C12" s="137"/>
      <c r="D12" s="137"/>
      <c r="E12" s="137"/>
      <c r="F12" s="137"/>
      <c r="G12" s="137"/>
      <c r="H12" s="137"/>
      <c r="I12" s="137"/>
      <c r="J12" s="137"/>
      <c r="K12" s="137"/>
      <c r="L12" s="137"/>
      <c r="M12" s="137"/>
    </row>
    <row r="13" spans="2:13" x14ac:dyDescent="0.25">
      <c r="B13" s="137"/>
      <c r="C13" s="137"/>
      <c r="D13" s="137"/>
      <c r="E13" s="137"/>
      <c r="F13" s="137"/>
      <c r="G13" s="137"/>
      <c r="H13" s="137"/>
      <c r="I13" s="137"/>
      <c r="J13" s="137"/>
      <c r="K13" s="137"/>
      <c r="L13" s="137"/>
      <c r="M13" s="137"/>
    </row>
    <row r="14" spans="2:13" x14ac:dyDescent="0.25">
      <c r="B14" s="137"/>
      <c r="C14" s="137"/>
      <c r="D14" s="137"/>
      <c r="E14" s="137"/>
      <c r="F14" s="137"/>
      <c r="G14" s="137"/>
      <c r="H14" s="137"/>
      <c r="I14" s="137"/>
      <c r="J14" s="137"/>
      <c r="K14" s="137"/>
      <c r="L14" s="137"/>
      <c r="M14" s="137"/>
    </row>
    <row r="15" spans="2:13" x14ac:dyDescent="0.25">
      <c r="B15" s="137"/>
      <c r="C15" s="137"/>
      <c r="D15" s="137"/>
      <c r="E15" s="137"/>
      <c r="F15" s="137"/>
      <c r="G15" s="137"/>
      <c r="H15" s="137"/>
      <c r="I15" s="137"/>
      <c r="J15" s="137"/>
      <c r="K15" s="137"/>
      <c r="L15" s="137"/>
      <c r="M15" s="137"/>
    </row>
    <row r="16" spans="2:13" x14ac:dyDescent="0.25">
      <c r="B16" s="137"/>
      <c r="C16" s="137"/>
      <c r="D16" s="137"/>
      <c r="E16" s="137"/>
      <c r="F16" s="137"/>
      <c r="G16" s="137"/>
      <c r="H16" s="137"/>
      <c r="I16" s="137"/>
      <c r="J16" s="137"/>
      <c r="K16" s="137"/>
      <c r="L16" s="137"/>
      <c r="M16" s="137"/>
    </row>
    <row r="17" spans="2:13" x14ac:dyDescent="0.25">
      <c r="B17" s="137"/>
      <c r="C17" s="137"/>
      <c r="D17" s="137"/>
      <c r="E17" s="137"/>
      <c r="F17" s="137"/>
      <c r="G17" s="137"/>
      <c r="H17" s="137"/>
      <c r="I17" s="137"/>
      <c r="J17" s="137"/>
      <c r="K17" s="137"/>
      <c r="L17" s="137"/>
      <c r="M17" s="137"/>
    </row>
    <row r="18" spans="2:13" x14ac:dyDescent="0.25">
      <c r="B18" s="137"/>
      <c r="C18" s="137"/>
      <c r="D18" s="137"/>
      <c r="E18" s="137"/>
      <c r="F18" s="137"/>
      <c r="G18" s="137"/>
      <c r="H18" s="137"/>
      <c r="I18" s="137"/>
      <c r="J18" s="137"/>
      <c r="K18" s="137"/>
      <c r="L18" s="137"/>
      <c r="M18" s="137"/>
    </row>
    <row r="19" spans="2:13" x14ac:dyDescent="0.25">
      <c r="B19" s="137"/>
      <c r="C19" s="137"/>
      <c r="D19" s="137"/>
      <c r="E19" s="137"/>
      <c r="F19" s="137"/>
      <c r="G19" s="137"/>
      <c r="H19" s="137"/>
      <c r="I19" s="137"/>
      <c r="J19" s="137"/>
      <c r="K19" s="137"/>
      <c r="L19" s="137"/>
      <c r="M19" s="137"/>
    </row>
    <row r="20" spans="2:13" x14ac:dyDescent="0.25">
      <c r="B20" s="137"/>
      <c r="C20" s="137"/>
      <c r="D20" s="137"/>
      <c r="E20" s="137"/>
      <c r="F20" s="137"/>
      <c r="G20" s="137"/>
      <c r="H20" s="137"/>
      <c r="I20" s="137"/>
      <c r="J20" s="137"/>
      <c r="K20" s="137"/>
      <c r="L20" s="137"/>
      <c r="M20" s="137"/>
    </row>
    <row r="21" spans="2:13" x14ac:dyDescent="0.25">
      <c r="B21" s="137"/>
      <c r="C21" s="137"/>
      <c r="D21" s="137"/>
      <c r="E21" s="137"/>
      <c r="F21" s="137"/>
      <c r="G21" s="137"/>
      <c r="H21" s="137"/>
      <c r="I21" s="137"/>
      <c r="J21" s="137"/>
      <c r="K21" s="137"/>
      <c r="L21" s="137"/>
      <c r="M21" s="137"/>
    </row>
    <row r="22" spans="2:13" x14ac:dyDescent="0.25">
      <c r="B22" s="137"/>
      <c r="C22" s="137"/>
      <c r="D22" s="137"/>
      <c r="E22" s="137"/>
      <c r="F22" s="137"/>
      <c r="G22" s="137"/>
      <c r="H22" s="137"/>
      <c r="I22" s="137"/>
      <c r="J22" s="137"/>
      <c r="K22" s="137"/>
      <c r="L22" s="137"/>
      <c r="M22" s="137"/>
    </row>
    <row r="23" spans="2:13" x14ac:dyDescent="0.25">
      <c r="B23" s="137"/>
      <c r="C23" s="137"/>
      <c r="D23" s="137"/>
      <c r="E23" s="137"/>
      <c r="F23" s="137"/>
      <c r="G23" s="137"/>
      <c r="H23" s="137"/>
      <c r="I23" s="137"/>
      <c r="J23" s="137"/>
      <c r="K23" s="137"/>
      <c r="L23" s="137"/>
      <c r="M23" s="137"/>
    </row>
    <row r="24" spans="2:13" x14ac:dyDescent="0.25">
      <c r="B24" s="137"/>
      <c r="C24" s="137"/>
      <c r="D24" s="137"/>
      <c r="E24" s="137"/>
      <c r="F24" s="137"/>
      <c r="G24" s="137"/>
      <c r="H24" s="137"/>
      <c r="I24" s="137"/>
      <c r="J24" s="137"/>
      <c r="K24" s="137"/>
      <c r="L24" s="137"/>
      <c r="M24" s="137"/>
    </row>
    <row r="25" spans="2:13" x14ac:dyDescent="0.25">
      <c r="B25" s="137"/>
      <c r="C25" s="137"/>
      <c r="D25" s="137"/>
      <c r="E25" s="137"/>
      <c r="F25" s="137"/>
      <c r="G25" s="137"/>
      <c r="H25" s="137"/>
      <c r="I25" s="137"/>
      <c r="J25" s="137"/>
      <c r="K25" s="137"/>
      <c r="L25" s="137"/>
      <c r="M25" s="137"/>
    </row>
    <row r="26" spans="2:13" x14ac:dyDescent="0.25">
      <c r="B26" s="137"/>
      <c r="C26" s="137"/>
      <c r="D26" s="137"/>
      <c r="E26" s="137"/>
      <c r="F26" s="137"/>
      <c r="G26" s="137"/>
      <c r="H26" s="137"/>
      <c r="I26" s="137"/>
      <c r="J26" s="137"/>
      <c r="K26" s="137"/>
      <c r="L26" s="137"/>
      <c r="M26" s="137"/>
    </row>
    <row r="27" spans="2:13" x14ac:dyDescent="0.25">
      <c r="B27" s="137"/>
      <c r="C27" s="137"/>
      <c r="D27" s="137"/>
      <c r="E27" s="137"/>
      <c r="F27" s="137"/>
      <c r="G27" s="137"/>
      <c r="H27" s="137"/>
      <c r="I27" s="137"/>
      <c r="J27" s="137"/>
      <c r="K27" s="137"/>
      <c r="L27" s="137"/>
      <c r="M27" s="137"/>
    </row>
    <row r="28" spans="2:13" x14ac:dyDescent="0.25">
      <c r="B28" s="137"/>
      <c r="C28" s="137"/>
      <c r="D28" s="137"/>
      <c r="E28" s="137"/>
      <c r="F28" s="137"/>
      <c r="G28" s="137"/>
      <c r="H28" s="137"/>
      <c r="I28" s="137"/>
      <c r="J28" s="137"/>
      <c r="K28" s="137"/>
      <c r="L28" s="137"/>
      <c r="M28" s="137"/>
    </row>
    <row r="29" spans="2:13" x14ac:dyDescent="0.25">
      <c r="B29" s="137"/>
      <c r="C29" s="137"/>
      <c r="D29" s="137"/>
      <c r="E29" s="137"/>
      <c r="F29" s="137"/>
      <c r="G29" s="137"/>
      <c r="H29" s="137"/>
      <c r="I29" s="137"/>
      <c r="J29" s="137"/>
      <c r="K29" s="137"/>
      <c r="L29" s="137"/>
      <c r="M29" s="137"/>
    </row>
    <row r="30" spans="2:13" x14ac:dyDescent="0.25">
      <c r="B30" s="137"/>
      <c r="C30" s="137"/>
      <c r="D30" s="137"/>
      <c r="E30" s="137"/>
      <c r="F30" s="137"/>
      <c r="G30" s="137"/>
      <c r="H30" s="137"/>
      <c r="I30" s="137"/>
      <c r="J30" s="137"/>
      <c r="K30" s="137"/>
      <c r="L30" s="137"/>
      <c r="M30" s="137"/>
    </row>
    <row r="31" spans="2:13" x14ac:dyDescent="0.25">
      <c r="B31" s="137"/>
      <c r="C31" s="137"/>
      <c r="D31" s="137"/>
      <c r="E31" s="137"/>
      <c r="F31" s="137"/>
      <c r="G31" s="137"/>
      <c r="H31" s="137"/>
      <c r="I31" s="137"/>
      <c r="J31" s="137"/>
      <c r="K31" s="137"/>
      <c r="L31" s="137"/>
      <c r="M31" s="137"/>
    </row>
    <row r="32" spans="2:13" x14ac:dyDescent="0.25">
      <c r="B32" s="137"/>
      <c r="C32" s="137"/>
      <c r="D32" s="137"/>
      <c r="E32" s="137"/>
      <c r="F32" s="137"/>
      <c r="G32" s="137"/>
      <c r="H32" s="137"/>
      <c r="I32" s="137"/>
      <c r="J32" s="137"/>
      <c r="K32" s="137"/>
      <c r="L32" s="137"/>
      <c r="M32" s="137"/>
    </row>
    <row r="34" spans="2:13" x14ac:dyDescent="0.25">
      <c r="B34" s="137" t="s">
        <v>16</v>
      </c>
      <c r="C34" s="138"/>
      <c r="D34" s="138"/>
      <c r="E34" s="138"/>
      <c r="F34" s="138"/>
      <c r="G34" s="138"/>
      <c r="H34" s="138"/>
      <c r="I34" s="138"/>
      <c r="J34" s="138"/>
      <c r="K34" s="138"/>
      <c r="L34" s="138"/>
      <c r="M34" s="138"/>
    </row>
    <row r="35" spans="2:13" x14ac:dyDescent="0.25">
      <c r="B35" s="138"/>
      <c r="C35" s="138"/>
      <c r="D35" s="138"/>
      <c r="E35" s="138"/>
      <c r="F35" s="138"/>
      <c r="G35" s="138"/>
      <c r="H35" s="138"/>
      <c r="I35" s="138"/>
      <c r="J35" s="138"/>
      <c r="K35" s="138"/>
      <c r="L35" s="138"/>
      <c r="M35" s="138"/>
    </row>
    <row r="36" spans="2:13" x14ac:dyDescent="0.25">
      <c r="B36" s="138"/>
      <c r="C36" s="138"/>
      <c r="D36" s="138"/>
      <c r="E36" s="138"/>
      <c r="F36" s="138"/>
      <c r="G36" s="138"/>
      <c r="H36" s="138"/>
      <c r="I36" s="138"/>
      <c r="J36" s="138"/>
      <c r="K36" s="138"/>
      <c r="L36" s="138"/>
      <c r="M36" s="138"/>
    </row>
    <row r="37" spans="2:13" x14ac:dyDescent="0.25">
      <c r="B37" s="138"/>
      <c r="C37" s="138"/>
      <c r="D37" s="138"/>
      <c r="E37" s="138"/>
      <c r="F37" s="138"/>
      <c r="G37" s="138"/>
      <c r="H37" s="138"/>
      <c r="I37" s="138"/>
      <c r="J37" s="138"/>
      <c r="K37" s="138"/>
      <c r="L37" s="138"/>
      <c r="M37" s="138"/>
    </row>
    <row r="38" spans="2:13" x14ac:dyDescent="0.25">
      <c r="B38" s="138"/>
      <c r="C38" s="138"/>
      <c r="D38" s="138"/>
      <c r="E38" s="138"/>
      <c r="F38" s="138"/>
      <c r="G38" s="138"/>
      <c r="H38" s="138"/>
      <c r="I38" s="138"/>
      <c r="J38" s="138"/>
      <c r="K38" s="138"/>
      <c r="L38" s="138"/>
      <c r="M38" s="138"/>
    </row>
  </sheetData>
  <mergeCells count="6">
    <mergeCell ref="B34:M38"/>
    <mergeCell ref="F2:M3"/>
    <mergeCell ref="F4:M5"/>
    <mergeCell ref="F6:L6"/>
    <mergeCell ref="F7:L7"/>
    <mergeCell ref="B10:M32"/>
  </mergeCells>
  <pageMargins left="0.7" right="0.7" top="0.75" bottom="0.75" header="0.3" footer="0.3"/>
  <pageSetup paperSize="9" scale="76"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493C-1923-4A3D-BF63-F4B304D85ECC}">
  <sheetPr>
    <pageSetUpPr fitToPage="1"/>
  </sheetPr>
  <dimension ref="A1:Y166"/>
  <sheetViews>
    <sheetView tabSelected="1" view="pageBreakPreview" zoomScale="85" zoomScaleNormal="85" zoomScaleSheetLayoutView="85" workbookViewId="0">
      <selection activeCell="I22" sqref="I22"/>
    </sheetView>
  </sheetViews>
  <sheetFormatPr defaultRowHeight="15" x14ac:dyDescent="0.25"/>
  <cols>
    <col min="1" max="1" width="57.5703125" style="41" customWidth="1"/>
    <col min="2" max="2" width="1.7109375" customWidth="1"/>
    <col min="3" max="3" width="9.140625" style="4"/>
    <col min="4" max="4" width="1.7109375" style="4" customWidth="1"/>
    <col min="5" max="5" width="4.7109375" style="4" bestFit="1" customWidth="1"/>
    <col min="6" max="6" width="1.7109375" style="4" customWidth="1"/>
    <col min="7" max="7" width="12.42578125" style="6" customWidth="1"/>
    <col min="8" max="8" width="1.7109375" style="6" customWidth="1"/>
    <col min="9" max="9" width="9" style="6" customWidth="1"/>
    <col min="10" max="10" width="1.7109375" style="6" customWidth="1"/>
    <col min="11" max="11" width="13.140625" style="6" bestFit="1" customWidth="1"/>
    <col min="12" max="12" width="1.7109375" style="6" customWidth="1"/>
    <col min="13" max="13" width="11" style="6" customWidth="1"/>
    <col min="14" max="14" width="1.7109375" style="6" customWidth="1"/>
    <col min="15" max="15" width="14.28515625" style="6" customWidth="1"/>
    <col min="16" max="16" width="1.7109375" style="6" customWidth="1"/>
    <col min="17" max="17" width="8.28515625" style="9" customWidth="1"/>
    <col min="18" max="18" width="1.7109375" style="6" customWidth="1"/>
    <col min="19" max="19" width="12.5703125" style="6" customWidth="1"/>
    <col min="20" max="20" width="1.7109375" style="6" customWidth="1"/>
    <col min="21" max="21" width="13.140625" style="6" bestFit="1" customWidth="1"/>
    <col min="22" max="22" width="1.7109375" style="6" customWidth="1"/>
    <col min="23" max="23" width="14.28515625" style="6" customWidth="1"/>
    <col min="24" max="24" width="1.7109375" style="4" customWidth="1"/>
    <col min="25" max="25" width="40.85546875" style="31" bestFit="1" customWidth="1"/>
  </cols>
  <sheetData>
    <row r="1" spans="1:25" x14ac:dyDescent="0.25">
      <c r="A1" s="134" t="s">
        <v>39</v>
      </c>
      <c r="B1" s="135"/>
      <c r="C1" s="135"/>
      <c r="D1" s="135"/>
      <c r="E1" s="135"/>
      <c r="F1" s="135"/>
      <c r="G1" s="135"/>
      <c r="H1" s="135"/>
      <c r="I1" s="135"/>
      <c r="J1" s="135"/>
      <c r="K1" s="135"/>
      <c r="L1" s="135"/>
      <c r="M1" s="135"/>
      <c r="N1" s="135"/>
      <c r="O1" s="135"/>
      <c r="P1" s="135"/>
      <c r="Q1" s="135"/>
      <c r="R1" s="135"/>
      <c r="S1" s="135"/>
      <c r="T1" s="135"/>
      <c r="U1" s="135"/>
      <c r="V1" s="135"/>
      <c r="W1" s="135"/>
      <c r="X1" s="135"/>
      <c r="Y1" s="135"/>
    </row>
    <row r="2" spans="1:25" x14ac:dyDescent="0.25">
      <c r="A2" s="135"/>
      <c r="B2" s="135"/>
      <c r="C2" s="135"/>
      <c r="D2" s="135"/>
      <c r="E2" s="135"/>
      <c r="F2" s="135"/>
      <c r="G2" s="135"/>
      <c r="H2" s="135"/>
      <c r="I2" s="135"/>
      <c r="J2" s="135"/>
      <c r="K2" s="135"/>
      <c r="L2" s="135"/>
      <c r="M2" s="135"/>
      <c r="N2" s="135"/>
      <c r="O2" s="135"/>
      <c r="P2" s="135"/>
      <c r="Q2" s="135"/>
      <c r="R2" s="135"/>
      <c r="S2" s="135"/>
      <c r="T2" s="135"/>
      <c r="U2" s="135"/>
      <c r="V2" s="135"/>
      <c r="W2" s="135"/>
      <c r="X2" s="135"/>
      <c r="Y2" s="135"/>
    </row>
    <row r="3" spans="1:25" x14ac:dyDescent="0.25">
      <c r="A3" s="80" t="s">
        <v>5</v>
      </c>
      <c r="B3" s="2"/>
      <c r="C3" s="3" t="s">
        <v>6</v>
      </c>
      <c r="D3" s="3"/>
      <c r="E3" s="3" t="s">
        <v>7</v>
      </c>
      <c r="F3" s="3"/>
      <c r="G3" s="5" t="s">
        <v>18</v>
      </c>
      <c r="H3" s="5"/>
      <c r="I3" s="5" t="s">
        <v>19</v>
      </c>
      <c r="J3" s="5"/>
      <c r="K3" s="5" t="s">
        <v>20</v>
      </c>
      <c r="L3" s="5"/>
      <c r="M3" s="5" t="s">
        <v>21</v>
      </c>
      <c r="N3" s="5"/>
      <c r="O3" s="5" t="s">
        <v>22</v>
      </c>
      <c r="P3" s="5"/>
      <c r="Q3" s="8" t="s">
        <v>23</v>
      </c>
      <c r="R3" s="5"/>
      <c r="S3" s="5" t="s">
        <v>24</v>
      </c>
      <c r="T3" s="5"/>
      <c r="U3" s="5" t="s">
        <v>8</v>
      </c>
      <c r="V3" s="5"/>
      <c r="W3" s="5" t="s">
        <v>9</v>
      </c>
      <c r="X3" s="3"/>
      <c r="Y3" s="28" t="s">
        <v>10</v>
      </c>
    </row>
    <row r="4" spans="1:25" x14ac:dyDescent="0.25">
      <c r="A4" s="81" t="s">
        <v>314</v>
      </c>
      <c r="B4" s="3"/>
      <c r="C4" s="3"/>
      <c r="D4" s="3"/>
      <c r="E4" s="3"/>
      <c r="F4" s="5"/>
      <c r="G4" s="5"/>
      <c r="H4" s="5"/>
      <c r="I4" s="16"/>
      <c r="J4" s="5"/>
      <c r="K4" s="5"/>
      <c r="L4" s="5"/>
      <c r="M4" s="5"/>
      <c r="N4" s="5"/>
      <c r="O4" s="5"/>
      <c r="P4" s="8"/>
      <c r="Q4" s="5"/>
      <c r="R4" s="5"/>
      <c r="S4" s="5"/>
      <c r="T4" s="17"/>
      <c r="U4" s="5"/>
      <c r="V4" s="5"/>
      <c r="W4" s="18"/>
      <c r="X4" s="18"/>
      <c r="Y4" s="29" t="s">
        <v>313</v>
      </c>
    </row>
    <row r="5" spans="1:25" x14ac:dyDescent="0.25">
      <c r="A5" s="26" t="s">
        <v>59</v>
      </c>
      <c r="B5" s="1"/>
      <c r="C5" s="3"/>
      <c r="D5" s="3"/>
      <c r="E5" s="3"/>
      <c r="F5" s="3"/>
      <c r="G5" s="5"/>
      <c r="H5" s="5"/>
      <c r="I5" s="5"/>
      <c r="J5" s="5"/>
      <c r="K5" s="5"/>
      <c r="L5" s="5"/>
      <c r="M5" s="5"/>
      <c r="N5" s="5"/>
      <c r="O5" s="5"/>
      <c r="P5" s="5"/>
      <c r="Q5" s="8"/>
      <c r="R5" s="5"/>
      <c r="S5" s="5"/>
      <c r="T5" s="5"/>
      <c r="U5" s="5"/>
      <c r="V5" s="5"/>
      <c r="W5" s="5"/>
      <c r="X5" s="3"/>
      <c r="Y5" s="28"/>
    </row>
    <row r="6" spans="1:25" x14ac:dyDescent="0.25">
      <c r="A6" s="25" t="s">
        <v>327</v>
      </c>
      <c r="B6" s="1"/>
      <c r="C6" s="3">
        <v>3</v>
      </c>
      <c r="D6" s="3"/>
      <c r="E6" s="3" t="s">
        <v>17</v>
      </c>
      <c r="F6" s="3"/>
      <c r="G6" s="5">
        <v>455</v>
      </c>
      <c r="H6" s="5"/>
      <c r="I6" s="5"/>
      <c r="J6" s="5"/>
      <c r="K6" s="5">
        <v>20</v>
      </c>
      <c r="L6" s="5"/>
      <c r="M6" s="5">
        <v>100</v>
      </c>
      <c r="N6" s="5"/>
      <c r="O6" s="5">
        <f>SUM(G6:M6)</f>
        <v>575</v>
      </c>
      <c r="P6" s="5"/>
      <c r="Q6" s="8">
        <v>0.5</v>
      </c>
      <c r="R6" s="5"/>
      <c r="S6" s="5">
        <f>Q6*O6</f>
        <v>287.5</v>
      </c>
      <c r="T6" s="5"/>
      <c r="U6" s="5">
        <f>O6+S6</f>
        <v>862.5</v>
      </c>
      <c r="V6" s="5"/>
      <c r="W6" s="5">
        <f>U6*C6</f>
        <v>2587.5</v>
      </c>
      <c r="X6" s="3"/>
      <c r="Y6" s="30"/>
    </row>
    <row r="7" spans="1:25" x14ac:dyDescent="0.25">
      <c r="A7" s="25" t="s">
        <v>328</v>
      </c>
      <c r="B7" s="1"/>
      <c r="C7" s="3">
        <v>7</v>
      </c>
      <c r="D7" s="3"/>
      <c r="E7" s="3" t="s">
        <v>25</v>
      </c>
      <c r="F7" s="3"/>
      <c r="G7" s="5">
        <v>110</v>
      </c>
      <c r="H7" s="5"/>
      <c r="I7" s="5"/>
      <c r="J7" s="5"/>
      <c r="K7" s="5">
        <v>4</v>
      </c>
      <c r="L7" s="5"/>
      <c r="M7" s="5">
        <v>30</v>
      </c>
      <c r="N7" s="5"/>
      <c r="O7" s="5">
        <f>SUM(G7:M7)</f>
        <v>144</v>
      </c>
      <c r="P7" s="5"/>
      <c r="Q7" s="8">
        <v>0.5</v>
      </c>
      <c r="R7" s="5"/>
      <c r="S7" s="5">
        <f>Q7*O7</f>
        <v>72</v>
      </c>
      <c r="T7" s="5"/>
      <c r="U7" s="5">
        <f>O7+S7</f>
        <v>216</v>
      </c>
      <c r="V7" s="5"/>
      <c r="W7" s="5">
        <f>U7*C7</f>
        <v>1512</v>
      </c>
      <c r="X7" s="3"/>
      <c r="Y7" s="28"/>
    </row>
    <row r="8" spans="1:25" x14ac:dyDescent="0.25">
      <c r="A8" s="25" t="s">
        <v>329</v>
      </c>
      <c r="B8" s="1"/>
      <c r="C8" s="3">
        <v>6</v>
      </c>
      <c r="D8" s="3"/>
      <c r="E8" s="3" t="s">
        <v>25</v>
      </c>
      <c r="F8" s="3"/>
      <c r="G8" s="5">
        <v>330</v>
      </c>
      <c r="H8" s="5"/>
      <c r="I8" s="5"/>
      <c r="J8" s="5"/>
      <c r="K8" s="5">
        <v>5</v>
      </c>
      <c r="L8" s="5"/>
      <c r="M8" s="5"/>
      <c r="N8" s="5"/>
      <c r="O8" s="5">
        <f>SUM(G8:M8)</f>
        <v>335</v>
      </c>
      <c r="P8" s="5"/>
      <c r="Q8" s="8">
        <v>0.5</v>
      </c>
      <c r="R8" s="5"/>
      <c r="S8" s="5">
        <f>Q8*O8</f>
        <v>167.5</v>
      </c>
      <c r="T8" s="5"/>
      <c r="U8" s="5">
        <f>O8+S8</f>
        <v>502.5</v>
      </c>
      <c r="V8" s="5"/>
      <c r="W8" s="5">
        <f>U8*C8</f>
        <v>3015</v>
      </c>
      <c r="X8" s="3"/>
      <c r="Y8" s="28"/>
    </row>
    <row r="9" spans="1:25" x14ac:dyDescent="0.25">
      <c r="A9" s="25" t="s">
        <v>36</v>
      </c>
      <c r="B9" s="1"/>
      <c r="C9" s="3">
        <v>6</v>
      </c>
      <c r="D9" s="3"/>
      <c r="E9" s="3" t="s">
        <v>25</v>
      </c>
      <c r="F9" s="3"/>
      <c r="G9" s="5"/>
      <c r="H9" s="5"/>
      <c r="I9" s="5"/>
      <c r="J9" s="5"/>
      <c r="K9" s="5"/>
      <c r="L9" s="5"/>
      <c r="M9" s="5">
        <v>25</v>
      </c>
      <c r="N9" s="5"/>
      <c r="O9" s="5">
        <f>SUM(G9:M9)</f>
        <v>25</v>
      </c>
      <c r="P9" s="5"/>
      <c r="Q9" s="8">
        <v>0.5</v>
      </c>
      <c r="R9" s="5"/>
      <c r="S9" s="5">
        <f>Q9*O9</f>
        <v>12.5</v>
      </c>
      <c r="T9" s="5"/>
      <c r="U9" s="5">
        <f>O9+S9</f>
        <v>37.5</v>
      </c>
      <c r="V9" s="5"/>
      <c r="W9" s="5">
        <f>U9*C9</f>
        <v>225</v>
      </c>
      <c r="X9" s="3"/>
      <c r="Y9" s="28"/>
    </row>
    <row r="10" spans="1:25" x14ac:dyDescent="0.25">
      <c r="A10" s="26" t="s">
        <v>60</v>
      </c>
      <c r="B10" s="1"/>
      <c r="C10" s="3"/>
      <c r="D10" s="3"/>
      <c r="E10" s="3"/>
      <c r="F10" s="3"/>
      <c r="G10" s="5"/>
      <c r="H10" s="5"/>
      <c r="I10" s="5"/>
      <c r="J10" s="5"/>
      <c r="K10" s="5"/>
      <c r="L10" s="5"/>
      <c r="M10" s="5"/>
      <c r="N10" s="5"/>
      <c r="O10" s="5"/>
      <c r="P10" s="5"/>
      <c r="Q10" s="8"/>
      <c r="R10" s="5"/>
      <c r="S10" s="5"/>
      <c r="T10" s="5"/>
      <c r="U10" s="5"/>
      <c r="V10" s="5"/>
      <c r="W10" s="5"/>
      <c r="X10" s="3"/>
      <c r="Y10" s="30"/>
    </row>
    <row r="11" spans="1:25" x14ac:dyDescent="0.25">
      <c r="A11" s="70" t="s">
        <v>330</v>
      </c>
      <c r="B11" s="1"/>
      <c r="C11" s="3">
        <v>11</v>
      </c>
      <c r="D11" s="3"/>
      <c r="E11" s="3" t="s">
        <v>17</v>
      </c>
      <c r="F11" s="3"/>
      <c r="G11" s="6">
        <v>455</v>
      </c>
      <c r="H11" s="5"/>
      <c r="I11" s="5"/>
      <c r="J11" s="5"/>
      <c r="K11" s="5">
        <v>20</v>
      </c>
      <c r="L11" s="5"/>
      <c r="M11" s="5">
        <v>100</v>
      </c>
      <c r="N11" s="5"/>
      <c r="O11" s="5">
        <f>SUM(G11:M11)</f>
        <v>575</v>
      </c>
      <c r="P11" s="5"/>
      <c r="Q11" s="8">
        <v>0.5</v>
      </c>
      <c r="R11" s="5"/>
      <c r="S11" s="5">
        <f>Q11*O11</f>
        <v>287.5</v>
      </c>
      <c r="T11" s="5"/>
      <c r="U11" s="5">
        <f>O11+S11</f>
        <v>862.5</v>
      </c>
      <c r="V11" s="5"/>
      <c r="W11" s="5">
        <f>U11*C11</f>
        <v>9487.5</v>
      </c>
      <c r="X11" s="3"/>
      <c r="Y11" s="30"/>
    </row>
    <row r="12" spans="1:25" x14ac:dyDescent="0.25">
      <c r="A12" s="26" t="s">
        <v>57</v>
      </c>
      <c r="B12" s="1"/>
      <c r="C12" s="3"/>
      <c r="D12" s="3"/>
      <c r="E12" s="3"/>
      <c r="F12" s="3"/>
      <c r="G12" s="5"/>
      <c r="H12" s="5"/>
      <c r="I12" s="5"/>
      <c r="J12" s="5"/>
      <c r="K12" s="5"/>
      <c r="L12" s="5"/>
      <c r="M12" s="5"/>
      <c r="N12" s="5"/>
      <c r="O12" s="5"/>
      <c r="P12" s="5"/>
      <c r="Q12" s="8"/>
      <c r="R12" s="5"/>
      <c r="S12" s="5"/>
      <c r="T12" s="5"/>
      <c r="U12" s="5"/>
      <c r="V12" s="5"/>
      <c r="W12" s="5"/>
      <c r="X12" s="3"/>
      <c r="Y12" s="30"/>
    </row>
    <row r="13" spans="1:25" x14ac:dyDescent="0.25">
      <c r="A13" s="25" t="s">
        <v>328</v>
      </c>
      <c r="B13" s="1"/>
      <c r="C13" s="3">
        <v>30</v>
      </c>
      <c r="D13" s="3"/>
      <c r="E13" s="3" t="s">
        <v>25</v>
      </c>
      <c r="F13" s="3"/>
      <c r="G13" s="6">
        <v>110</v>
      </c>
      <c r="H13" s="5"/>
      <c r="I13" s="5"/>
      <c r="J13" s="5"/>
      <c r="K13" s="5">
        <v>4</v>
      </c>
      <c r="L13" s="5"/>
      <c r="M13" s="5">
        <v>30</v>
      </c>
      <c r="N13" s="5"/>
      <c r="O13" s="5">
        <f>SUM(G13:M13)</f>
        <v>144</v>
      </c>
      <c r="P13" s="5"/>
      <c r="Q13" s="8">
        <v>0.5</v>
      </c>
      <c r="R13" s="5"/>
      <c r="S13" s="5">
        <f>Q13*O13</f>
        <v>72</v>
      </c>
      <c r="T13" s="5"/>
      <c r="U13" s="5">
        <f>O13+S13</f>
        <v>216</v>
      </c>
      <c r="V13" s="5"/>
      <c r="W13" s="5">
        <f>U13*C13</f>
        <v>6480</v>
      </c>
      <c r="X13" s="3"/>
      <c r="Y13" s="30"/>
    </row>
    <row r="14" spans="1:25" ht="28.15" customHeight="1" x14ac:dyDescent="0.25">
      <c r="A14" s="25" t="s">
        <v>331</v>
      </c>
      <c r="B14" s="1"/>
      <c r="C14" s="3">
        <v>6</v>
      </c>
      <c r="D14" s="3"/>
      <c r="E14" s="3" t="s">
        <v>25</v>
      </c>
      <c r="F14" s="3"/>
      <c r="G14" s="5">
        <v>155</v>
      </c>
      <c r="H14" s="5"/>
      <c r="I14" s="5"/>
      <c r="J14" s="5"/>
      <c r="K14" s="5">
        <v>7</v>
      </c>
      <c r="L14" s="5"/>
      <c r="M14" s="5">
        <v>55</v>
      </c>
      <c r="N14" s="5"/>
      <c r="O14" s="5">
        <f>SUM(G14:M14)</f>
        <v>217</v>
      </c>
      <c r="P14" s="5"/>
      <c r="Q14" s="8">
        <v>0.5</v>
      </c>
      <c r="R14" s="5"/>
      <c r="S14" s="5">
        <f>Q14*O14</f>
        <v>108.5</v>
      </c>
      <c r="T14" s="5"/>
      <c r="U14" s="5">
        <f>O14+S14</f>
        <v>325.5</v>
      </c>
      <c r="V14" s="5"/>
      <c r="W14" s="5">
        <f>U14*C14</f>
        <v>1953</v>
      </c>
      <c r="X14" s="3"/>
      <c r="Y14" s="30"/>
    </row>
    <row r="15" spans="1:25" x14ac:dyDescent="0.25">
      <c r="A15" s="26" t="s">
        <v>58</v>
      </c>
      <c r="B15" s="1"/>
      <c r="C15" s="3"/>
      <c r="D15" s="3"/>
      <c r="E15" s="3"/>
      <c r="F15" s="3"/>
      <c r="G15" s="5"/>
      <c r="H15" s="5"/>
      <c r="I15" s="5"/>
      <c r="J15" s="5"/>
      <c r="K15" s="5"/>
      <c r="L15" s="5"/>
      <c r="M15" s="5"/>
      <c r="N15" s="5"/>
      <c r="O15" s="5"/>
      <c r="P15" s="5"/>
      <c r="Q15" s="8"/>
      <c r="R15" s="5"/>
      <c r="S15" s="5"/>
      <c r="T15" s="5"/>
      <c r="U15" s="5"/>
      <c r="V15" s="5"/>
      <c r="W15" s="5"/>
      <c r="X15" s="3"/>
      <c r="Y15" s="30"/>
    </row>
    <row r="16" spans="1:25" x14ac:dyDescent="0.25">
      <c r="A16" s="25" t="s">
        <v>328</v>
      </c>
      <c r="B16" s="1"/>
      <c r="C16" s="3">
        <v>39</v>
      </c>
      <c r="D16" s="3"/>
      <c r="E16" s="3" t="s">
        <v>25</v>
      </c>
      <c r="F16" s="3"/>
      <c r="G16" s="6">
        <v>110</v>
      </c>
      <c r="H16" s="5"/>
      <c r="I16" s="5"/>
      <c r="J16" s="5"/>
      <c r="K16" s="5">
        <v>4</v>
      </c>
      <c r="L16" s="5"/>
      <c r="M16" s="5">
        <v>30</v>
      </c>
      <c r="N16" s="5"/>
      <c r="O16" s="5">
        <f>SUM(G16:M16)</f>
        <v>144</v>
      </c>
      <c r="P16" s="5"/>
      <c r="Q16" s="8">
        <v>0.5</v>
      </c>
      <c r="R16" s="5"/>
      <c r="S16" s="5">
        <f>Q16*O16</f>
        <v>72</v>
      </c>
      <c r="T16" s="5"/>
      <c r="U16" s="5">
        <f>O16+S16</f>
        <v>216</v>
      </c>
      <c r="V16" s="5"/>
      <c r="W16" s="5">
        <f>U16*C16</f>
        <v>8424</v>
      </c>
      <c r="X16" s="3"/>
      <c r="Y16" s="30"/>
    </row>
    <row r="17" spans="1:25" x14ac:dyDescent="0.25">
      <c r="A17" s="25" t="s">
        <v>332</v>
      </c>
      <c r="B17" s="1"/>
      <c r="C17" s="3">
        <v>1</v>
      </c>
      <c r="D17" s="3"/>
      <c r="E17" s="3" t="s">
        <v>45</v>
      </c>
      <c r="F17" s="3"/>
      <c r="G17" s="5">
        <v>1025</v>
      </c>
      <c r="H17" s="5"/>
      <c r="I17" s="5"/>
      <c r="J17" s="5"/>
      <c r="K17" s="5"/>
      <c r="L17" s="5"/>
      <c r="M17" s="5"/>
      <c r="N17" s="5"/>
      <c r="O17" s="5">
        <f>SUM(G17:M17)</f>
        <v>1025</v>
      </c>
      <c r="P17" s="5"/>
      <c r="Q17" s="8">
        <v>0.5</v>
      </c>
      <c r="R17" s="5"/>
      <c r="S17" s="5">
        <f>Q17*O17</f>
        <v>512.5</v>
      </c>
      <c r="T17" s="5"/>
      <c r="U17" s="5">
        <f>O17+S17</f>
        <v>1537.5</v>
      </c>
      <c r="V17" s="5"/>
      <c r="W17" s="5">
        <f>U17*C17</f>
        <v>1537.5</v>
      </c>
      <c r="X17" s="3"/>
      <c r="Y17" s="30"/>
    </row>
    <row r="18" spans="1:25" x14ac:dyDescent="0.25">
      <c r="A18" s="26" t="s">
        <v>61</v>
      </c>
      <c r="B18" s="1"/>
      <c r="C18" s="3"/>
      <c r="D18" s="3"/>
      <c r="E18" s="3"/>
      <c r="F18" s="3"/>
      <c r="G18" s="5"/>
      <c r="H18" s="5"/>
      <c r="I18" s="5"/>
      <c r="J18" s="5"/>
      <c r="K18" s="5"/>
      <c r="L18" s="5"/>
      <c r="M18" s="5"/>
      <c r="N18" s="5"/>
      <c r="O18" s="5"/>
      <c r="P18" s="5"/>
      <c r="Q18" s="8"/>
      <c r="R18" s="5"/>
      <c r="S18" s="5"/>
      <c r="T18" s="5"/>
      <c r="U18" s="5"/>
      <c r="V18" s="5"/>
      <c r="W18" s="5"/>
      <c r="X18" s="3"/>
      <c r="Y18" s="30"/>
    </row>
    <row r="19" spans="1:25" ht="30" x14ac:dyDescent="0.25">
      <c r="A19" s="25" t="s">
        <v>333</v>
      </c>
      <c r="B19" s="1"/>
      <c r="C19" s="3">
        <v>12</v>
      </c>
      <c r="D19" s="3"/>
      <c r="E19" s="3" t="s">
        <v>25</v>
      </c>
      <c r="F19" s="3"/>
      <c r="G19" s="5">
        <v>330</v>
      </c>
      <c r="H19" s="5"/>
      <c r="I19" s="5"/>
      <c r="J19" s="5"/>
      <c r="K19" s="5">
        <v>5</v>
      </c>
      <c r="L19" s="5"/>
      <c r="M19" s="5"/>
      <c r="N19" s="5"/>
      <c r="O19" s="5">
        <f>SUM(G19:M19)</f>
        <v>335</v>
      </c>
      <c r="P19" s="5"/>
      <c r="Q19" s="8">
        <v>0.5</v>
      </c>
      <c r="R19" s="5"/>
      <c r="S19" s="5">
        <f>Q19*O19</f>
        <v>167.5</v>
      </c>
      <c r="T19" s="5"/>
      <c r="U19" s="5">
        <f>O19+S19</f>
        <v>502.5</v>
      </c>
      <c r="V19" s="5"/>
      <c r="W19" s="5">
        <f>U19*C19</f>
        <v>6030</v>
      </c>
      <c r="X19" s="3"/>
      <c r="Y19" s="30"/>
    </row>
    <row r="20" spans="1:25" x14ac:dyDescent="0.25">
      <c r="A20" s="25" t="s">
        <v>36</v>
      </c>
      <c r="B20" s="1"/>
      <c r="C20" s="3">
        <v>12</v>
      </c>
      <c r="D20" s="3"/>
      <c r="E20" s="3" t="s">
        <v>25</v>
      </c>
      <c r="F20" s="3"/>
      <c r="G20" s="5"/>
      <c r="H20" s="5"/>
      <c r="I20" s="5"/>
      <c r="J20" s="5"/>
      <c r="K20" s="5"/>
      <c r="L20" s="5"/>
      <c r="M20" s="5">
        <v>25</v>
      </c>
      <c r="N20" s="5"/>
      <c r="O20" s="5">
        <f>SUM(G20:M20)</f>
        <v>25</v>
      </c>
      <c r="P20" s="5"/>
      <c r="Q20" s="8">
        <v>0.5</v>
      </c>
      <c r="R20" s="5"/>
      <c r="S20" s="5">
        <f>Q20*O20</f>
        <v>12.5</v>
      </c>
      <c r="T20" s="5"/>
      <c r="U20" s="5">
        <f>O20+S20</f>
        <v>37.5</v>
      </c>
      <c r="V20" s="5"/>
      <c r="W20" s="5">
        <f>U20*C20</f>
        <v>450</v>
      </c>
      <c r="X20" s="3"/>
      <c r="Y20" s="28"/>
    </row>
    <row r="21" spans="1:25" x14ac:dyDescent="0.25">
      <c r="A21" s="26" t="s">
        <v>62</v>
      </c>
      <c r="B21" s="1"/>
      <c r="C21" s="3"/>
      <c r="D21" s="3"/>
      <c r="E21" s="3"/>
      <c r="F21" s="3"/>
      <c r="G21" s="5"/>
      <c r="H21" s="5"/>
      <c r="I21" s="5"/>
      <c r="J21" s="5"/>
      <c r="K21" s="5"/>
      <c r="L21" s="5"/>
      <c r="M21" s="5"/>
      <c r="N21" s="5"/>
      <c r="O21" s="5"/>
      <c r="P21" s="5"/>
      <c r="Q21" s="8"/>
      <c r="R21" s="5"/>
      <c r="S21" s="5"/>
      <c r="T21" s="5"/>
      <c r="U21" s="5"/>
      <c r="V21" s="5"/>
      <c r="W21" s="5"/>
      <c r="X21" s="3"/>
      <c r="Y21" s="30"/>
    </row>
    <row r="22" spans="1:25" ht="30" x14ac:dyDescent="0.25">
      <c r="A22" s="25" t="s">
        <v>334</v>
      </c>
      <c r="B22" s="1"/>
      <c r="C22" s="3">
        <v>12</v>
      </c>
      <c r="D22" s="3"/>
      <c r="E22" s="3" t="s">
        <v>25</v>
      </c>
      <c r="F22" s="3"/>
      <c r="G22" s="5">
        <v>330</v>
      </c>
      <c r="H22" s="5"/>
      <c r="I22" s="5"/>
      <c r="J22" s="5"/>
      <c r="K22" s="5">
        <v>5</v>
      </c>
      <c r="L22" s="5"/>
      <c r="M22" s="5"/>
      <c r="N22" s="5"/>
      <c r="O22" s="5">
        <f>SUM(G22:M22)</f>
        <v>335</v>
      </c>
      <c r="P22" s="5"/>
      <c r="Q22" s="8">
        <v>0.5</v>
      </c>
      <c r="R22" s="5"/>
      <c r="S22" s="5">
        <f>Q22*O22</f>
        <v>167.5</v>
      </c>
      <c r="T22" s="5"/>
      <c r="U22" s="5">
        <f>O22+S22</f>
        <v>502.5</v>
      </c>
      <c r="V22" s="5"/>
      <c r="W22" s="5">
        <f>U22*C22</f>
        <v>6030</v>
      </c>
      <c r="X22" s="3"/>
      <c r="Y22" s="30"/>
    </row>
    <row r="23" spans="1:25" x14ac:dyDescent="0.25">
      <c r="A23" s="25" t="s">
        <v>36</v>
      </c>
      <c r="B23" s="1"/>
      <c r="C23" s="3">
        <v>12</v>
      </c>
      <c r="D23" s="3"/>
      <c r="E23" s="3" t="s">
        <v>25</v>
      </c>
      <c r="F23" s="3"/>
      <c r="G23" s="5"/>
      <c r="H23" s="5"/>
      <c r="I23" s="5"/>
      <c r="J23" s="5"/>
      <c r="K23" s="5"/>
      <c r="L23" s="5"/>
      <c r="M23" s="5">
        <v>25</v>
      </c>
      <c r="N23" s="5"/>
      <c r="O23" s="5">
        <f>SUM(G23:M23)</f>
        <v>25</v>
      </c>
      <c r="P23" s="5"/>
      <c r="Q23" s="8">
        <v>0.5</v>
      </c>
      <c r="R23" s="5"/>
      <c r="S23" s="5">
        <f>Q23*O23</f>
        <v>12.5</v>
      </c>
      <c r="T23" s="5"/>
      <c r="U23" s="5">
        <f>O23+S23</f>
        <v>37.5</v>
      </c>
      <c r="V23" s="5"/>
      <c r="W23" s="5">
        <f>U23*C23</f>
        <v>450</v>
      </c>
      <c r="X23" s="3"/>
      <c r="Y23" s="30"/>
    </row>
    <row r="24" spans="1:25" x14ac:dyDescent="0.25">
      <c r="A24" s="26" t="s">
        <v>312</v>
      </c>
      <c r="B24" s="1"/>
      <c r="C24" s="3"/>
      <c r="D24" s="3"/>
      <c r="E24" s="3"/>
      <c r="F24" s="3"/>
      <c r="G24" s="5"/>
      <c r="H24" s="5"/>
      <c r="I24" s="5"/>
      <c r="J24" s="5"/>
      <c r="K24" s="5"/>
      <c r="L24" s="5"/>
      <c r="M24" s="5"/>
      <c r="N24" s="5"/>
      <c r="O24" s="5"/>
      <c r="P24" s="5"/>
      <c r="Q24" s="8"/>
      <c r="R24" s="5"/>
      <c r="S24" s="5"/>
      <c r="T24" s="5"/>
      <c r="U24" s="5"/>
      <c r="V24" s="5"/>
      <c r="W24" s="5"/>
      <c r="X24" s="3"/>
      <c r="Y24" s="30"/>
    </row>
    <row r="25" spans="1:25" x14ac:dyDescent="0.25">
      <c r="A25" s="26" t="s">
        <v>63</v>
      </c>
      <c r="B25" s="1"/>
      <c r="C25" s="3"/>
      <c r="D25" s="3"/>
      <c r="E25" s="3"/>
      <c r="F25" s="3"/>
      <c r="G25" s="5"/>
      <c r="H25" s="5"/>
      <c r="I25" s="5"/>
      <c r="J25" s="5"/>
      <c r="K25" s="5"/>
      <c r="L25" s="5"/>
      <c r="M25" s="5"/>
      <c r="N25" s="5"/>
      <c r="O25" s="5"/>
      <c r="P25" s="5"/>
      <c r="Q25" s="8"/>
      <c r="R25" s="5"/>
      <c r="S25" s="5"/>
      <c r="T25" s="5"/>
      <c r="U25" s="5"/>
      <c r="V25" s="5"/>
      <c r="W25" s="5"/>
      <c r="X25" s="3"/>
      <c r="Y25" s="30"/>
    </row>
    <row r="26" spans="1:25" x14ac:dyDescent="0.25">
      <c r="A26" s="25" t="s">
        <v>350</v>
      </c>
      <c r="B26" s="1"/>
      <c r="C26" s="3">
        <v>6</v>
      </c>
      <c r="D26" s="3"/>
      <c r="E26" s="3" t="s">
        <v>17</v>
      </c>
      <c r="F26" s="3"/>
      <c r="G26" s="5">
        <v>675</v>
      </c>
      <c r="H26" s="5"/>
      <c r="I26" s="5"/>
      <c r="J26" s="5"/>
      <c r="K26" s="5">
        <v>20</v>
      </c>
      <c r="L26" s="5"/>
      <c r="M26" s="5">
        <v>100</v>
      </c>
      <c r="N26" s="5"/>
      <c r="O26" s="5">
        <f t="shared" ref="O26:O32" si="0">SUM(G26:M26)</f>
        <v>795</v>
      </c>
      <c r="P26" s="5"/>
      <c r="Q26" s="8">
        <v>0.5</v>
      </c>
      <c r="R26" s="5"/>
      <c r="S26" s="5">
        <f t="shared" ref="S26:S32" si="1">Q26*O26</f>
        <v>397.5</v>
      </c>
      <c r="T26" s="5"/>
      <c r="U26" s="5">
        <f t="shared" ref="U26:U32" si="2">O26+S26</f>
        <v>1192.5</v>
      </c>
      <c r="V26" s="5"/>
      <c r="W26" s="5">
        <f t="shared" ref="W26:W32" si="3">U26*C26</f>
        <v>7155</v>
      </c>
      <c r="X26" s="3"/>
      <c r="Y26" s="30"/>
    </row>
    <row r="27" spans="1:25" x14ac:dyDescent="0.25">
      <c r="A27" s="25" t="s">
        <v>351</v>
      </c>
      <c r="B27" s="1"/>
      <c r="C27" s="3">
        <v>18</v>
      </c>
      <c r="D27" s="3"/>
      <c r="E27" s="3" t="s">
        <v>17</v>
      </c>
      <c r="F27" s="3"/>
      <c r="G27" s="5">
        <v>675</v>
      </c>
      <c r="H27" s="5"/>
      <c r="I27" s="5"/>
      <c r="J27" s="5"/>
      <c r="K27" s="5">
        <v>25</v>
      </c>
      <c r="L27" s="5"/>
      <c r="M27" s="5">
        <v>100</v>
      </c>
      <c r="N27" s="5"/>
      <c r="O27" s="5">
        <f t="shared" si="0"/>
        <v>800</v>
      </c>
      <c r="P27" s="5"/>
      <c r="Q27" s="8">
        <v>0.5</v>
      </c>
      <c r="R27" s="5"/>
      <c r="S27" s="5">
        <f t="shared" si="1"/>
        <v>400</v>
      </c>
      <c r="T27" s="5"/>
      <c r="U27" s="5">
        <f t="shared" si="2"/>
        <v>1200</v>
      </c>
      <c r="V27" s="5"/>
      <c r="W27" s="5">
        <f t="shared" si="3"/>
        <v>21600</v>
      </c>
      <c r="X27" s="3"/>
      <c r="Y27" s="30"/>
    </row>
    <row r="28" spans="1:25" x14ac:dyDescent="0.25">
      <c r="A28" s="25" t="s">
        <v>352</v>
      </c>
      <c r="B28" s="1"/>
      <c r="C28" s="3">
        <v>1</v>
      </c>
      <c r="D28" s="3"/>
      <c r="E28" s="3" t="s">
        <v>45</v>
      </c>
      <c r="F28" s="3"/>
      <c r="G28" s="5">
        <v>560</v>
      </c>
      <c r="H28" s="5"/>
      <c r="I28" s="5"/>
      <c r="J28" s="5"/>
      <c r="K28" s="5"/>
      <c r="L28" s="5"/>
      <c r="M28" s="5"/>
      <c r="N28" s="5"/>
      <c r="O28" s="5">
        <f t="shared" si="0"/>
        <v>560</v>
      </c>
      <c r="P28" s="5"/>
      <c r="Q28" s="8">
        <v>0.5</v>
      </c>
      <c r="R28" s="5"/>
      <c r="S28" s="5">
        <f t="shared" si="1"/>
        <v>280</v>
      </c>
      <c r="T28" s="5"/>
      <c r="U28" s="5">
        <f t="shared" si="2"/>
        <v>840</v>
      </c>
      <c r="V28" s="5"/>
      <c r="W28" s="5">
        <f t="shared" si="3"/>
        <v>840</v>
      </c>
      <c r="X28" s="3"/>
      <c r="Y28" s="30"/>
    </row>
    <row r="29" spans="1:25" ht="30" x14ac:dyDescent="0.25">
      <c r="A29" s="25" t="s">
        <v>353</v>
      </c>
      <c r="B29" s="1"/>
      <c r="C29" s="3">
        <v>6</v>
      </c>
      <c r="D29" s="3"/>
      <c r="E29" s="3" t="s">
        <v>25</v>
      </c>
      <c r="F29" s="3"/>
      <c r="G29" s="5">
        <v>190</v>
      </c>
      <c r="H29" s="5"/>
      <c r="I29" s="5"/>
      <c r="J29" s="5"/>
      <c r="K29" s="5">
        <v>5</v>
      </c>
      <c r="L29" s="5"/>
      <c r="M29" s="5"/>
      <c r="N29" s="5"/>
      <c r="O29" s="5">
        <f t="shared" si="0"/>
        <v>195</v>
      </c>
      <c r="P29" s="5"/>
      <c r="Q29" s="8">
        <v>0.5</v>
      </c>
      <c r="R29" s="5"/>
      <c r="S29" s="5">
        <f t="shared" si="1"/>
        <v>97.5</v>
      </c>
      <c r="T29" s="5"/>
      <c r="U29" s="5">
        <f t="shared" si="2"/>
        <v>292.5</v>
      </c>
      <c r="V29" s="5"/>
      <c r="W29" s="5">
        <f t="shared" si="3"/>
        <v>1755</v>
      </c>
      <c r="X29" s="3"/>
      <c r="Y29" s="30"/>
    </row>
    <row r="30" spans="1:25" x14ac:dyDescent="0.25">
      <c r="A30" s="25" t="s">
        <v>354</v>
      </c>
      <c r="B30" s="1"/>
      <c r="C30" s="3">
        <v>6</v>
      </c>
      <c r="D30" s="3"/>
      <c r="E30" s="3" t="s">
        <v>25</v>
      </c>
      <c r="F30" s="3"/>
      <c r="G30" s="5">
        <v>405</v>
      </c>
      <c r="H30" s="5"/>
      <c r="I30" s="5"/>
      <c r="J30" s="5"/>
      <c r="K30" s="5">
        <v>5</v>
      </c>
      <c r="L30" s="5"/>
      <c r="M30" s="5"/>
      <c r="N30" s="5"/>
      <c r="O30" s="5">
        <f t="shared" si="0"/>
        <v>410</v>
      </c>
      <c r="P30" s="5"/>
      <c r="Q30" s="8">
        <v>0.5</v>
      </c>
      <c r="R30" s="5"/>
      <c r="S30" s="5">
        <f t="shared" si="1"/>
        <v>205</v>
      </c>
      <c r="T30" s="5"/>
      <c r="U30" s="5">
        <f t="shared" si="2"/>
        <v>615</v>
      </c>
      <c r="V30" s="5"/>
      <c r="W30" s="5">
        <f t="shared" si="3"/>
        <v>3690</v>
      </c>
      <c r="X30" s="3"/>
      <c r="Y30" s="30"/>
    </row>
    <row r="31" spans="1:25" x14ac:dyDescent="0.25">
      <c r="A31" s="25" t="s">
        <v>355</v>
      </c>
      <c r="B31" s="1"/>
      <c r="C31" s="3">
        <v>1</v>
      </c>
      <c r="D31" s="3"/>
      <c r="E31" s="3" t="s">
        <v>45</v>
      </c>
      <c r="F31" s="3"/>
      <c r="G31" s="5">
        <v>225</v>
      </c>
      <c r="H31" s="5"/>
      <c r="I31" s="5"/>
      <c r="J31" s="5"/>
      <c r="K31" s="5">
        <v>6</v>
      </c>
      <c r="L31" s="5"/>
      <c r="M31" s="5"/>
      <c r="N31" s="5"/>
      <c r="O31" s="5">
        <f t="shared" si="0"/>
        <v>231</v>
      </c>
      <c r="P31" s="5"/>
      <c r="Q31" s="8">
        <v>0.5</v>
      </c>
      <c r="R31" s="5"/>
      <c r="S31" s="5">
        <f t="shared" si="1"/>
        <v>115.5</v>
      </c>
      <c r="T31" s="5"/>
      <c r="U31" s="5">
        <f t="shared" si="2"/>
        <v>346.5</v>
      </c>
      <c r="V31" s="5"/>
      <c r="W31" s="5">
        <f t="shared" si="3"/>
        <v>346.5</v>
      </c>
      <c r="X31" s="3"/>
      <c r="Y31" s="30"/>
    </row>
    <row r="32" spans="1:25" x14ac:dyDescent="0.25">
      <c r="A32" s="25" t="s">
        <v>36</v>
      </c>
      <c r="B32" s="1"/>
      <c r="C32" s="3">
        <v>9</v>
      </c>
      <c r="D32" s="3"/>
      <c r="E32" s="3" t="s">
        <v>25</v>
      </c>
      <c r="F32" s="3"/>
      <c r="G32" s="5"/>
      <c r="H32" s="5"/>
      <c r="I32" s="5"/>
      <c r="J32" s="5"/>
      <c r="K32" s="5"/>
      <c r="L32" s="5"/>
      <c r="M32" s="5">
        <v>25</v>
      </c>
      <c r="N32" s="5"/>
      <c r="O32" s="5">
        <f t="shared" si="0"/>
        <v>25</v>
      </c>
      <c r="P32" s="5"/>
      <c r="Q32" s="8">
        <v>0.5</v>
      </c>
      <c r="R32" s="5"/>
      <c r="S32" s="5">
        <f t="shared" si="1"/>
        <v>12.5</v>
      </c>
      <c r="T32" s="5"/>
      <c r="U32" s="5">
        <f t="shared" si="2"/>
        <v>37.5</v>
      </c>
      <c r="V32" s="5"/>
      <c r="W32" s="5">
        <f t="shared" si="3"/>
        <v>337.5</v>
      </c>
      <c r="X32" s="3"/>
      <c r="Y32" s="30"/>
    </row>
    <row r="33" spans="1:25" x14ac:dyDescent="0.25">
      <c r="A33" s="26" t="s">
        <v>64</v>
      </c>
      <c r="B33" s="1"/>
      <c r="C33" s="3"/>
      <c r="D33" s="3"/>
      <c r="E33" s="3"/>
      <c r="F33" s="3"/>
      <c r="G33" s="5"/>
      <c r="H33" s="5"/>
      <c r="I33" s="5"/>
      <c r="J33" s="5"/>
      <c r="K33" s="5"/>
      <c r="L33" s="5"/>
      <c r="M33" s="5"/>
      <c r="N33" s="5"/>
      <c r="O33" s="5"/>
      <c r="P33" s="5"/>
      <c r="Q33" s="8"/>
      <c r="R33" s="5"/>
      <c r="S33" s="5"/>
      <c r="T33" s="5"/>
      <c r="U33" s="5"/>
      <c r="V33" s="5"/>
      <c r="W33" s="5"/>
      <c r="X33" s="3"/>
      <c r="Y33" s="30"/>
    </row>
    <row r="34" spans="1:25" ht="30" x14ac:dyDescent="0.25">
      <c r="A34" s="25" t="s">
        <v>335</v>
      </c>
      <c r="B34" s="1"/>
      <c r="C34" s="3">
        <v>18</v>
      </c>
      <c r="D34" s="3"/>
      <c r="E34" s="3" t="s">
        <v>25</v>
      </c>
      <c r="F34" s="3"/>
      <c r="G34" s="5">
        <v>330</v>
      </c>
      <c r="H34" s="5"/>
      <c r="I34" s="5"/>
      <c r="J34" s="5"/>
      <c r="K34" s="5">
        <v>5</v>
      </c>
      <c r="L34" s="5"/>
      <c r="M34" s="5"/>
      <c r="N34" s="5"/>
      <c r="O34" s="5">
        <f>SUM(G34:M34)</f>
        <v>335</v>
      </c>
      <c r="P34" s="5"/>
      <c r="Q34" s="8">
        <v>0.5</v>
      </c>
      <c r="R34" s="5"/>
      <c r="S34" s="5">
        <f>Q34*O34</f>
        <v>167.5</v>
      </c>
      <c r="T34" s="5"/>
      <c r="U34" s="5">
        <f>O34+S34</f>
        <v>502.5</v>
      </c>
      <c r="V34" s="5"/>
      <c r="W34" s="5">
        <f>U34*C34</f>
        <v>9045</v>
      </c>
      <c r="X34" s="3"/>
      <c r="Y34" s="30"/>
    </row>
    <row r="35" spans="1:25" x14ac:dyDescent="0.25">
      <c r="A35" s="25" t="s">
        <v>36</v>
      </c>
      <c r="B35" s="1"/>
      <c r="C35" s="3">
        <v>18</v>
      </c>
      <c r="D35" s="3"/>
      <c r="E35" s="3" t="s">
        <v>25</v>
      </c>
      <c r="F35" s="3"/>
      <c r="G35" s="5"/>
      <c r="H35" s="5"/>
      <c r="I35" s="5"/>
      <c r="J35" s="5"/>
      <c r="K35" s="5"/>
      <c r="L35" s="5"/>
      <c r="M35" s="5">
        <v>25</v>
      </c>
      <c r="N35" s="5"/>
      <c r="O35" s="5">
        <f>SUM(G35:M35)</f>
        <v>25</v>
      </c>
      <c r="P35" s="5"/>
      <c r="Q35" s="8">
        <v>0.5</v>
      </c>
      <c r="R35" s="5"/>
      <c r="S35" s="5">
        <f>Q35*O35</f>
        <v>12.5</v>
      </c>
      <c r="T35" s="5"/>
      <c r="U35" s="5">
        <f>O35+S35</f>
        <v>37.5</v>
      </c>
      <c r="V35" s="5"/>
      <c r="W35" s="5">
        <f>U35*C35</f>
        <v>675</v>
      </c>
      <c r="X35" s="3"/>
      <c r="Y35" s="30"/>
    </row>
    <row r="36" spans="1:25" x14ac:dyDescent="0.25">
      <c r="A36" s="26" t="s">
        <v>67</v>
      </c>
      <c r="B36" s="1"/>
      <c r="C36" s="3"/>
      <c r="D36" s="3"/>
      <c r="E36" s="3"/>
      <c r="F36" s="3"/>
      <c r="G36" s="5"/>
      <c r="H36" s="5"/>
      <c r="I36" s="5"/>
      <c r="J36" s="5"/>
      <c r="K36" s="5"/>
      <c r="L36" s="5"/>
      <c r="M36" s="5"/>
      <c r="N36" s="5"/>
      <c r="O36" s="5"/>
      <c r="P36" s="5"/>
      <c r="Q36" s="8"/>
      <c r="R36" s="5"/>
      <c r="S36" s="5"/>
      <c r="T36" s="5"/>
      <c r="U36" s="5"/>
      <c r="V36" s="5"/>
      <c r="W36" s="5"/>
      <c r="X36" s="3"/>
      <c r="Y36" s="30"/>
    </row>
    <row r="37" spans="1:25" ht="30" x14ac:dyDescent="0.25">
      <c r="A37" s="25" t="s">
        <v>336</v>
      </c>
      <c r="B37" s="1"/>
      <c r="C37" s="3">
        <v>18</v>
      </c>
      <c r="D37" s="3"/>
      <c r="E37" s="3" t="s">
        <v>25</v>
      </c>
      <c r="F37" s="3"/>
      <c r="G37" s="5">
        <v>330</v>
      </c>
      <c r="H37" s="5"/>
      <c r="I37" s="5"/>
      <c r="J37" s="5"/>
      <c r="K37" s="5">
        <v>5</v>
      </c>
      <c r="L37" s="5"/>
      <c r="M37" s="5"/>
      <c r="N37" s="5"/>
      <c r="O37" s="5">
        <f>SUM(G37:M37)</f>
        <v>335</v>
      </c>
      <c r="P37" s="5"/>
      <c r="Q37" s="8">
        <v>0.5</v>
      </c>
      <c r="R37" s="5"/>
      <c r="S37" s="5">
        <f>Q37*O37</f>
        <v>167.5</v>
      </c>
      <c r="T37" s="5"/>
      <c r="U37" s="5">
        <f>O37+S37</f>
        <v>502.5</v>
      </c>
      <c r="V37" s="5"/>
      <c r="W37" s="5">
        <f>U37*C37</f>
        <v>9045</v>
      </c>
      <c r="X37" s="3"/>
      <c r="Y37" s="30"/>
    </row>
    <row r="38" spans="1:25" x14ac:dyDescent="0.25">
      <c r="A38" s="25" t="s">
        <v>36</v>
      </c>
      <c r="B38" s="1"/>
      <c r="C38" s="3">
        <v>18</v>
      </c>
      <c r="D38" s="3"/>
      <c r="E38" s="3" t="s">
        <v>25</v>
      </c>
      <c r="F38" s="3"/>
      <c r="G38" s="5"/>
      <c r="H38" s="5"/>
      <c r="I38" s="5"/>
      <c r="J38" s="5"/>
      <c r="K38" s="5"/>
      <c r="L38" s="5"/>
      <c r="M38" s="5">
        <v>25</v>
      </c>
      <c r="N38" s="5"/>
      <c r="O38" s="5">
        <f>SUM(G38:M38)</f>
        <v>25</v>
      </c>
      <c r="P38" s="5"/>
      <c r="Q38" s="8">
        <v>0.5</v>
      </c>
      <c r="R38" s="5"/>
      <c r="S38" s="5">
        <f>Q38*O38</f>
        <v>12.5</v>
      </c>
      <c r="T38" s="5"/>
      <c r="U38" s="5">
        <f>O38+S38</f>
        <v>37.5</v>
      </c>
      <c r="V38" s="5"/>
      <c r="W38" s="5">
        <f>U38*C38</f>
        <v>675</v>
      </c>
      <c r="X38" s="3"/>
      <c r="Y38" s="30"/>
    </row>
    <row r="39" spans="1:25" x14ac:dyDescent="0.25">
      <c r="A39" s="26" t="s">
        <v>311</v>
      </c>
      <c r="B39" s="1"/>
      <c r="C39" s="3"/>
      <c r="D39" s="3"/>
      <c r="E39" s="3"/>
      <c r="F39" s="3"/>
      <c r="G39" s="5"/>
      <c r="H39" s="5"/>
      <c r="I39" s="5"/>
      <c r="J39" s="5"/>
      <c r="K39" s="5"/>
      <c r="L39" s="5"/>
      <c r="M39" s="5"/>
      <c r="N39" s="5"/>
      <c r="O39" s="5"/>
      <c r="P39" s="5"/>
      <c r="Q39" s="8"/>
      <c r="R39" s="5"/>
      <c r="S39" s="5"/>
      <c r="T39" s="5"/>
      <c r="U39" s="5"/>
      <c r="V39" s="5"/>
      <c r="W39" s="5"/>
      <c r="X39" s="3"/>
      <c r="Y39" s="30"/>
    </row>
    <row r="40" spans="1:25" ht="30" x14ac:dyDescent="0.25">
      <c r="A40" s="25" t="s">
        <v>337</v>
      </c>
      <c r="B40" s="1"/>
      <c r="C40" s="3">
        <v>6</v>
      </c>
      <c r="D40" s="3"/>
      <c r="E40" s="3" t="s">
        <v>25</v>
      </c>
      <c r="F40" s="3"/>
      <c r="G40" s="5">
        <v>330</v>
      </c>
      <c r="H40" s="5"/>
      <c r="I40" s="5"/>
      <c r="J40" s="5"/>
      <c r="K40" s="5">
        <v>5</v>
      </c>
      <c r="L40" s="5"/>
      <c r="M40" s="5"/>
      <c r="N40" s="5"/>
      <c r="O40" s="5">
        <f>SUM(G40:M40)</f>
        <v>335</v>
      </c>
      <c r="P40" s="5"/>
      <c r="Q40" s="8">
        <v>0.5</v>
      </c>
      <c r="R40" s="5"/>
      <c r="S40" s="5">
        <f>Q40*O40</f>
        <v>167.5</v>
      </c>
      <c r="T40" s="5"/>
      <c r="U40" s="5">
        <f>O40+S40</f>
        <v>502.5</v>
      </c>
      <c r="V40" s="5"/>
      <c r="W40" s="5">
        <f>U40*C40</f>
        <v>3015</v>
      </c>
      <c r="X40" s="3"/>
      <c r="Y40" s="30"/>
    </row>
    <row r="41" spans="1:25" x14ac:dyDescent="0.25">
      <c r="A41" s="25" t="s">
        <v>36</v>
      </c>
      <c r="B41" s="1"/>
      <c r="C41" s="3">
        <v>6</v>
      </c>
      <c r="D41" s="3"/>
      <c r="E41" s="3" t="s">
        <v>25</v>
      </c>
      <c r="F41" s="3"/>
      <c r="G41" s="5"/>
      <c r="H41" s="5"/>
      <c r="I41" s="5"/>
      <c r="J41" s="5"/>
      <c r="K41" s="5"/>
      <c r="L41" s="5"/>
      <c r="M41" s="5">
        <v>25</v>
      </c>
      <c r="N41" s="5"/>
      <c r="O41" s="5">
        <f>SUM(G41:M41)</f>
        <v>25</v>
      </c>
      <c r="P41" s="5"/>
      <c r="Q41" s="8">
        <v>0.5</v>
      </c>
      <c r="R41" s="5"/>
      <c r="S41" s="5">
        <f>Q41*O41</f>
        <v>12.5</v>
      </c>
      <c r="T41" s="5"/>
      <c r="U41" s="5">
        <f>O41+S41</f>
        <v>37.5</v>
      </c>
      <c r="V41" s="5"/>
      <c r="W41" s="5">
        <f>U41*C41</f>
        <v>225</v>
      </c>
      <c r="X41" s="3"/>
      <c r="Y41" s="30"/>
    </row>
    <row r="42" spans="1:25" x14ac:dyDescent="0.25">
      <c r="A42" s="26" t="s">
        <v>310</v>
      </c>
      <c r="B42" s="1"/>
      <c r="C42" s="3"/>
      <c r="D42" s="3"/>
      <c r="E42" s="3"/>
      <c r="F42" s="3"/>
      <c r="G42" s="5"/>
      <c r="H42" s="5"/>
      <c r="I42" s="5"/>
      <c r="J42" s="5"/>
      <c r="K42" s="5"/>
      <c r="L42" s="5"/>
      <c r="M42" s="5"/>
      <c r="N42" s="5"/>
      <c r="O42" s="5"/>
      <c r="P42" s="5"/>
      <c r="Q42" s="8"/>
      <c r="R42" s="5"/>
      <c r="S42" s="5"/>
      <c r="T42" s="5"/>
      <c r="U42" s="5"/>
      <c r="V42" s="5"/>
      <c r="W42" s="5"/>
      <c r="X42" s="3"/>
      <c r="Y42" s="30"/>
    </row>
    <row r="43" spans="1:25" x14ac:dyDescent="0.25">
      <c r="A43" s="26" t="s">
        <v>68</v>
      </c>
      <c r="B43" s="1"/>
      <c r="C43" s="3"/>
      <c r="D43" s="3"/>
      <c r="E43" s="3"/>
      <c r="F43" s="3"/>
      <c r="G43" s="5"/>
      <c r="H43" s="5"/>
      <c r="I43" s="5"/>
      <c r="J43" s="5"/>
      <c r="K43" s="5"/>
      <c r="L43" s="5"/>
      <c r="M43" s="5"/>
      <c r="N43" s="5"/>
      <c r="O43" s="5"/>
      <c r="P43" s="5"/>
      <c r="Q43" s="8"/>
      <c r="R43" s="5"/>
      <c r="S43" s="5"/>
      <c r="T43" s="5"/>
      <c r="U43" s="5"/>
      <c r="V43" s="5"/>
      <c r="W43" s="5"/>
      <c r="X43" s="3"/>
      <c r="Y43" s="30"/>
    </row>
    <row r="44" spans="1:25" x14ac:dyDescent="0.25">
      <c r="A44" s="25" t="s">
        <v>362</v>
      </c>
      <c r="B44" s="1"/>
      <c r="C44" s="3">
        <v>7</v>
      </c>
      <c r="D44" s="3"/>
      <c r="E44" s="3" t="s">
        <v>17</v>
      </c>
      <c r="F44" s="3"/>
      <c r="G44" s="5">
        <v>720</v>
      </c>
      <c r="H44" s="5"/>
      <c r="I44" s="5"/>
      <c r="J44" s="5"/>
      <c r="K44" s="5">
        <v>20</v>
      </c>
      <c r="L44" s="5"/>
      <c r="M44" s="5">
        <v>100</v>
      </c>
      <c r="N44" s="5"/>
      <c r="O44" s="5">
        <f t="shared" ref="O44:O50" si="4">SUM(G44:M44)</f>
        <v>840</v>
      </c>
      <c r="P44" s="5"/>
      <c r="Q44" s="8">
        <v>0.5</v>
      </c>
      <c r="R44" s="5"/>
      <c r="S44" s="5">
        <f t="shared" ref="S44:S50" si="5">Q44*O44</f>
        <v>420</v>
      </c>
      <c r="T44" s="5"/>
      <c r="U44" s="5">
        <f t="shared" ref="U44:U50" si="6">O44+S44</f>
        <v>1260</v>
      </c>
      <c r="V44" s="5"/>
      <c r="W44" s="5">
        <f t="shared" ref="W44:W50" si="7">U44*C44</f>
        <v>8820</v>
      </c>
      <c r="X44" s="3"/>
      <c r="Y44" s="30"/>
    </row>
    <row r="45" spans="1:25" x14ac:dyDescent="0.25">
      <c r="A45" s="25" t="s">
        <v>363</v>
      </c>
      <c r="B45" s="1"/>
      <c r="C45" s="3">
        <v>23</v>
      </c>
      <c r="D45" s="3"/>
      <c r="E45" s="3" t="s">
        <v>17</v>
      </c>
      <c r="F45" s="3"/>
      <c r="G45" s="5">
        <v>720</v>
      </c>
      <c r="H45" s="5"/>
      <c r="I45" s="5"/>
      <c r="J45" s="5"/>
      <c r="K45" s="5">
        <v>25</v>
      </c>
      <c r="L45" s="5"/>
      <c r="M45" s="5">
        <v>100</v>
      </c>
      <c r="N45" s="5"/>
      <c r="O45" s="5">
        <f t="shared" si="4"/>
        <v>845</v>
      </c>
      <c r="P45" s="5"/>
      <c r="Q45" s="8">
        <v>0.5</v>
      </c>
      <c r="R45" s="5"/>
      <c r="S45" s="5">
        <f t="shared" si="5"/>
        <v>422.5</v>
      </c>
      <c r="T45" s="5"/>
      <c r="U45" s="5">
        <f t="shared" si="6"/>
        <v>1267.5</v>
      </c>
      <c r="V45" s="5"/>
      <c r="W45" s="5">
        <f t="shared" si="7"/>
        <v>29152.5</v>
      </c>
      <c r="X45" s="3"/>
      <c r="Y45" s="30"/>
    </row>
    <row r="46" spans="1:25" x14ac:dyDescent="0.25">
      <c r="A46" s="25" t="s">
        <v>364</v>
      </c>
      <c r="B46" s="1"/>
      <c r="C46" s="3">
        <v>1</v>
      </c>
      <c r="D46" s="3"/>
      <c r="E46" s="3" t="s">
        <v>45</v>
      </c>
      <c r="F46" s="3"/>
      <c r="G46" s="5">
        <v>970</v>
      </c>
      <c r="H46" s="5"/>
      <c r="I46" s="5"/>
      <c r="J46" s="5"/>
      <c r="K46" s="5"/>
      <c r="L46" s="5"/>
      <c r="M46" s="5"/>
      <c r="N46" s="5"/>
      <c r="O46" s="5">
        <f t="shared" si="4"/>
        <v>970</v>
      </c>
      <c r="P46" s="5"/>
      <c r="Q46" s="8">
        <v>0.5</v>
      </c>
      <c r="R46" s="5"/>
      <c r="S46" s="5">
        <f t="shared" si="5"/>
        <v>485</v>
      </c>
      <c r="T46" s="5"/>
      <c r="U46" s="5">
        <f t="shared" si="6"/>
        <v>1455</v>
      </c>
      <c r="V46" s="5"/>
      <c r="W46" s="5">
        <f t="shared" si="7"/>
        <v>1455</v>
      </c>
      <c r="X46" s="3"/>
      <c r="Y46" s="30"/>
    </row>
    <row r="47" spans="1:25" ht="30" x14ac:dyDescent="0.25">
      <c r="A47" s="25" t="s">
        <v>365</v>
      </c>
      <c r="B47" s="1"/>
      <c r="C47" s="3">
        <v>12</v>
      </c>
      <c r="D47" s="3"/>
      <c r="E47" s="3" t="s">
        <v>25</v>
      </c>
      <c r="F47" s="3"/>
      <c r="G47" s="5">
        <v>205</v>
      </c>
      <c r="H47" s="5"/>
      <c r="I47" s="5"/>
      <c r="J47" s="5"/>
      <c r="K47" s="5">
        <v>5</v>
      </c>
      <c r="L47" s="5"/>
      <c r="M47" s="5"/>
      <c r="N47" s="5"/>
      <c r="O47" s="5">
        <f t="shared" si="4"/>
        <v>210</v>
      </c>
      <c r="P47" s="5"/>
      <c r="Q47" s="8">
        <v>0.5</v>
      </c>
      <c r="R47" s="5"/>
      <c r="S47" s="5">
        <f t="shared" si="5"/>
        <v>105</v>
      </c>
      <c r="T47" s="5"/>
      <c r="U47" s="5">
        <f t="shared" si="6"/>
        <v>315</v>
      </c>
      <c r="V47" s="5"/>
      <c r="W47" s="5">
        <f t="shared" si="7"/>
        <v>3780</v>
      </c>
      <c r="X47" s="3"/>
      <c r="Y47" s="30"/>
    </row>
    <row r="48" spans="1:25" x14ac:dyDescent="0.25">
      <c r="A48" s="25" t="s">
        <v>366</v>
      </c>
      <c r="B48" s="1"/>
      <c r="C48" s="3">
        <v>6</v>
      </c>
      <c r="D48" s="3"/>
      <c r="E48" s="3" t="s">
        <v>25</v>
      </c>
      <c r="F48" s="3"/>
      <c r="G48" s="5">
        <v>420</v>
      </c>
      <c r="H48" s="5"/>
      <c r="I48" s="5"/>
      <c r="J48" s="5"/>
      <c r="K48" s="5">
        <v>5</v>
      </c>
      <c r="L48" s="5"/>
      <c r="M48" s="5"/>
      <c r="N48" s="5"/>
      <c r="O48" s="5">
        <f t="shared" si="4"/>
        <v>425</v>
      </c>
      <c r="P48" s="5"/>
      <c r="Q48" s="8">
        <v>0.5</v>
      </c>
      <c r="R48" s="5"/>
      <c r="S48" s="5">
        <f t="shared" si="5"/>
        <v>212.5</v>
      </c>
      <c r="T48" s="5"/>
      <c r="U48" s="5">
        <f t="shared" si="6"/>
        <v>637.5</v>
      </c>
      <c r="V48" s="5"/>
      <c r="W48" s="5">
        <f t="shared" si="7"/>
        <v>3825</v>
      </c>
      <c r="X48" s="3"/>
      <c r="Y48" s="30"/>
    </row>
    <row r="49" spans="1:25" x14ac:dyDescent="0.25">
      <c r="A49" s="25" t="s">
        <v>367</v>
      </c>
      <c r="B49" s="1"/>
      <c r="C49" s="3">
        <v>1</v>
      </c>
      <c r="D49" s="3"/>
      <c r="E49" s="3" t="s">
        <v>45</v>
      </c>
      <c r="F49" s="3"/>
      <c r="G49" s="5">
        <v>550</v>
      </c>
      <c r="H49" s="5"/>
      <c r="I49" s="5"/>
      <c r="J49" s="5"/>
      <c r="K49" s="5">
        <v>10</v>
      </c>
      <c r="L49" s="5"/>
      <c r="M49" s="5"/>
      <c r="N49" s="5"/>
      <c r="O49" s="5">
        <f t="shared" si="4"/>
        <v>560</v>
      </c>
      <c r="P49" s="5"/>
      <c r="Q49" s="8">
        <v>0.5</v>
      </c>
      <c r="R49" s="5"/>
      <c r="S49" s="5">
        <f t="shared" si="5"/>
        <v>280</v>
      </c>
      <c r="T49" s="5"/>
      <c r="U49" s="5">
        <f t="shared" si="6"/>
        <v>840</v>
      </c>
      <c r="V49" s="5"/>
      <c r="W49" s="5">
        <f t="shared" si="7"/>
        <v>840</v>
      </c>
      <c r="X49" s="3"/>
      <c r="Y49" s="30"/>
    </row>
    <row r="50" spans="1:25" x14ac:dyDescent="0.25">
      <c r="A50" s="25" t="s">
        <v>36</v>
      </c>
      <c r="B50" s="1"/>
      <c r="C50" s="3">
        <v>10</v>
      </c>
      <c r="D50" s="3"/>
      <c r="E50" s="3" t="s">
        <v>25</v>
      </c>
      <c r="F50" s="3"/>
      <c r="G50" s="5"/>
      <c r="H50" s="5"/>
      <c r="I50" s="5"/>
      <c r="J50" s="5"/>
      <c r="K50" s="5"/>
      <c r="L50" s="5"/>
      <c r="M50" s="5">
        <v>25</v>
      </c>
      <c r="N50" s="5"/>
      <c r="O50" s="5">
        <f t="shared" si="4"/>
        <v>25</v>
      </c>
      <c r="P50" s="5"/>
      <c r="Q50" s="8">
        <v>0.5</v>
      </c>
      <c r="R50" s="5"/>
      <c r="S50" s="5">
        <f t="shared" si="5"/>
        <v>12.5</v>
      </c>
      <c r="T50" s="5"/>
      <c r="U50" s="5">
        <f t="shared" si="6"/>
        <v>37.5</v>
      </c>
      <c r="V50" s="5"/>
      <c r="W50" s="5">
        <f t="shared" si="7"/>
        <v>375</v>
      </c>
      <c r="X50" s="3"/>
      <c r="Y50" s="30"/>
    </row>
    <row r="51" spans="1:25" x14ac:dyDescent="0.25">
      <c r="A51" s="26" t="s">
        <v>65</v>
      </c>
      <c r="B51" s="1"/>
      <c r="C51" s="3"/>
      <c r="D51" s="3"/>
      <c r="E51" s="3"/>
      <c r="F51" s="3"/>
      <c r="G51" s="5"/>
      <c r="H51" s="5"/>
      <c r="I51" s="5"/>
      <c r="J51" s="5"/>
      <c r="K51" s="5"/>
      <c r="L51" s="5"/>
      <c r="M51" s="5"/>
      <c r="N51" s="5"/>
      <c r="O51" s="5"/>
      <c r="P51" s="5"/>
      <c r="Q51" s="8"/>
      <c r="R51" s="5"/>
      <c r="S51" s="5"/>
      <c r="T51" s="5"/>
      <c r="U51" s="5"/>
      <c r="V51" s="5"/>
      <c r="W51" s="5"/>
      <c r="X51" s="3"/>
      <c r="Y51" s="30"/>
    </row>
    <row r="52" spans="1:25" ht="30" x14ac:dyDescent="0.25">
      <c r="A52" s="25" t="s">
        <v>338</v>
      </c>
      <c r="B52" s="1"/>
      <c r="C52" s="3">
        <v>12</v>
      </c>
      <c r="D52" s="3"/>
      <c r="E52" s="3" t="s">
        <v>25</v>
      </c>
      <c r="F52" s="3"/>
      <c r="G52" s="5">
        <v>330</v>
      </c>
      <c r="H52" s="5"/>
      <c r="I52" s="5"/>
      <c r="J52" s="5"/>
      <c r="K52" s="5">
        <v>5</v>
      </c>
      <c r="L52" s="5"/>
      <c r="M52" s="5"/>
      <c r="N52" s="5"/>
      <c r="O52" s="5">
        <f>SUM(G52:M52)</f>
        <v>335</v>
      </c>
      <c r="P52" s="5"/>
      <c r="Q52" s="8">
        <v>0.5</v>
      </c>
      <c r="R52" s="5"/>
      <c r="S52" s="5">
        <f>Q52*O52</f>
        <v>167.5</v>
      </c>
      <c r="T52" s="5"/>
      <c r="U52" s="5">
        <f>O52+S52</f>
        <v>502.5</v>
      </c>
      <c r="V52" s="5"/>
      <c r="W52" s="5">
        <f>U52*C52</f>
        <v>6030</v>
      </c>
      <c r="X52" s="3"/>
      <c r="Y52" s="30"/>
    </row>
    <row r="53" spans="1:25" x14ac:dyDescent="0.25">
      <c r="A53" s="25" t="s">
        <v>36</v>
      </c>
      <c r="B53" s="1"/>
      <c r="C53" s="3">
        <v>12</v>
      </c>
      <c r="D53" s="3"/>
      <c r="E53" s="3" t="s">
        <v>25</v>
      </c>
      <c r="F53" s="3"/>
      <c r="G53" s="5"/>
      <c r="H53" s="5"/>
      <c r="I53" s="5"/>
      <c r="J53" s="5"/>
      <c r="K53" s="5"/>
      <c r="L53" s="5"/>
      <c r="M53" s="5">
        <v>25</v>
      </c>
      <c r="N53" s="5"/>
      <c r="O53" s="5">
        <f>SUM(G53:M53)</f>
        <v>25</v>
      </c>
      <c r="P53" s="5"/>
      <c r="Q53" s="8">
        <v>0.5</v>
      </c>
      <c r="R53" s="5"/>
      <c r="S53" s="5">
        <f>Q53*O53</f>
        <v>12.5</v>
      </c>
      <c r="T53" s="5"/>
      <c r="U53" s="5">
        <f>O53+S53</f>
        <v>37.5</v>
      </c>
      <c r="V53" s="5"/>
      <c r="W53" s="5">
        <f>U53*C53</f>
        <v>450</v>
      </c>
      <c r="X53" s="3"/>
      <c r="Y53" s="30"/>
    </row>
    <row r="54" spans="1:25" x14ac:dyDescent="0.25">
      <c r="A54" s="26" t="s">
        <v>66</v>
      </c>
      <c r="B54" s="1"/>
      <c r="C54" s="3"/>
      <c r="D54" s="3"/>
      <c r="E54" s="3"/>
      <c r="F54" s="3"/>
      <c r="G54" s="5"/>
      <c r="H54" s="5"/>
      <c r="I54" s="5"/>
      <c r="J54" s="5"/>
      <c r="K54" s="5"/>
      <c r="L54" s="5"/>
      <c r="M54" s="5"/>
      <c r="N54" s="5"/>
      <c r="O54" s="5"/>
      <c r="P54" s="5"/>
      <c r="Q54" s="8"/>
      <c r="R54" s="5"/>
      <c r="S54" s="5"/>
      <c r="T54" s="5"/>
      <c r="U54" s="5"/>
      <c r="V54" s="5"/>
      <c r="W54" s="5"/>
      <c r="X54" s="3"/>
      <c r="Y54" s="30"/>
    </row>
    <row r="55" spans="1:25" x14ac:dyDescent="0.25">
      <c r="A55" s="25" t="s">
        <v>356</v>
      </c>
      <c r="B55" s="1"/>
      <c r="C55" s="3">
        <v>4</v>
      </c>
      <c r="D55" s="3"/>
      <c r="E55" s="3" t="s">
        <v>17</v>
      </c>
      <c r="F55" s="3"/>
      <c r="G55" s="5">
        <v>425</v>
      </c>
      <c r="H55" s="5"/>
      <c r="I55" s="5"/>
      <c r="J55" s="5"/>
      <c r="K55" s="5">
        <v>20</v>
      </c>
      <c r="L55" s="5"/>
      <c r="M55" s="5">
        <v>100</v>
      </c>
      <c r="N55" s="5"/>
      <c r="O55" s="5">
        <f t="shared" ref="O55:O62" si="8">SUM(G55:M55)</f>
        <v>545</v>
      </c>
      <c r="P55" s="5"/>
      <c r="Q55" s="8">
        <v>0.5</v>
      </c>
      <c r="R55" s="5"/>
      <c r="S55" s="5">
        <f t="shared" ref="S55:S62" si="9">Q55*O55</f>
        <v>272.5</v>
      </c>
      <c r="T55" s="5"/>
      <c r="U55" s="5">
        <f t="shared" ref="U55:U62" si="10">O55+S55</f>
        <v>817.5</v>
      </c>
      <c r="V55" s="5"/>
      <c r="W55" s="5">
        <f t="shared" ref="W55:W62" si="11">U55*C55</f>
        <v>3270</v>
      </c>
      <c r="X55" s="3"/>
      <c r="Y55" s="30"/>
    </row>
    <row r="56" spans="1:25" x14ac:dyDescent="0.25">
      <c r="A56" s="25" t="s">
        <v>357</v>
      </c>
      <c r="B56" s="1"/>
      <c r="C56" s="3">
        <v>13</v>
      </c>
      <c r="D56" s="3"/>
      <c r="E56" s="3" t="s">
        <v>17</v>
      </c>
      <c r="F56" s="3"/>
      <c r="G56" s="5">
        <v>425</v>
      </c>
      <c r="H56" s="5"/>
      <c r="I56" s="5"/>
      <c r="J56" s="5"/>
      <c r="K56" s="5">
        <v>25</v>
      </c>
      <c r="L56" s="5"/>
      <c r="M56" s="5">
        <v>100</v>
      </c>
      <c r="N56" s="5"/>
      <c r="O56" s="5">
        <f t="shared" si="8"/>
        <v>550</v>
      </c>
      <c r="P56" s="5"/>
      <c r="Q56" s="8">
        <v>0.5</v>
      </c>
      <c r="R56" s="5"/>
      <c r="S56" s="5">
        <f t="shared" si="9"/>
        <v>275</v>
      </c>
      <c r="T56" s="5"/>
      <c r="U56" s="5">
        <f t="shared" si="10"/>
        <v>825</v>
      </c>
      <c r="V56" s="5"/>
      <c r="W56" s="5">
        <f t="shared" si="11"/>
        <v>10725</v>
      </c>
      <c r="X56" s="3"/>
      <c r="Y56" s="30"/>
    </row>
    <row r="57" spans="1:25" x14ac:dyDescent="0.25">
      <c r="A57" s="25" t="s">
        <v>358</v>
      </c>
      <c r="B57" s="1"/>
      <c r="C57" s="3">
        <v>1</v>
      </c>
      <c r="D57" s="3"/>
      <c r="E57" s="3" t="s">
        <v>45</v>
      </c>
      <c r="F57" s="3"/>
      <c r="G57" s="5">
        <v>450</v>
      </c>
      <c r="H57" s="5"/>
      <c r="I57" s="5"/>
      <c r="J57" s="5"/>
      <c r="K57" s="5"/>
      <c r="L57" s="5"/>
      <c r="M57" s="5"/>
      <c r="N57" s="5"/>
      <c r="O57" s="5">
        <f t="shared" si="8"/>
        <v>450</v>
      </c>
      <c r="P57" s="5"/>
      <c r="Q57" s="8">
        <v>0.5</v>
      </c>
      <c r="R57" s="5"/>
      <c r="S57" s="5">
        <f t="shared" si="9"/>
        <v>225</v>
      </c>
      <c r="T57" s="5"/>
      <c r="U57" s="5">
        <f t="shared" si="10"/>
        <v>675</v>
      </c>
      <c r="V57" s="5"/>
      <c r="W57" s="5">
        <f t="shared" si="11"/>
        <v>675</v>
      </c>
      <c r="X57" s="3"/>
      <c r="Y57" s="30"/>
    </row>
    <row r="58" spans="1:25" ht="30" x14ac:dyDescent="0.25">
      <c r="A58" s="25" t="s">
        <v>359</v>
      </c>
      <c r="B58" s="1"/>
      <c r="C58" s="3">
        <v>6</v>
      </c>
      <c r="D58" s="3"/>
      <c r="E58" s="3" t="s">
        <v>25</v>
      </c>
      <c r="F58" s="3"/>
      <c r="G58" s="5">
        <v>135</v>
      </c>
      <c r="H58" s="5"/>
      <c r="I58" s="5"/>
      <c r="J58" s="5"/>
      <c r="K58" s="5">
        <v>5</v>
      </c>
      <c r="L58" s="5"/>
      <c r="M58" s="5"/>
      <c r="N58" s="5"/>
      <c r="O58" s="5">
        <f t="shared" si="8"/>
        <v>140</v>
      </c>
      <c r="P58" s="5"/>
      <c r="Q58" s="8">
        <v>0.5</v>
      </c>
      <c r="R58" s="5"/>
      <c r="S58" s="5">
        <f t="shared" si="9"/>
        <v>70</v>
      </c>
      <c r="T58" s="5"/>
      <c r="U58" s="5">
        <f t="shared" si="10"/>
        <v>210</v>
      </c>
      <c r="V58" s="5"/>
      <c r="W58" s="5">
        <f t="shared" si="11"/>
        <v>1260</v>
      </c>
      <c r="X58" s="3"/>
      <c r="Y58" s="30"/>
    </row>
    <row r="59" spans="1:25" x14ac:dyDescent="0.25">
      <c r="A59" s="25" t="s">
        <v>360</v>
      </c>
      <c r="B59" s="1"/>
      <c r="C59" s="3">
        <v>6</v>
      </c>
      <c r="D59" s="3"/>
      <c r="E59" s="3" t="s">
        <v>25</v>
      </c>
      <c r="F59" s="3"/>
      <c r="G59" s="5">
        <v>295</v>
      </c>
      <c r="H59" s="5"/>
      <c r="I59" s="5"/>
      <c r="J59" s="5"/>
      <c r="K59" s="5">
        <v>5</v>
      </c>
      <c r="L59" s="5"/>
      <c r="M59" s="5"/>
      <c r="N59" s="5"/>
      <c r="O59" s="5">
        <f t="shared" si="8"/>
        <v>300</v>
      </c>
      <c r="P59" s="5"/>
      <c r="Q59" s="8">
        <v>0.5</v>
      </c>
      <c r="R59" s="5"/>
      <c r="S59" s="5">
        <f t="shared" si="9"/>
        <v>150</v>
      </c>
      <c r="T59" s="5"/>
      <c r="U59" s="5">
        <f t="shared" si="10"/>
        <v>450</v>
      </c>
      <c r="V59" s="5"/>
      <c r="W59" s="5">
        <f t="shared" si="11"/>
        <v>2700</v>
      </c>
      <c r="X59" s="3"/>
      <c r="Y59" s="30"/>
    </row>
    <row r="60" spans="1:25" x14ac:dyDescent="0.25">
      <c r="A60" s="25" t="s">
        <v>361</v>
      </c>
      <c r="B60" s="1"/>
      <c r="C60" s="3">
        <v>1</v>
      </c>
      <c r="D60" s="3"/>
      <c r="E60" s="3" t="s">
        <v>45</v>
      </c>
      <c r="F60" s="3"/>
      <c r="G60" s="5">
        <v>130</v>
      </c>
      <c r="H60" s="5"/>
      <c r="I60" s="5"/>
      <c r="J60" s="5"/>
      <c r="K60" s="5">
        <v>12</v>
      </c>
      <c r="L60" s="5"/>
      <c r="M60" s="5"/>
      <c r="N60" s="5"/>
      <c r="O60" s="5">
        <f t="shared" si="8"/>
        <v>142</v>
      </c>
      <c r="P60" s="5"/>
      <c r="Q60" s="8">
        <v>0.5</v>
      </c>
      <c r="R60" s="5"/>
      <c r="S60" s="5">
        <f t="shared" si="9"/>
        <v>71</v>
      </c>
      <c r="T60" s="5"/>
      <c r="U60" s="5">
        <f t="shared" si="10"/>
        <v>213</v>
      </c>
      <c r="V60" s="5"/>
      <c r="W60" s="5">
        <f t="shared" si="11"/>
        <v>213</v>
      </c>
      <c r="X60" s="3"/>
      <c r="Y60" s="30"/>
    </row>
    <row r="61" spans="1:25" x14ac:dyDescent="0.25">
      <c r="A61" s="25" t="s">
        <v>309</v>
      </c>
      <c r="B61" s="1"/>
      <c r="C61" s="3">
        <v>3</v>
      </c>
      <c r="D61" s="3"/>
      <c r="E61" s="3" t="s">
        <v>25</v>
      </c>
      <c r="F61" s="3"/>
      <c r="G61" s="5"/>
      <c r="H61" s="5"/>
      <c r="I61" s="5"/>
      <c r="J61" s="5"/>
      <c r="K61" s="5"/>
      <c r="L61" s="5"/>
      <c r="M61" s="5">
        <v>25</v>
      </c>
      <c r="N61" s="5"/>
      <c r="O61" s="5">
        <f t="shared" si="8"/>
        <v>25</v>
      </c>
      <c r="P61" s="5"/>
      <c r="Q61" s="8">
        <v>0.5</v>
      </c>
      <c r="R61" s="5"/>
      <c r="S61" s="5">
        <f t="shared" si="9"/>
        <v>12.5</v>
      </c>
      <c r="T61" s="5"/>
      <c r="U61" s="5">
        <f t="shared" si="10"/>
        <v>37.5</v>
      </c>
      <c r="V61" s="5"/>
      <c r="W61" s="5">
        <f t="shared" si="11"/>
        <v>112.5</v>
      </c>
      <c r="X61" s="3"/>
      <c r="Y61" s="30"/>
    </row>
    <row r="62" spans="1:25" x14ac:dyDescent="0.25">
      <c r="A62" s="25" t="s">
        <v>36</v>
      </c>
      <c r="B62" s="1"/>
      <c r="C62" s="3">
        <v>10</v>
      </c>
      <c r="D62" s="3"/>
      <c r="E62" s="3" t="s">
        <v>25</v>
      </c>
      <c r="F62" s="3"/>
      <c r="G62" s="5"/>
      <c r="H62" s="5"/>
      <c r="I62" s="5"/>
      <c r="J62" s="5"/>
      <c r="K62" s="5"/>
      <c r="L62" s="5"/>
      <c r="M62" s="5">
        <v>25</v>
      </c>
      <c r="N62" s="5"/>
      <c r="O62" s="5">
        <f t="shared" si="8"/>
        <v>25</v>
      </c>
      <c r="P62" s="5"/>
      <c r="Q62" s="8">
        <v>0.5</v>
      </c>
      <c r="R62" s="5"/>
      <c r="S62" s="5">
        <f t="shared" si="9"/>
        <v>12.5</v>
      </c>
      <c r="T62" s="5"/>
      <c r="U62" s="5">
        <f t="shared" si="10"/>
        <v>37.5</v>
      </c>
      <c r="V62" s="5"/>
      <c r="W62" s="5">
        <f t="shared" si="11"/>
        <v>375</v>
      </c>
      <c r="X62" s="3"/>
      <c r="Y62" s="30"/>
    </row>
    <row r="63" spans="1:25" x14ac:dyDescent="0.25">
      <c r="A63" s="26" t="s">
        <v>50</v>
      </c>
      <c r="B63" s="1"/>
      <c r="C63" s="3"/>
      <c r="D63" s="3"/>
      <c r="E63" s="3"/>
      <c r="F63" s="3"/>
      <c r="G63" s="5"/>
      <c r="H63" s="5"/>
      <c r="I63" s="5"/>
      <c r="J63" s="5"/>
      <c r="K63" s="5"/>
      <c r="L63" s="5"/>
      <c r="M63" s="5"/>
      <c r="N63" s="5"/>
      <c r="O63" s="5"/>
      <c r="P63" s="5"/>
      <c r="Q63" s="8"/>
      <c r="R63" s="5"/>
      <c r="S63" s="5"/>
      <c r="T63" s="5"/>
      <c r="U63" s="5"/>
      <c r="V63" s="5"/>
      <c r="W63" s="5"/>
      <c r="X63" s="27"/>
      <c r="Y63" s="29"/>
    </row>
    <row r="64" spans="1:25" x14ac:dyDescent="0.25">
      <c r="A64" s="26" t="s">
        <v>51</v>
      </c>
      <c r="B64" s="3"/>
      <c r="C64" s="3"/>
      <c r="D64" s="3"/>
      <c r="E64" s="3"/>
      <c r="F64" s="5"/>
      <c r="G64" s="5"/>
      <c r="H64" s="5"/>
      <c r="I64" s="16"/>
      <c r="J64" s="5"/>
      <c r="K64" s="5"/>
      <c r="L64" s="5"/>
      <c r="M64" s="5"/>
      <c r="N64" s="5"/>
      <c r="O64" s="5"/>
      <c r="P64" s="5"/>
      <c r="Q64" s="8"/>
      <c r="R64" s="5"/>
      <c r="S64" s="5"/>
      <c r="T64" s="5"/>
      <c r="U64" s="17"/>
      <c r="V64" s="5"/>
      <c r="W64" s="5"/>
      <c r="X64" s="3"/>
      <c r="Y64" s="30"/>
    </row>
    <row r="65" spans="1:25" x14ac:dyDescent="0.25">
      <c r="A65" s="25" t="s">
        <v>370</v>
      </c>
      <c r="B65" s="1"/>
      <c r="C65" s="3">
        <v>3</v>
      </c>
      <c r="D65" s="3"/>
      <c r="E65" s="3" t="s">
        <v>17</v>
      </c>
      <c r="F65" s="3"/>
      <c r="G65" s="5">
        <v>575</v>
      </c>
      <c r="H65" s="5"/>
      <c r="I65" s="5"/>
      <c r="J65" s="5"/>
      <c r="K65" s="5">
        <v>20</v>
      </c>
      <c r="L65" s="5"/>
      <c r="M65" s="5">
        <v>100</v>
      </c>
      <c r="N65" s="5"/>
      <c r="O65" s="5">
        <f>SUM(G65:M65)</f>
        <v>695</v>
      </c>
      <c r="P65" s="5"/>
      <c r="Q65" s="8">
        <v>0.5</v>
      </c>
      <c r="R65" s="5"/>
      <c r="S65" s="5">
        <f>Q65*O65</f>
        <v>347.5</v>
      </c>
      <c r="T65" s="5"/>
      <c r="U65" s="5">
        <f>O65+S65</f>
        <v>1042.5</v>
      </c>
      <c r="V65" s="5"/>
      <c r="W65" s="5">
        <f>U65*C65</f>
        <v>3127.5</v>
      </c>
      <c r="X65" s="3"/>
      <c r="Y65" s="30"/>
    </row>
    <row r="66" spans="1:25" ht="30" x14ac:dyDescent="0.25">
      <c r="A66" s="25" t="s">
        <v>371</v>
      </c>
      <c r="B66" s="1"/>
      <c r="C66" s="3">
        <v>1</v>
      </c>
      <c r="D66" s="3"/>
      <c r="E66" s="3" t="s">
        <v>45</v>
      </c>
      <c r="F66" s="3"/>
      <c r="G66" s="5">
        <v>1530</v>
      </c>
      <c r="H66" s="5"/>
      <c r="I66" s="5"/>
      <c r="J66" s="5"/>
      <c r="K66" s="5"/>
      <c r="L66" s="5"/>
      <c r="M66" s="5"/>
      <c r="N66" s="5"/>
      <c r="O66" s="5">
        <f>SUM(G66:M66)</f>
        <v>1530</v>
      </c>
      <c r="P66" s="5"/>
      <c r="Q66" s="8">
        <v>0.5</v>
      </c>
      <c r="R66" s="5"/>
      <c r="S66" s="5">
        <f>Q66*O66</f>
        <v>765</v>
      </c>
      <c r="T66" s="5"/>
      <c r="U66" s="5">
        <f>O66+S66</f>
        <v>2295</v>
      </c>
      <c r="V66" s="5"/>
      <c r="W66" s="5">
        <f>U66*C66</f>
        <v>2295</v>
      </c>
      <c r="X66" s="3"/>
      <c r="Y66" s="30"/>
    </row>
    <row r="67" spans="1:25" ht="30" x14ac:dyDescent="0.25">
      <c r="A67" s="25" t="s">
        <v>372</v>
      </c>
      <c r="B67" s="1"/>
      <c r="C67" s="3">
        <v>6</v>
      </c>
      <c r="D67" s="3"/>
      <c r="E67" s="3" t="s">
        <v>25</v>
      </c>
      <c r="F67" s="3"/>
      <c r="G67" s="5">
        <v>380</v>
      </c>
      <c r="H67" s="5"/>
      <c r="I67" s="5"/>
      <c r="J67" s="5"/>
      <c r="K67" s="5">
        <v>5</v>
      </c>
      <c r="L67" s="5"/>
      <c r="M67" s="5"/>
      <c r="N67" s="5"/>
      <c r="O67" s="5">
        <f>SUM(G67:M67)</f>
        <v>385</v>
      </c>
      <c r="P67" s="5"/>
      <c r="Q67" s="8">
        <v>0.5</v>
      </c>
      <c r="R67" s="5"/>
      <c r="S67" s="5">
        <f>Q67*O67</f>
        <v>192.5</v>
      </c>
      <c r="T67" s="5"/>
      <c r="U67" s="5">
        <f>O67+S67</f>
        <v>577.5</v>
      </c>
      <c r="V67" s="5"/>
      <c r="W67" s="5">
        <f>U67*C67</f>
        <v>3465</v>
      </c>
      <c r="X67" s="3"/>
      <c r="Y67" s="30"/>
    </row>
    <row r="68" spans="1:25" x14ac:dyDescent="0.25">
      <c r="A68" s="25" t="s">
        <v>36</v>
      </c>
      <c r="B68" s="1"/>
      <c r="C68" s="3">
        <v>12</v>
      </c>
      <c r="D68" s="3"/>
      <c r="E68" s="3" t="s">
        <v>25</v>
      </c>
      <c r="F68" s="3"/>
      <c r="G68" s="5"/>
      <c r="H68" s="5"/>
      <c r="I68" s="5"/>
      <c r="J68" s="5"/>
      <c r="K68" s="5"/>
      <c r="L68" s="5"/>
      <c r="M68" s="5">
        <v>25</v>
      </c>
      <c r="N68" s="5"/>
      <c r="O68" s="5">
        <f>SUM(G68:M68)</f>
        <v>25</v>
      </c>
      <c r="P68" s="5"/>
      <c r="Q68" s="8">
        <v>0.5</v>
      </c>
      <c r="R68" s="5"/>
      <c r="S68" s="5">
        <f>Q68*O68</f>
        <v>12.5</v>
      </c>
      <c r="T68" s="5"/>
      <c r="U68" s="5">
        <f>O68+S68</f>
        <v>37.5</v>
      </c>
      <c r="V68" s="5"/>
      <c r="W68" s="5">
        <f>U68*C68</f>
        <v>450</v>
      </c>
      <c r="X68" s="3"/>
      <c r="Y68" s="30"/>
    </row>
    <row r="69" spans="1:25" x14ac:dyDescent="0.25">
      <c r="A69" s="26" t="s">
        <v>49</v>
      </c>
      <c r="B69" s="1"/>
      <c r="C69" s="3"/>
      <c r="D69" s="3"/>
      <c r="E69" s="3"/>
      <c r="F69" s="3"/>
      <c r="G69" s="5"/>
      <c r="H69" s="5"/>
      <c r="I69" s="5"/>
      <c r="J69" s="5"/>
      <c r="K69" s="5"/>
      <c r="L69" s="5"/>
      <c r="M69" s="5"/>
      <c r="N69" s="5"/>
      <c r="O69" s="5"/>
      <c r="P69" s="5"/>
      <c r="Q69" s="8"/>
      <c r="R69" s="5"/>
      <c r="S69" s="5"/>
      <c r="T69" s="5"/>
      <c r="U69" s="5"/>
      <c r="V69" s="5"/>
      <c r="W69" s="5"/>
      <c r="X69" s="3"/>
      <c r="Y69" s="30"/>
    </row>
    <row r="70" spans="1:25" ht="30" x14ac:dyDescent="0.25">
      <c r="A70" s="15" t="s">
        <v>339</v>
      </c>
      <c r="B70" s="1"/>
      <c r="C70" s="3">
        <v>36</v>
      </c>
      <c r="D70" s="3"/>
      <c r="E70" s="3" t="s">
        <v>25</v>
      </c>
      <c r="F70" s="3"/>
      <c r="G70" s="5">
        <v>330</v>
      </c>
      <c r="H70" s="5"/>
      <c r="I70" s="5"/>
      <c r="J70" s="5"/>
      <c r="K70" s="5">
        <v>5</v>
      </c>
      <c r="L70" s="5"/>
      <c r="M70" s="5"/>
      <c r="N70" s="5"/>
      <c r="O70" s="5">
        <f>SUM(G70:M70)</f>
        <v>335</v>
      </c>
      <c r="P70" s="5"/>
      <c r="Q70" s="8">
        <v>0.5</v>
      </c>
      <c r="R70" s="5"/>
      <c r="S70" s="5">
        <f>Q70*O70</f>
        <v>167.5</v>
      </c>
      <c r="T70" s="5"/>
      <c r="U70" s="5">
        <f>O70+S70</f>
        <v>502.5</v>
      </c>
      <c r="V70" s="5"/>
      <c r="W70" s="5">
        <f>U70*C70</f>
        <v>18090</v>
      </c>
      <c r="X70" s="3"/>
      <c r="Y70" s="30"/>
    </row>
    <row r="71" spans="1:25" x14ac:dyDescent="0.25">
      <c r="A71" s="25" t="s">
        <v>36</v>
      </c>
      <c r="B71" s="1"/>
      <c r="C71" s="3">
        <v>36</v>
      </c>
      <c r="D71" s="3"/>
      <c r="E71" s="3" t="s">
        <v>25</v>
      </c>
      <c r="F71" s="3"/>
      <c r="G71" s="5"/>
      <c r="H71" s="5"/>
      <c r="I71" s="5"/>
      <c r="J71" s="5"/>
      <c r="K71" s="5"/>
      <c r="L71" s="5"/>
      <c r="M71" s="5">
        <v>25</v>
      </c>
      <c r="N71" s="5"/>
      <c r="O71" s="5">
        <f>SUM(G71:M71)</f>
        <v>25</v>
      </c>
      <c r="P71" s="5"/>
      <c r="Q71" s="8">
        <v>0.5</v>
      </c>
      <c r="R71" s="5"/>
      <c r="S71" s="5">
        <f>Q71*O71</f>
        <v>12.5</v>
      </c>
      <c r="T71" s="5"/>
      <c r="U71" s="5">
        <f>O71+S71</f>
        <v>37.5</v>
      </c>
      <c r="V71" s="5"/>
      <c r="W71" s="5">
        <f>U71*C71</f>
        <v>1350</v>
      </c>
      <c r="X71" s="3"/>
      <c r="Y71" s="30"/>
    </row>
    <row r="72" spans="1:25" x14ac:dyDescent="0.25">
      <c r="A72" s="26" t="s">
        <v>52</v>
      </c>
      <c r="B72" s="1"/>
      <c r="C72" s="3"/>
      <c r="D72" s="3"/>
      <c r="E72" s="3"/>
      <c r="F72" s="3"/>
      <c r="G72" s="5"/>
      <c r="H72" s="5"/>
      <c r="I72" s="5"/>
      <c r="J72" s="5"/>
      <c r="K72" s="5"/>
      <c r="L72" s="5"/>
      <c r="M72" s="5"/>
      <c r="N72" s="5"/>
      <c r="O72" s="5"/>
      <c r="P72" s="5"/>
      <c r="Q72" s="8"/>
      <c r="R72" s="5"/>
      <c r="S72" s="5"/>
      <c r="T72" s="5"/>
      <c r="U72" s="5"/>
      <c r="V72" s="5"/>
      <c r="W72" s="5"/>
      <c r="X72" s="3"/>
      <c r="Y72" s="30"/>
    </row>
    <row r="73" spans="1:25" ht="30" x14ac:dyDescent="0.25">
      <c r="A73" s="41" t="s">
        <v>340</v>
      </c>
      <c r="B73" s="1"/>
      <c r="C73" s="3">
        <v>12</v>
      </c>
      <c r="D73" s="3"/>
      <c r="E73" s="3" t="s">
        <v>25</v>
      </c>
      <c r="F73" s="3"/>
      <c r="G73" s="5">
        <v>330</v>
      </c>
      <c r="H73" s="5"/>
      <c r="I73" s="5"/>
      <c r="J73" s="5"/>
      <c r="K73" s="5">
        <v>5</v>
      </c>
      <c r="L73" s="5"/>
      <c r="M73" s="5"/>
      <c r="N73" s="5"/>
      <c r="O73" s="5">
        <f>SUM(G73:M73)</f>
        <v>335</v>
      </c>
      <c r="P73" s="5"/>
      <c r="Q73" s="8">
        <v>0.5</v>
      </c>
      <c r="R73" s="5"/>
      <c r="S73" s="5">
        <f>Q73*O73</f>
        <v>167.5</v>
      </c>
      <c r="T73" s="5"/>
      <c r="U73" s="5">
        <f>O73+S73</f>
        <v>502.5</v>
      </c>
      <c r="V73" s="5"/>
      <c r="W73" s="5">
        <f>U73*C73</f>
        <v>6030</v>
      </c>
      <c r="X73" s="3"/>
      <c r="Y73" s="30"/>
    </row>
    <row r="74" spans="1:25" x14ac:dyDescent="0.25">
      <c r="A74" s="25" t="s">
        <v>36</v>
      </c>
      <c r="B74" s="1"/>
      <c r="C74" s="3">
        <v>12</v>
      </c>
      <c r="D74" s="3"/>
      <c r="E74" s="3" t="s">
        <v>25</v>
      </c>
      <c r="F74" s="3"/>
      <c r="G74" s="5"/>
      <c r="H74" s="5"/>
      <c r="I74" s="5"/>
      <c r="J74" s="5"/>
      <c r="K74" s="5"/>
      <c r="L74" s="5"/>
      <c r="M74" s="5">
        <v>25</v>
      </c>
      <c r="N74" s="5"/>
      <c r="O74" s="5">
        <f>SUM(G74:M74)</f>
        <v>25</v>
      </c>
      <c r="P74" s="5"/>
      <c r="Q74" s="8">
        <v>0.5</v>
      </c>
      <c r="R74" s="5"/>
      <c r="S74" s="5">
        <f>Q74*O74</f>
        <v>12.5</v>
      </c>
      <c r="T74" s="5"/>
      <c r="U74" s="5">
        <f>O74+S74</f>
        <v>37.5</v>
      </c>
      <c r="V74" s="5"/>
      <c r="W74" s="5">
        <f>U74*C74</f>
        <v>450</v>
      </c>
      <c r="X74" s="3"/>
      <c r="Y74" s="30"/>
    </row>
    <row r="75" spans="1:25" x14ac:dyDescent="0.25">
      <c r="A75" s="26" t="s">
        <v>53</v>
      </c>
      <c r="B75" s="1"/>
      <c r="C75" s="3"/>
      <c r="D75" s="3"/>
      <c r="E75" s="3"/>
      <c r="F75" s="3"/>
      <c r="G75" s="5"/>
      <c r="H75" s="5"/>
      <c r="I75" s="5"/>
      <c r="J75" s="5"/>
      <c r="K75" s="5"/>
      <c r="L75" s="5"/>
      <c r="M75" s="5"/>
      <c r="N75" s="5"/>
      <c r="O75" s="5"/>
      <c r="P75" s="5"/>
      <c r="Q75" s="8"/>
      <c r="R75" s="5"/>
      <c r="S75" s="5"/>
      <c r="T75" s="5"/>
      <c r="U75" s="5"/>
      <c r="V75" s="5"/>
      <c r="W75" s="5"/>
      <c r="X75" s="3"/>
      <c r="Y75" s="30"/>
    </row>
    <row r="76" spans="1:25" x14ac:dyDescent="0.25">
      <c r="A76" s="25" t="s">
        <v>373</v>
      </c>
      <c r="B76" s="1"/>
      <c r="C76" s="3">
        <v>5</v>
      </c>
      <c r="D76" s="3"/>
      <c r="E76" s="3" t="s">
        <v>17</v>
      </c>
      <c r="F76" s="3"/>
      <c r="G76" s="5">
        <v>615</v>
      </c>
      <c r="H76" s="5"/>
      <c r="I76" s="5"/>
      <c r="J76" s="5"/>
      <c r="K76" s="5">
        <v>20</v>
      </c>
      <c r="L76" s="5"/>
      <c r="M76" s="5">
        <v>100</v>
      </c>
      <c r="N76" s="5"/>
      <c r="O76" s="5">
        <f>SUM(G76:M76)</f>
        <v>735</v>
      </c>
      <c r="P76" s="5"/>
      <c r="Q76" s="8">
        <v>0.5</v>
      </c>
      <c r="R76" s="5"/>
      <c r="S76" s="5">
        <f>Q76*O76</f>
        <v>367.5</v>
      </c>
      <c r="T76" s="5"/>
      <c r="U76" s="5">
        <f>O76+S76</f>
        <v>1102.5</v>
      </c>
      <c r="V76" s="5"/>
      <c r="W76" s="5">
        <f>U76*C76</f>
        <v>5512.5</v>
      </c>
      <c r="X76" s="3"/>
      <c r="Y76" s="30"/>
    </row>
    <row r="77" spans="1:25" x14ac:dyDescent="0.25">
      <c r="A77" s="25" t="s">
        <v>374</v>
      </c>
      <c r="B77" s="1"/>
      <c r="C77" s="3">
        <v>10</v>
      </c>
      <c r="D77" s="3"/>
      <c r="E77" s="3" t="s">
        <v>17</v>
      </c>
      <c r="F77" s="3"/>
      <c r="G77" s="5">
        <v>615</v>
      </c>
      <c r="H77" s="5"/>
      <c r="I77" s="5"/>
      <c r="J77" s="5"/>
      <c r="K77" s="5">
        <v>25</v>
      </c>
      <c r="L77" s="5"/>
      <c r="M77" s="5">
        <v>100</v>
      </c>
      <c r="N77" s="5"/>
      <c r="O77" s="5">
        <f>SUM(G77:M77)</f>
        <v>740</v>
      </c>
      <c r="P77" s="5"/>
      <c r="Q77" s="8">
        <v>0.5</v>
      </c>
      <c r="R77" s="5"/>
      <c r="S77" s="5">
        <f>Q77*O77</f>
        <v>370</v>
      </c>
      <c r="T77" s="5"/>
      <c r="U77" s="5">
        <f>O77+S77</f>
        <v>1110</v>
      </c>
      <c r="V77" s="5"/>
      <c r="W77" s="5">
        <f>U77*C77</f>
        <v>11100</v>
      </c>
      <c r="X77" s="3"/>
      <c r="Y77" s="30"/>
    </row>
    <row r="78" spans="1:25" x14ac:dyDescent="0.25">
      <c r="A78" s="25" t="s">
        <v>375</v>
      </c>
      <c r="B78" s="1"/>
      <c r="C78" s="3">
        <v>1</v>
      </c>
      <c r="D78" s="3"/>
      <c r="E78" s="3" t="s">
        <v>45</v>
      </c>
      <c r="F78" s="3"/>
      <c r="G78" s="5">
        <v>650</v>
      </c>
      <c r="H78" s="5"/>
      <c r="I78" s="5"/>
      <c r="J78" s="5"/>
      <c r="K78" s="5"/>
      <c r="L78" s="5"/>
      <c r="M78" s="5"/>
      <c r="N78" s="5"/>
      <c r="O78" s="5"/>
      <c r="P78" s="5"/>
      <c r="Q78" s="8"/>
      <c r="R78" s="5"/>
      <c r="S78" s="5"/>
      <c r="T78" s="5"/>
      <c r="U78" s="5"/>
      <c r="V78" s="5"/>
      <c r="W78" s="5"/>
      <c r="X78" s="27"/>
      <c r="Y78" s="29"/>
    </row>
    <row r="79" spans="1:25" x14ac:dyDescent="0.25">
      <c r="A79" s="61" t="s">
        <v>376</v>
      </c>
      <c r="B79" s="3"/>
      <c r="C79" s="3">
        <v>6</v>
      </c>
      <c r="D79" s="3"/>
      <c r="E79" s="3" t="s">
        <v>25</v>
      </c>
      <c r="F79" s="5"/>
      <c r="G79" s="5">
        <v>380</v>
      </c>
      <c r="H79" s="5"/>
      <c r="I79" s="16"/>
      <c r="J79" s="5"/>
      <c r="K79" s="5">
        <v>5</v>
      </c>
      <c r="L79" s="5"/>
      <c r="M79" s="5"/>
      <c r="N79" s="5"/>
      <c r="O79" s="5">
        <f>SUM(G79:M79)</f>
        <v>385</v>
      </c>
      <c r="P79" s="5"/>
      <c r="Q79" s="8">
        <v>0.5</v>
      </c>
      <c r="R79" s="5"/>
      <c r="S79" s="5">
        <f>Q79*O79</f>
        <v>192.5</v>
      </c>
      <c r="T79" s="5"/>
      <c r="U79" s="5">
        <f>O79+S79</f>
        <v>577.5</v>
      </c>
      <c r="V79" s="5"/>
      <c r="W79" s="5">
        <f>U79*C79</f>
        <v>3465</v>
      </c>
      <c r="X79" s="3"/>
      <c r="Y79" s="30"/>
    </row>
    <row r="80" spans="1:25" x14ac:dyDescent="0.25">
      <c r="A80" s="25" t="s">
        <v>36</v>
      </c>
      <c r="B80" s="1"/>
      <c r="C80" s="3">
        <v>8</v>
      </c>
      <c r="D80" s="3"/>
      <c r="E80" s="3" t="s">
        <v>25</v>
      </c>
      <c r="F80" s="3"/>
      <c r="G80" s="5"/>
      <c r="H80" s="5"/>
      <c r="I80" s="5"/>
      <c r="J80" s="5"/>
      <c r="K80" s="5"/>
      <c r="L80" s="5"/>
      <c r="M80" s="5">
        <v>25</v>
      </c>
      <c r="N80" s="5"/>
      <c r="O80" s="5">
        <f>SUM(G80:M80)</f>
        <v>25</v>
      </c>
      <c r="P80" s="5"/>
      <c r="Q80" s="8">
        <v>0.5</v>
      </c>
      <c r="R80" s="5"/>
      <c r="S80" s="5">
        <f>Q80*O80</f>
        <v>12.5</v>
      </c>
      <c r="T80" s="5"/>
      <c r="U80" s="5">
        <f>O80+S80</f>
        <v>37.5</v>
      </c>
      <c r="V80" s="5"/>
      <c r="W80" s="5">
        <f>U80*C80</f>
        <v>300</v>
      </c>
      <c r="X80" s="3"/>
      <c r="Y80" s="30"/>
    </row>
    <row r="81" spans="1:25" x14ac:dyDescent="0.25">
      <c r="A81" s="26" t="s">
        <v>54</v>
      </c>
      <c r="B81" s="1"/>
      <c r="C81" s="3"/>
      <c r="D81" s="3"/>
      <c r="E81" s="3"/>
      <c r="F81" s="3"/>
      <c r="G81" s="5"/>
      <c r="H81" s="5"/>
      <c r="I81" s="5"/>
      <c r="J81" s="5"/>
      <c r="K81" s="5"/>
      <c r="L81" s="5"/>
      <c r="M81" s="5"/>
      <c r="N81" s="5"/>
      <c r="O81" s="5"/>
      <c r="P81" s="5"/>
      <c r="Q81" s="8"/>
      <c r="R81" s="5"/>
      <c r="S81" s="5"/>
      <c r="T81" s="5"/>
      <c r="U81" s="5"/>
      <c r="V81" s="5"/>
      <c r="W81" s="5"/>
      <c r="X81" s="3"/>
      <c r="Y81" s="30"/>
    </row>
    <row r="82" spans="1:25" ht="30" x14ac:dyDescent="0.25">
      <c r="A82" s="25" t="s">
        <v>341</v>
      </c>
      <c r="B82" s="1"/>
      <c r="C82" s="3">
        <v>12</v>
      </c>
      <c r="D82" s="3"/>
      <c r="E82" s="3" t="s">
        <v>25</v>
      </c>
      <c r="F82" s="3"/>
      <c r="G82" s="5">
        <v>330</v>
      </c>
      <c r="H82" s="5"/>
      <c r="I82" s="5"/>
      <c r="J82" s="5"/>
      <c r="K82" s="5">
        <v>5</v>
      </c>
      <c r="L82" s="5"/>
      <c r="M82" s="5"/>
      <c r="N82" s="5"/>
      <c r="O82" s="5">
        <f>SUM(G82:M82)</f>
        <v>335</v>
      </c>
      <c r="P82" s="5"/>
      <c r="Q82" s="8">
        <v>0.5</v>
      </c>
      <c r="R82" s="5"/>
      <c r="S82" s="5">
        <f>Q82*O82</f>
        <v>167.5</v>
      </c>
      <c r="T82" s="5"/>
      <c r="U82" s="5">
        <f>O82+S82</f>
        <v>502.5</v>
      </c>
      <c r="V82" s="5"/>
      <c r="W82" s="5">
        <f>U82*C82</f>
        <v>6030</v>
      </c>
      <c r="X82" s="27"/>
      <c r="Y82" s="29"/>
    </row>
    <row r="83" spans="1:25" x14ac:dyDescent="0.25">
      <c r="A83" s="25" t="s">
        <v>36</v>
      </c>
      <c r="B83" s="1"/>
      <c r="C83" s="3">
        <v>14</v>
      </c>
      <c r="D83" s="3"/>
      <c r="E83" s="3" t="s">
        <v>25</v>
      </c>
      <c r="F83" s="3"/>
      <c r="G83" s="5"/>
      <c r="H83" s="5"/>
      <c r="I83" s="5"/>
      <c r="J83" s="5"/>
      <c r="K83" s="5"/>
      <c r="L83" s="5"/>
      <c r="M83" s="5">
        <v>25</v>
      </c>
      <c r="N83" s="5"/>
      <c r="O83" s="5">
        <f>SUM(G83:M83)</f>
        <v>25</v>
      </c>
      <c r="P83" s="5"/>
      <c r="Q83" s="8">
        <v>0.5</v>
      </c>
      <c r="R83" s="5"/>
      <c r="S83" s="5">
        <f>Q83*O83</f>
        <v>12.5</v>
      </c>
      <c r="T83" s="5"/>
      <c r="U83" s="5">
        <f>O83+S83</f>
        <v>37.5</v>
      </c>
      <c r="V83" s="5"/>
      <c r="W83" s="5">
        <f>U83*C83</f>
        <v>525</v>
      </c>
      <c r="X83" s="3"/>
      <c r="Y83" s="30"/>
    </row>
    <row r="84" spans="1:25" x14ac:dyDescent="0.25">
      <c r="A84" s="26" t="s">
        <v>55</v>
      </c>
      <c r="B84" s="1"/>
      <c r="C84" s="3"/>
      <c r="D84" s="3"/>
      <c r="E84" s="3"/>
      <c r="F84" s="3"/>
      <c r="G84" s="5"/>
      <c r="H84" s="5"/>
      <c r="I84" s="5"/>
      <c r="J84" s="5"/>
      <c r="K84" s="5"/>
      <c r="L84" s="5"/>
      <c r="M84" s="5"/>
      <c r="N84" s="5"/>
      <c r="O84" s="5"/>
      <c r="P84" s="5"/>
      <c r="Q84" s="8"/>
      <c r="R84" s="5"/>
      <c r="S84" s="5"/>
      <c r="T84" s="5"/>
      <c r="U84" s="5"/>
      <c r="V84" s="5"/>
      <c r="W84" s="5"/>
      <c r="X84" s="3"/>
      <c r="Y84" s="30"/>
    </row>
    <row r="85" spans="1:25" x14ac:dyDescent="0.25">
      <c r="A85" s="25" t="s">
        <v>362</v>
      </c>
      <c r="B85" s="1"/>
      <c r="C85" s="3">
        <v>5</v>
      </c>
      <c r="D85" s="3"/>
      <c r="E85" s="3" t="s">
        <v>17</v>
      </c>
      <c r="F85" s="3"/>
      <c r="G85" s="5">
        <v>720</v>
      </c>
      <c r="H85" s="5"/>
      <c r="I85" s="5"/>
      <c r="J85" s="5"/>
      <c r="K85" s="5">
        <v>20</v>
      </c>
      <c r="L85" s="5"/>
      <c r="M85" s="5">
        <v>100</v>
      </c>
      <c r="N85" s="5"/>
      <c r="O85" s="5">
        <f t="shared" ref="O85:O90" si="12">SUM(G85:M85)</f>
        <v>840</v>
      </c>
      <c r="P85" s="5"/>
      <c r="Q85" s="8">
        <v>0.5</v>
      </c>
      <c r="R85" s="5"/>
      <c r="S85" s="5">
        <f t="shared" ref="S85:S90" si="13">Q85*O85</f>
        <v>420</v>
      </c>
      <c r="T85" s="5"/>
      <c r="U85" s="5">
        <f t="shared" ref="U85:U90" si="14">O85+S85</f>
        <v>1260</v>
      </c>
      <c r="V85" s="5"/>
      <c r="W85" s="5">
        <f t="shared" ref="W85:W90" si="15">U85*C85</f>
        <v>6300</v>
      </c>
      <c r="X85" s="3"/>
      <c r="Y85" s="30"/>
    </row>
    <row r="86" spans="1:25" x14ac:dyDescent="0.25">
      <c r="A86" s="25" t="s">
        <v>363</v>
      </c>
      <c r="B86" s="1"/>
      <c r="C86" s="3">
        <v>10</v>
      </c>
      <c r="D86" s="3"/>
      <c r="E86" s="3" t="s">
        <v>17</v>
      </c>
      <c r="F86" s="3"/>
      <c r="G86" s="5">
        <v>720</v>
      </c>
      <c r="H86" s="5"/>
      <c r="I86" s="5"/>
      <c r="J86" s="5"/>
      <c r="K86" s="5">
        <v>25</v>
      </c>
      <c r="L86" s="5"/>
      <c r="M86" s="5">
        <v>100</v>
      </c>
      <c r="N86" s="5"/>
      <c r="O86" s="5">
        <f t="shared" si="12"/>
        <v>845</v>
      </c>
      <c r="P86" s="5"/>
      <c r="Q86" s="8">
        <v>0.5</v>
      </c>
      <c r="R86" s="5"/>
      <c r="S86" s="5">
        <f t="shared" si="13"/>
        <v>422.5</v>
      </c>
      <c r="T86" s="5"/>
      <c r="U86" s="5">
        <f t="shared" si="14"/>
        <v>1267.5</v>
      </c>
      <c r="V86" s="5"/>
      <c r="W86" s="5">
        <f t="shared" si="15"/>
        <v>12675</v>
      </c>
      <c r="X86" s="3"/>
      <c r="Y86" s="30"/>
    </row>
    <row r="87" spans="1:25" x14ac:dyDescent="0.25">
      <c r="A87" s="68" t="s">
        <v>368</v>
      </c>
      <c r="B87" s="1"/>
      <c r="C87" s="3">
        <v>1</v>
      </c>
      <c r="D87" s="3"/>
      <c r="E87" s="3" t="s">
        <v>45</v>
      </c>
      <c r="F87" s="3"/>
      <c r="G87" s="5">
        <v>1155</v>
      </c>
      <c r="H87" s="5"/>
      <c r="I87" s="5"/>
      <c r="J87" s="5"/>
      <c r="K87" s="5"/>
      <c r="L87" s="5"/>
      <c r="M87" s="5"/>
      <c r="N87" s="5"/>
      <c r="O87" s="5">
        <f t="shared" si="12"/>
        <v>1155</v>
      </c>
      <c r="P87" s="5"/>
      <c r="Q87" s="8">
        <v>0.5</v>
      </c>
      <c r="R87" s="5"/>
      <c r="S87" s="5">
        <f t="shared" si="13"/>
        <v>577.5</v>
      </c>
      <c r="T87" s="5"/>
      <c r="U87" s="5">
        <f t="shared" si="14"/>
        <v>1732.5</v>
      </c>
      <c r="V87" s="5"/>
      <c r="W87" s="5">
        <f t="shared" si="15"/>
        <v>1732.5</v>
      </c>
      <c r="X87" s="3"/>
      <c r="Y87" s="30"/>
    </row>
    <row r="88" spans="1:25" ht="30" x14ac:dyDescent="0.25">
      <c r="A88" s="68" t="s">
        <v>379</v>
      </c>
      <c r="B88" s="1"/>
      <c r="C88" s="3">
        <v>6</v>
      </c>
      <c r="D88" s="3"/>
      <c r="E88" s="3" t="s">
        <v>25</v>
      </c>
      <c r="F88" s="3"/>
      <c r="G88" s="5">
        <v>220</v>
      </c>
      <c r="H88" s="5"/>
      <c r="I88" s="5"/>
      <c r="J88" s="5"/>
      <c r="K88" s="5">
        <v>5</v>
      </c>
      <c r="L88" s="5"/>
      <c r="M88" s="5"/>
      <c r="N88" s="5"/>
      <c r="O88" s="5">
        <f t="shared" si="12"/>
        <v>225</v>
      </c>
      <c r="P88" s="5"/>
      <c r="Q88" s="8">
        <v>0.5</v>
      </c>
      <c r="R88" s="5"/>
      <c r="S88" s="5">
        <f t="shared" si="13"/>
        <v>112.5</v>
      </c>
      <c r="T88" s="5"/>
      <c r="U88" s="5">
        <f t="shared" si="14"/>
        <v>337.5</v>
      </c>
      <c r="V88" s="5"/>
      <c r="W88" s="5">
        <f t="shared" si="15"/>
        <v>2025</v>
      </c>
      <c r="X88" s="3"/>
      <c r="Y88" s="30"/>
    </row>
    <row r="89" spans="1:25" x14ac:dyDescent="0.25">
      <c r="A89" s="25" t="s">
        <v>369</v>
      </c>
      <c r="B89" s="1"/>
      <c r="C89" s="3">
        <v>6</v>
      </c>
      <c r="D89" s="3"/>
      <c r="E89" s="3" t="s">
        <v>17</v>
      </c>
      <c r="F89" s="3"/>
      <c r="G89" s="5">
        <v>420</v>
      </c>
      <c r="H89" s="5"/>
      <c r="I89" s="5"/>
      <c r="J89" s="5"/>
      <c r="K89" s="5">
        <v>5</v>
      </c>
      <c r="L89" s="5"/>
      <c r="M89" s="5"/>
      <c r="N89" s="5"/>
      <c r="O89" s="5">
        <f t="shared" si="12"/>
        <v>425</v>
      </c>
      <c r="P89" s="5"/>
      <c r="Q89" s="8">
        <v>0.5</v>
      </c>
      <c r="R89" s="5"/>
      <c r="S89" s="5">
        <f t="shared" si="13"/>
        <v>212.5</v>
      </c>
      <c r="T89" s="5"/>
      <c r="U89" s="5">
        <f t="shared" si="14"/>
        <v>637.5</v>
      </c>
      <c r="V89" s="5"/>
      <c r="W89" s="5">
        <f t="shared" si="15"/>
        <v>3825</v>
      </c>
      <c r="X89" s="27"/>
      <c r="Y89" s="30"/>
    </row>
    <row r="90" spans="1:25" x14ac:dyDescent="0.25">
      <c r="A90" s="25" t="s">
        <v>36</v>
      </c>
      <c r="B90" s="1"/>
      <c r="C90" s="3">
        <v>10</v>
      </c>
      <c r="D90" s="3"/>
      <c r="E90" s="3" t="s">
        <v>25</v>
      </c>
      <c r="F90" s="3"/>
      <c r="G90" s="5"/>
      <c r="H90" s="5"/>
      <c r="I90" s="5"/>
      <c r="J90" s="5"/>
      <c r="K90" s="5"/>
      <c r="L90" s="5"/>
      <c r="M90" s="5">
        <v>25</v>
      </c>
      <c r="N90" s="5"/>
      <c r="O90" s="5">
        <f t="shared" si="12"/>
        <v>25</v>
      </c>
      <c r="P90" s="5"/>
      <c r="Q90" s="8">
        <v>0.5</v>
      </c>
      <c r="R90" s="5"/>
      <c r="S90" s="5">
        <f t="shared" si="13"/>
        <v>12.5</v>
      </c>
      <c r="T90" s="5"/>
      <c r="U90" s="5">
        <f t="shared" si="14"/>
        <v>37.5</v>
      </c>
      <c r="V90" s="5"/>
      <c r="W90" s="5">
        <f t="shared" si="15"/>
        <v>375</v>
      </c>
      <c r="X90" s="3"/>
      <c r="Y90" s="30"/>
    </row>
    <row r="91" spans="1:25" x14ac:dyDescent="0.25">
      <c r="A91" s="26" t="s">
        <v>48</v>
      </c>
      <c r="B91" s="3"/>
      <c r="C91" s="3"/>
      <c r="D91" s="3"/>
      <c r="E91" s="3"/>
      <c r="F91" s="5"/>
      <c r="G91" s="5"/>
      <c r="H91" s="5"/>
      <c r="I91" s="16"/>
      <c r="J91" s="5"/>
      <c r="K91" s="5"/>
      <c r="L91" s="5"/>
      <c r="M91" s="5"/>
      <c r="N91" s="5"/>
      <c r="O91" s="5"/>
      <c r="P91" s="5"/>
      <c r="Q91" s="8"/>
      <c r="R91" s="5"/>
      <c r="S91" s="5"/>
      <c r="T91" s="5"/>
      <c r="U91" s="17"/>
      <c r="V91" s="5"/>
      <c r="W91" s="5"/>
      <c r="X91" s="3"/>
      <c r="Y91" s="30"/>
    </row>
    <row r="92" spans="1:25" x14ac:dyDescent="0.25">
      <c r="A92" s="69" t="s">
        <v>330</v>
      </c>
      <c r="B92" s="1"/>
      <c r="C92" s="3">
        <v>14</v>
      </c>
      <c r="D92" s="3"/>
      <c r="E92" s="3" t="s">
        <v>17</v>
      </c>
      <c r="F92" s="3"/>
      <c r="G92" s="5">
        <v>455</v>
      </c>
      <c r="H92" s="5"/>
      <c r="I92" s="5"/>
      <c r="J92" s="5"/>
      <c r="K92" s="5">
        <v>20</v>
      </c>
      <c r="L92" s="5"/>
      <c r="M92" s="5">
        <v>100</v>
      </c>
      <c r="N92" s="5"/>
      <c r="O92" s="5">
        <f>SUM(G92:M92)</f>
        <v>575</v>
      </c>
      <c r="P92" s="5"/>
      <c r="Q92" s="8">
        <v>0.5</v>
      </c>
      <c r="R92" s="5"/>
      <c r="S92" s="5">
        <f>Q92*O92</f>
        <v>287.5</v>
      </c>
      <c r="T92" s="5"/>
      <c r="U92" s="5">
        <f>O92+S92</f>
        <v>862.5</v>
      </c>
      <c r="V92" s="5"/>
      <c r="W92" s="5">
        <f>U92*C92</f>
        <v>12075</v>
      </c>
      <c r="X92" s="3"/>
      <c r="Y92" s="30"/>
    </row>
    <row r="93" spans="1:25" x14ac:dyDescent="0.25">
      <c r="A93" s="25" t="s">
        <v>342</v>
      </c>
      <c r="B93" s="1"/>
      <c r="C93" s="3">
        <v>1</v>
      </c>
      <c r="D93" s="3"/>
      <c r="E93" s="3" t="s">
        <v>45</v>
      </c>
      <c r="F93" s="3"/>
      <c r="G93" s="5">
        <v>1900</v>
      </c>
      <c r="H93" s="5"/>
      <c r="I93" s="5"/>
      <c r="J93" s="5"/>
      <c r="K93" s="71"/>
      <c r="L93" s="71"/>
      <c r="M93" s="71"/>
      <c r="N93" s="5"/>
      <c r="O93" s="5">
        <f>SUM(G93:M93)</f>
        <v>1900</v>
      </c>
      <c r="P93" s="5"/>
      <c r="Q93" s="8">
        <v>0.5</v>
      </c>
      <c r="R93" s="5"/>
      <c r="S93" s="5">
        <f>Q93*O93</f>
        <v>950</v>
      </c>
      <c r="T93" s="5"/>
      <c r="U93" s="5">
        <f>O93+S93</f>
        <v>2850</v>
      </c>
      <c r="V93" s="5"/>
      <c r="W93" s="5">
        <f>U93*C93</f>
        <v>2850</v>
      </c>
      <c r="X93" s="3"/>
      <c r="Y93" s="30"/>
    </row>
    <row r="94" spans="1:25" x14ac:dyDescent="0.25">
      <c r="A94" s="25" t="s">
        <v>343</v>
      </c>
      <c r="B94" s="1"/>
      <c r="C94" s="3">
        <v>1</v>
      </c>
      <c r="D94" s="3"/>
      <c r="E94" s="3" t="s">
        <v>45</v>
      </c>
      <c r="F94" s="3"/>
      <c r="G94" s="5">
        <v>2000</v>
      </c>
      <c r="H94" s="5"/>
      <c r="I94" s="5"/>
      <c r="J94" s="5"/>
      <c r="K94" s="71"/>
      <c r="L94" s="71"/>
      <c r="M94" s="71"/>
      <c r="N94" s="5"/>
      <c r="O94" s="5">
        <f>SUM(G94:M94)</f>
        <v>2000</v>
      </c>
      <c r="P94" s="5"/>
      <c r="Q94" s="8">
        <v>0.5</v>
      </c>
      <c r="R94" s="5"/>
      <c r="S94" s="5">
        <f>Q94*O94</f>
        <v>1000</v>
      </c>
      <c r="T94" s="5"/>
      <c r="U94" s="5">
        <f>O94+S94</f>
        <v>3000</v>
      </c>
      <c r="V94" s="5"/>
      <c r="W94" s="5">
        <f>U94*C94</f>
        <v>3000</v>
      </c>
      <c r="X94" s="3"/>
      <c r="Y94" s="30"/>
    </row>
    <row r="95" spans="1:25" ht="30" x14ac:dyDescent="0.25">
      <c r="A95" s="25" t="s">
        <v>344</v>
      </c>
      <c r="B95" s="1"/>
      <c r="C95" s="3">
        <v>6</v>
      </c>
      <c r="D95" s="3"/>
      <c r="E95" s="3" t="s">
        <v>25</v>
      </c>
      <c r="F95" s="3"/>
      <c r="G95" s="5">
        <v>330</v>
      </c>
      <c r="H95" s="5"/>
      <c r="I95" s="5"/>
      <c r="J95" s="5"/>
      <c r="K95" s="5">
        <v>5</v>
      </c>
      <c r="L95" s="5"/>
      <c r="M95" s="5"/>
      <c r="N95" s="5"/>
      <c r="O95" s="5">
        <f>SUM(G95:M95)</f>
        <v>335</v>
      </c>
      <c r="P95" s="5"/>
      <c r="Q95" s="8">
        <v>0.5</v>
      </c>
      <c r="R95" s="5"/>
      <c r="S95" s="5">
        <f>Q95*O95</f>
        <v>167.5</v>
      </c>
      <c r="T95" s="5"/>
      <c r="U95" s="5">
        <f>O95+S95</f>
        <v>502.5</v>
      </c>
      <c r="V95" s="5"/>
      <c r="W95" s="5">
        <f>U95*C95</f>
        <v>3015</v>
      </c>
      <c r="X95" s="3"/>
      <c r="Y95" s="30"/>
    </row>
    <row r="96" spans="1:25" x14ac:dyDescent="0.25">
      <c r="A96" s="25" t="s">
        <v>36</v>
      </c>
      <c r="B96" s="1"/>
      <c r="C96" s="3">
        <v>12</v>
      </c>
      <c r="D96" s="3"/>
      <c r="E96" s="3" t="s">
        <v>25</v>
      </c>
      <c r="F96" s="3"/>
      <c r="G96" s="5"/>
      <c r="H96" s="5"/>
      <c r="I96" s="5"/>
      <c r="J96" s="5"/>
      <c r="K96" s="5"/>
      <c r="L96" s="5"/>
      <c r="M96" s="5">
        <v>25</v>
      </c>
      <c r="N96" s="5"/>
      <c r="O96" s="5">
        <f>SUM(G96:M96)</f>
        <v>25</v>
      </c>
      <c r="P96" s="5"/>
      <c r="Q96" s="8">
        <v>0.5</v>
      </c>
      <c r="R96" s="5"/>
      <c r="S96" s="5">
        <f>Q96*O96</f>
        <v>12.5</v>
      </c>
      <c r="T96" s="5"/>
      <c r="U96" s="5">
        <f>O96+S96</f>
        <v>37.5</v>
      </c>
      <c r="V96" s="5"/>
      <c r="W96" s="5">
        <f>U96*C96</f>
        <v>450</v>
      </c>
      <c r="X96" s="3"/>
      <c r="Y96" s="30"/>
    </row>
    <row r="97" spans="1:25" x14ac:dyDescent="0.25">
      <c r="A97" s="26" t="s">
        <v>56</v>
      </c>
      <c r="B97" s="1"/>
      <c r="C97" s="3"/>
      <c r="D97" s="3"/>
      <c r="E97" s="3"/>
      <c r="F97" s="3"/>
      <c r="G97" s="5"/>
      <c r="H97" s="5"/>
      <c r="I97" s="5"/>
      <c r="J97" s="5"/>
      <c r="K97" s="5"/>
      <c r="L97" s="5"/>
      <c r="M97" s="5"/>
      <c r="N97" s="5"/>
      <c r="O97" s="5"/>
      <c r="P97" s="5"/>
      <c r="Q97" s="8"/>
      <c r="R97" s="5"/>
      <c r="S97" s="5"/>
      <c r="T97" s="5"/>
      <c r="U97" s="5"/>
      <c r="V97" s="5"/>
      <c r="W97" s="5"/>
      <c r="X97" s="3"/>
      <c r="Y97" s="30"/>
    </row>
    <row r="98" spans="1:25" ht="30" x14ac:dyDescent="0.25">
      <c r="A98" s="25" t="s">
        <v>345</v>
      </c>
      <c r="B98" s="1"/>
      <c r="C98" s="3">
        <v>12</v>
      </c>
      <c r="D98" s="3"/>
      <c r="E98" s="3" t="s">
        <v>25</v>
      </c>
      <c r="F98" s="3"/>
      <c r="G98" s="5">
        <v>330</v>
      </c>
      <c r="H98" s="5"/>
      <c r="I98" s="5"/>
      <c r="J98" s="5"/>
      <c r="K98" s="5">
        <v>5</v>
      </c>
      <c r="L98" s="5"/>
      <c r="M98" s="5"/>
      <c r="N98" s="5"/>
      <c r="O98" s="5">
        <f>SUM(G98:M98)</f>
        <v>335</v>
      </c>
      <c r="P98" s="5"/>
      <c r="Q98" s="8">
        <v>0.5</v>
      </c>
      <c r="R98" s="5"/>
      <c r="S98" s="5">
        <f>Q98*O98</f>
        <v>167.5</v>
      </c>
      <c r="T98" s="5"/>
      <c r="U98" s="5">
        <f>O98+S98</f>
        <v>502.5</v>
      </c>
      <c r="V98" s="5"/>
      <c r="W98" s="5">
        <f>U98*C98</f>
        <v>6030</v>
      </c>
      <c r="X98" s="27"/>
      <c r="Y98" s="29"/>
    </row>
    <row r="99" spans="1:25" x14ac:dyDescent="0.25">
      <c r="A99" s="25" t="s">
        <v>36</v>
      </c>
      <c r="B99" s="1"/>
      <c r="C99" s="3">
        <v>12</v>
      </c>
      <c r="D99" s="3"/>
      <c r="E99" s="3" t="s">
        <v>25</v>
      </c>
      <c r="F99" s="3"/>
      <c r="G99" s="5"/>
      <c r="H99" s="5"/>
      <c r="I99" s="5"/>
      <c r="J99" s="5"/>
      <c r="K99" s="5"/>
      <c r="L99" s="5"/>
      <c r="M99" s="5">
        <v>25</v>
      </c>
      <c r="N99" s="5"/>
      <c r="O99" s="5">
        <f>SUM(G99:M99)</f>
        <v>25</v>
      </c>
      <c r="P99" s="5"/>
      <c r="Q99" s="8">
        <v>0.5</v>
      </c>
      <c r="R99" s="5"/>
      <c r="S99" s="5">
        <f>Q99*O99</f>
        <v>12.5</v>
      </c>
      <c r="T99" s="5"/>
      <c r="U99" s="5">
        <f>O99+S99</f>
        <v>37.5</v>
      </c>
      <c r="V99" s="5"/>
      <c r="W99" s="5">
        <f>U99*C99</f>
        <v>450</v>
      </c>
      <c r="X99" s="3"/>
      <c r="Y99" s="30"/>
    </row>
    <row r="100" spans="1:25" x14ac:dyDescent="0.25">
      <c r="A100" s="26" t="s">
        <v>46</v>
      </c>
      <c r="B100" s="3"/>
      <c r="C100" s="3"/>
      <c r="D100" s="3"/>
      <c r="E100" s="3"/>
      <c r="F100" s="5"/>
      <c r="G100" s="5"/>
      <c r="H100" s="5"/>
      <c r="I100" s="16"/>
      <c r="J100" s="5"/>
      <c r="K100" s="5"/>
      <c r="L100" s="5"/>
      <c r="M100" s="5"/>
      <c r="N100" s="5"/>
      <c r="O100" s="5"/>
      <c r="P100" s="5"/>
      <c r="Q100" s="8"/>
      <c r="R100" s="5"/>
      <c r="S100" s="5"/>
      <c r="T100" s="5"/>
      <c r="U100" s="17"/>
      <c r="V100" s="5"/>
      <c r="W100" s="5"/>
      <c r="X100" s="3"/>
      <c r="Y100" s="30"/>
    </row>
    <row r="101" spans="1:25" x14ac:dyDescent="0.25">
      <c r="A101" s="25" t="s">
        <v>380</v>
      </c>
      <c r="B101" s="1"/>
      <c r="C101" s="3">
        <v>9</v>
      </c>
      <c r="D101" s="3"/>
      <c r="E101" s="3" t="s">
        <v>17</v>
      </c>
      <c r="F101" s="3"/>
      <c r="G101" s="5">
        <v>40</v>
      </c>
      <c r="H101" s="5"/>
      <c r="I101" s="5">
        <f>G101*0.25</f>
        <v>10</v>
      </c>
      <c r="J101" s="5"/>
      <c r="K101" s="5">
        <v>6</v>
      </c>
      <c r="L101" s="5"/>
      <c r="M101" s="5">
        <v>40</v>
      </c>
      <c r="N101" s="5"/>
      <c r="O101" s="5">
        <f>SUM(G101:M101)</f>
        <v>96</v>
      </c>
      <c r="P101" s="5"/>
      <c r="Q101" s="8">
        <v>0.2</v>
      </c>
      <c r="R101" s="5"/>
      <c r="S101" s="5">
        <f>Q101*O101</f>
        <v>19.200000000000003</v>
      </c>
      <c r="T101" s="5"/>
      <c r="U101" s="5">
        <f>O101+S101</f>
        <v>115.2</v>
      </c>
      <c r="V101" s="5"/>
      <c r="W101" s="5">
        <f>U101*C101</f>
        <v>1036.8</v>
      </c>
      <c r="X101" s="24"/>
    </row>
    <row r="102" spans="1:25" x14ac:dyDescent="0.25">
      <c r="A102" s="82" t="s">
        <v>41</v>
      </c>
      <c r="B102" s="19"/>
      <c r="C102" s="19"/>
      <c r="D102" s="19"/>
      <c r="E102" s="19"/>
      <c r="F102" s="20"/>
      <c r="G102" s="20"/>
      <c r="H102" s="20"/>
      <c r="I102" s="21"/>
      <c r="J102" s="20"/>
      <c r="K102" s="5"/>
      <c r="L102" s="5"/>
      <c r="M102" s="5"/>
      <c r="N102" s="20"/>
      <c r="O102" s="20"/>
      <c r="P102" s="22"/>
      <c r="Q102" s="20"/>
      <c r="R102" s="20"/>
      <c r="S102" s="20"/>
      <c r="T102" s="23"/>
      <c r="U102" s="20"/>
      <c r="V102" s="20"/>
      <c r="W102" s="24"/>
      <c r="X102" s="3"/>
      <c r="Y102" s="30"/>
    </row>
    <row r="103" spans="1:25" x14ac:dyDescent="0.25">
      <c r="A103" s="25" t="s">
        <v>380</v>
      </c>
      <c r="B103" s="1"/>
      <c r="C103" s="3">
        <v>10</v>
      </c>
      <c r="D103" s="3"/>
      <c r="E103" s="3" t="s">
        <v>17</v>
      </c>
      <c r="F103" s="3"/>
      <c r="G103" s="5">
        <v>40</v>
      </c>
      <c r="H103" s="5"/>
      <c r="I103" s="5">
        <f>G103*0.25</f>
        <v>10</v>
      </c>
      <c r="J103" s="5"/>
      <c r="K103" s="5">
        <v>6</v>
      </c>
      <c r="L103" s="5"/>
      <c r="M103" s="5">
        <v>40</v>
      </c>
      <c r="N103" s="5"/>
      <c r="O103" s="5">
        <f>SUM(G103:M103)</f>
        <v>96</v>
      </c>
      <c r="P103" s="5"/>
      <c r="Q103" s="8">
        <v>0.2</v>
      </c>
      <c r="R103" s="5"/>
      <c r="S103" s="5">
        <f>Q103*O103</f>
        <v>19.200000000000003</v>
      </c>
      <c r="T103" s="5"/>
      <c r="U103" s="5">
        <f>O103+S103</f>
        <v>115.2</v>
      </c>
      <c r="V103" s="5"/>
      <c r="W103" s="5">
        <f>U103*C103</f>
        <v>1152</v>
      </c>
      <c r="X103" s="27"/>
      <c r="Y103" s="29"/>
    </row>
    <row r="104" spans="1:25" x14ac:dyDescent="0.25">
      <c r="A104" s="26" t="s">
        <v>42</v>
      </c>
      <c r="B104" s="3"/>
      <c r="C104" s="3"/>
      <c r="D104" s="3"/>
      <c r="E104" s="3"/>
      <c r="F104" s="5"/>
      <c r="G104" s="5"/>
      <c r="H104" s="5"/>
      <c r="I104" s="16"/>
      <c r="J104" s="5"/>
      <c r="K104" s="5"/>
      <c r="L104" s="5"/>
      <c r="M104" s="5"/>
      <c r="N104" s="5"/>
      <c r="O104" s="5"/>
      <c r="P104" s="5"/>
      <c r="Q104" s="8"/>
      <c r="R104" s="5"/>
      <c r="S104" s="5"/>
      <c r="T104" s="5"/>
      <c r="U104" s="17"/>
      <c r="V104" s="5"/>
      <c r="W104" s="5"/>
      <c r="X104" s="3"/>
      <c r="Y104" s="30"/>
    </row>
    <row r="105" spans="1:25" x14ac:dyDescent="0.25">
      <c r="A105" s="25" t="s">
        <v>380</v>
      </c>
      <c r="B105" s="1"/>
      <c r="C105" s="3">
        <v>7</v>
      </c>
      <c r="D105" s="3"/>
      <c r="E105" s="3" t="s">
        <v>17</v>
      </c>
      <c r="F105" s="3"/>
      <c r="G105" s="5">
        <v>40</v>
      </c>
      <c r="H105" s="5"/>
      <c r="I105" s="5">
        <f>G105*0.25</f>
        <v>10</v>
      </c>
      <c r="J105" s="5"/>
      <c r="K105" s="5">
        <v>6</v>
      </c>
      <c r="L105" s="5"/>
      <c r="M105" s="5">
        <v>40</v>
      </c>
      <c r="N105" s="5"/>
      <c r="O105" s="5">
        <f>SUM(G105:M105)</f>
        <v>96</v>
      </c>
      <c r="P105" s="5"/>
      <c r="Q105" s="8">
        <v>0.2</v>
      </c>
      <c r="R105" s="5"/>
      <c r="S105" s="5">
        <f>Q105*O105</f>
        <v>19.200000000000003</v>
      </c>
      <c r="T105" s="5"/>
      <c r="U105" s="5">
        <f>O105+S105</f>
        <v>115.2</v>
      </c>
      <c r="V105" s="5"/>
      <c r="W105" s="5">
        <f>U105*C105</f>
        <v>806.4</v>
      </c>
      <c r="X105" s="27"/>
      <c r="Y105" s="29"/>
    </row>
    <row r="106" spans="1:25" x14ac:dyDescent="0.25">
      <c r="A106" s="26" t="s">
        <v>43</v>
      </c>
      <c r="B106" s="3"/>
      <c r="C106" s="3"/>
      <c r="D106" s="3"/>
      <c r="E106" s="3"/>
      <c r="F106" s="5"/>
      <c r="G106" s="5"/>
      <c r="H106" s="5"/>
      <c r="I106" s="16"/>
      <c r="J106" s="5"/>
      <c r="K106" s="5"/>
      <c r="L106" s="5"/>
      <c r="M106" s="5"/>
      <c r="N106" s="5"/>
      <c r="O106" s="5"/>
      <c r="P106" s="5"/>
      <c r="Q106" s="8"/>
      <c r="R106" s="5"/>
      <c r="S106" s="5"/>
      <c r="T106" s="5"/>
      <c r="U106" s="17"/>
      <c r="V106" s="5"/>
      <c r="W106" s="5"/>
      <c r="X106" s="3"/>
      <c r="Y106" s="30"/>
    </row>
    <row r="107" spans="1:25" x14ac:dyDescent="0.25">
      <c r="A107" s="25" t="s">
        <v>380</v>
      </c>
      <c r="B107" s="1"/>
      <c r="C107" s="3">
        <v>6</v>
      </c>
      <c r="D107" s="3"/>
      <c r="E107" s="3" t="s">
        <v>17</v>
      </c>
      <c r="F107" s="3"/>
      <c r="G107" s="5">
        <v>40</v>
      </c>
      <c r="H107" s="5"/>
      <c r="I107" s="5">
        <f>G107*0.25</f>
        <v>10</v>
      </c>
      <c r="J107" s="5"/>
      <c r="K107" s="5">
        <v>6</v>
      </c>
      <c r="L107" s="5"/>
      <c r="M107" s="5">
        <v>40</v>
      </c>
      <c r="N107" s="5"/>
      <c r="O107" s="5">
        <f>SUM(G107:M107)</f>
        <v>96</v>
      </c>
      <c r="P107" s="5"/>
      <c r="Q107" s="8">
        <v>0.2</v>
      </c>
      <c r="R107" s="5"/>
      <c r="S107" s="5">
        <f>Q107*O107</f>
        <v>19.200000000000003</v>
      </c>
      <c r="T107" s="5"/>
      <c r="U107" s="5">
        <f>O107+S107</f>
        <v>115.2</v>
      </c>
      <c r="V107" s="5"/>
      <c r="W107" s="5">
        <f>U107*C107</f>
        <v>691.2</v>
      </c>
      <c r="X107" s="3"/>
      <c r="Y107" s="30"/>
    </row>
    <row r="108" spans="1:25" x14ac:dyDescent="0.25">
      <c r="A108" s="25" t="s">
        <v>377</v>
      </c>
      <c r="B108" s="1"/>
      <c r="C108" s="3">
        <v>1</v>
      </c>
      <c r="D108" s="3"/>
      <c r="E108" s="3" t="s">
        <v>45</v>
      </c>
      <c r="F108" s="3"/>
      <c r="G108" s="5">
        <v>1112</v>
      </c>
      <c r="H108" s="5"/>
      <c r="I108" s="5"/>
      <c r="J108" s="5"/>
      <c r="K108" s="5"/>
      <c r="L108" s="5"/>
      <c r="M108" s="5"/>
      <c r="N108" s="5"/>
      <c r="O108" s="5">
        <f>SUM(G108:M108)</f>
        <v>1112</v>
      </c>
      <c r="P108" s="5"/>
      <c r="Q108" s="8">
        <v>0.2</v>
      </c>
      <c r="R108" s="5"/>
      <c r="S108" s="5">
        <f>Q108*O108</f>
        <v>222.4</v>
      </c>
      <c r="T108" s="5"/>
      <c r="U108" s="5">
        <f>O108+S108</f>
        <v>1334.4</v>
      </c>
      <c r="V108" s="5"/>
      <c r="W108" s="5">
        <f>U108*C108</f>
        <v>1334.4</v>
      </c>
      <c r="X108" s="3"/>
      <c r="Y108" s="30"/>
    </row>
    <row r="109" spans="1:25" x14ac:dyDescent="0.25">
      <c r="A109" s="68" t="s">
        <v>378</v>
      </c>
      <c r="B109" s="1"/>
      <c r="C109" s="3">
        <v>1</v>
      </c>
      <c r="D109" s="3"/>
      <c r="E109" s="3" t="s">
        <v>45</v>
      </c>
      <c r="F109" s="3"/>
      <c r="G109" s="5">
        <v>1162</v>
      </c>
      <c r="H109" s="5"/>
      <c r="I109" s="5"/>
      <c r="J109" s="5"/>
      <c r="K109" s="5"/>
      <c r="L109" s="5"/>
      <c r="M109" s="5"/>
      <c r="N109" s="5"/>
      <c r="O109" s="5">
        <f>SUM(G109:M109)</f>
        <v>1162</v>
      </c>
      <c r="P109" s="5"/>
      <c r="Q109" s="8">
        <v>0.2</v>
      </c>
      <c r="R109" s="5"/>
      <c r="S109" s="5">
        <f>Q109*O109</f>
        <v>232.4</v>
      </c>
      <c r="T109" s="5"/>
      <c r="U109" s="5">
        <f>O109+S109</f>
        <v>1394.4</v>
      </c>
      <c r="V109" s="5"/>
      <c r="W109" s="5">
        <f>U109*C109</f>
        <v>1394.4</v>
      </c>
      <c r="X109" s="24"/>
      <c r="Y109" s="29"/>
    </row>
    <row r="110" spans="1:25" x14ac:dyDescent="0.25">
      <c r="A110" s="25" t="s">
        <v>36</v>
      </c>
      <c r="B110" s="1"/>
      <c r="C110" s="3">
        <v>3</v>
      </c>
      <c r="D110" s="3"/>
      <c r="E110" s="3" t="s">
        <v>25</v>
      </c>
      <c r="F110" s="3"/>
      <c r="G110" s="5"/>
      <c r="H110" s="5"/>
      <c r="I110" s="5"/>
      <c r="J110" s="5"/>
      <c r="K110" s="5"/>
      <c r="L110" s="5"/>
      <c r="M110" s="5">
        <v>25</v>
      </c>
      <c r="N110" s="5"/>
      <c r="O110" s="5">
        <f>SUM(G110:M110)</f>
        <v>25</v>
      </c>
      <c r="P110" s="5"/>
      <c r="Q110" s="8">
        <v>0.5</v>
      </c>
      <c r="R110" s="5"/>
      <c r="S110" s="5">
        <f>Q110*O110</f>
        <v>12.5</v>
      </c>
      <c r="T110" s="5"/>
      <c r="U110" s="5">
        <f>O110+S110</f>
        <v>37.5</v>
      </c>
      <c r="V110" s="5"/>
      <c r="W110" s="5">
        <f>U110*C110</f>
        <v>112.5</v>
      </c>
      <c r="X110" s="3"/>
      <c r="Y110" s="30"/>
    </row>
    <row r="111" spans="1:25" x14ac:dyDescent="0.25">
      <c r="A111" s="82" t="s">
        <v>47</v>
      </c>
      <c r="B111" s="19"/>
      <c r="C111" s="19"/>
      <c r="D111" s="19"/>
      <c r="E111" s="19"/>
      <c r="F111" s="20"/>
      <c r="G111" s="20"/>
      <c r="H111" s="20"/>
      <c r="I111" s="21"/>
      <c r="J111" s="20"/>
      <c r="K111" s="20"/>
      <c r="L111" s="20"/>
      <c r="M111" s="20"/>
      <c r="N111" s="20"/>
      <c r="O111" s="20"/>
      <c r="P111" s="22"/>
      <c r="Q111" s="20"/>
      <c r="R111" s="20"/>
      <c r="S111" s="20"/>
      <c r="T111" s="23"/>
      <c r="U111" s="20"/>
      <c r="V111" s="20"/>
      <c r="W111" s="24"/>
      <c r="X111" s="3"/>
      <c r="Y111" s="30"/>
    </row>
    <row r="112" spans="1:25" x14ac:dyDescent="0.25">
      <c r="A112" s="15" t="s">
        <v>346</v>
      </c>
      <c r="B112" s="1"/>
      <c r="C112" s="3">
        <v>4</v>
      </c>
      <c r="D112" s="3"/>
      <c r="E112" s="3" t="s">
        <v>17</v>
      </c>
      <c r="F112" s="3"/>
      <c r="G112" s="5">
        <v>260</v>
      </c>
      <c r="H112" s="5"/>
      <c r="I112" s="5"/>
      <c r="J112" s="5"/>
      <c r="K112" s="5">
        <v>20</v>
      </c>
      <c r="L112" s="5"/>
      <c r="M112" s="5">
        <v>100</v>
      </c>
      <c r="N112" s="5"/>
      <c r="O112" s="5">
        <f t="shared" ref="O112:O117" si="16">SUM(G112:M112)</f>
        <v>380</v>
      </c>
      <c r="P112" s="5"/>
      <c r="Q112" s="8">
        <v>0.2</v>
      </c>
      <c r="R112" s="5"/>
      <c r="S112" s="5">
        <f t="shared" ref="S112:S117" si="17">Q112*O112</f>
        <v>76</v>
      </c>
      <c r="T112" s="5"/>
      <c r="U112" s="5">
        <f t="shared" ref="U112:U117" si="18">O112+S112</f>
        <v>456</v>
      </c>
      <c r="V112" s="5"/>
      <c r="W112" s="5">
        <f t="shared" ref="W112:W117" si="19">U112*C112</f>
        <v>1824</v>
      </c>
      <c r="X112" s="3"/>
      <c r="Y112" s="30"/>
    </row>
    <row r="113" spans="1:25" x14ac:dyDescent="0.25">
      <c r="A113" s="15" t="s">
        <v>347</v>
      </c>
      <c r="B113" s="1"/>
      <c r="C113" s="3">
        <v>12</v>
      </c>
      <c r="D113" s="3"/>
      <c r="E113" s="3" t="s">
        <v>17</v>
      </c>
      <c r="F113" s="3"/>
      <c r="G113" s="5">
        <v>260</v>
      </c>
      <c r="H113" s="5"/>
      <c r="I113" s="5"/>
      <c r="J113" s="5"/>
      <c r="K113" s="5">
        <v>25</v>
      </c>
      <c r="L113" s="5"/>
      <c r="M113" s="5">
        <v>100</v>
      </c>
      <c r="N113" s="5"/>
      <c r="O113" s="5">
        <f t="shared" si="16"/>
        <v>385</v>
      </c>
      <c r="P113" s="5"/>
      <c r="Q113" s="8">
        <v>0.2</v>
      </c>
      <c r="R113" s="5"/>
      <c r="S113" s="5">
        <f t="shared" si="17"/>
        <v>77</v>
      </c>
      <c r="T113" s="5"/>
      <c r="U113" s="5">
        <f t="shared" si="18"/>
        <v>462</v>
      </c>
      <c r="V113" s="5"/>
      <c r="W113" s="5">
        <f t="shared" si="19"/>
        <v>5544</v>
      </c>
      <c r="X113" s="3"/>
      <c r="Y113" s="30"/>
    </row>
    <row r="114" spans="1:25" ht="30" x14ac:dyDescent="0.25">
      <c r="A114" s="15" t="s">
        <v>348</v>
      </c>
      <c r="B114" s="1"/>
      <c r="C114" s="3">
        <v>6</v>
      </c>
      <c r="D114" s="3"/>
      <c r="E114" s="3" t="s">
        <v>25</v>
      </c>
      <c r="F114" s="3"/>
      <c r="G114" s="5">
        <v>227</v>
      </c>
      <c r="H114" s="5"/>
      <c r="I114" s="5"/>
      <c r="J114" s="5"/>
      <c r="K114" s="5">
        <v>5</v>
      </c>
      <c r="L114" s="5"/>
      <c r="M114" s="5"/>
      <c r="N114" s="5"/>
      <c r="O114" s="5">
        <f t="shared" si="16"/>
        <v>232</v>
      </c>
      <c r="P114" s="5"/>
      <c r="Q114" s="8">
        <v>0.5</v>
      </c>
      <c r="R114" s="5"/>
      <c r="S114" s="5">
        <f t="shared" si="17"/>
        <v>116</v>
      </c>
      <c r="T114" s="5"/>
      <c r="U114" s="5">
        <f t="shared" si="18"/>
        <v>348</v>
      </c>
      <c r="V114" s="5"/>
      <c r="W114" s="5">
        <f t="shared" si="19"/>
        <v>2088</v>
      </c>
      <c r="X114" s="3"/>
      <c r="Y114" s="30"/>
    </row>
    <row r="115" spans="1:25" x14ac:dyDescent="0.25">
      <c r="A115" s="15" t="s">
        <v>349</v>
      </c>
      <c r="B115" s="1"/>
      <c r="C115" s="3">
        <v>1</v>
      </c>
      <c r="D115" s="3"/>
      <c r="E115" s="3" t="s">
        <v>45</v>
      </c>
      <c r="F115" s="3"/>
      <c r="G115" s="5">
        <v>95</v>
      </c>
      <c r="H115" s="5"/>
      <c r="I115" s="5"/>
      <c r="J115" s="5"/>
      <c r="K115" s="5">
        <v>6</v>
      </c>
      <c r="L115" s="5"/>
      <c r="M115" s="5"/>
      <c r="N115" s="5"/>
      <c r="O115" s="5">
        <f t="shared" si="16"/>
        <v>101</v>
      </c>
      <c r="P115" s="5"/>
      <c r="Q115" s="8">
        <v>0.5</v>
      </c>
      <c r="R115" s="5"/>
      <c r="S115" s="5">
        <f t="shared" si="17"/>
        <v>50.5</v>
      </c>
      <c r="T115" s="5"/>
      <c r="U115" s="5">
        <f t="shared" si="18"/>
        <v>151.5</v>
      </c>
      <c r="V115" s="5"/>
      <c r="W115" s="5">
        <f t="shared" si="19"/>
        <v>151.5</v>
      </c>
      <c r="X115" s="3"/>
      <c r="Y115" s="30"/>
    </row>
    <row r="116" spans="1:25" x14ac:dyDescent="0.25">
      <c r="A116" s="15" t="s">
        <v>309</v>
      </c>
      <c r="B116" s="1"/>
      <c r="C116" s="3">
        <v>5</v>
      </c>
      <c r="D116" s="3"/>
      <c r="E116" s="3" t="s">
        <v>25</v>
      </c>
      <c r="F116" s="3"/>
      <c r="G116" s="5"/>
      <c r="H116" s="5">
        <v>25</v>
      </c>
      <c r="I116" s="5"/>
      <c r="J116" s="5"/>
      <c r="K116" s="5"/>
      <c r="L116" s="5"/>
      <c r="M116" s="5">
        <v>25</v>
      </c>
      <c r="N116" s="5"/>
      <c r="O116" s="5">
        <v>25</v>
      </c>
      <c r="P116" s="5"/>
      <c r="Q116" s="8">
        <v>0.5</v>
      </c>
      <c r="R116" s="5"/>
      <c r="S116" s="5">
        <f t="shared" ref="S116" si="20">Q116*O116</f>
        <v>12.5</v>
      </c>
      <c r="T116" s="5"/>
      <c r="U116" s="5">
        <f t="shared" ref="U116" si="21">O116+S116</f>
        <v>37.5</v>
      </c>
      <c r="V116" s="5"/>
      <c r="W116" s="5">
        <f t="shared" si="19"/>
        <v>187.5</v>
      </c>
      <c r="X116" s="27"/>
      <c r="Y116" s="29"/>
    </row>
    <row r="117" spans="1:25" x14ac:dyDescent="0.25">
      <c r="A117" s="25" t="s">
        <v>36</v>
      </c>
      <c r="B117" s="1"/>
      <c r="C117" s="3">
        <v>9</v>
      </c>
      <c r="D117" s="3"/>
      <c r="E117" s="3" t="s">
        <v>25</v>
      </c>
      <c r="F117" s="3"/>
      <c r="G117" s="5"/>
      <c r="H117" s="5"/>
      <c r="I117" s="5"/>
      <c r="J117" s="5"/>
      <c r="K117" s="5"/>
      <c r="L117" s="5"/>
      <c r="M117" s="5">
        <v>25</v>
      </c>
      <c r="N117" s="5"/>
      <c r="O117" s="5">
        <f t="shared" si="16"/>
        <v>25</v>
      </c>
      <c r="P117" s="5"/>
      <c r="Q117" s="8">
        <v>0.5</v>
      </c>
      <c r="R117" s="5"/>
      <c r="S117" s="5">
        <f t="shared" si="17"/>
        <v>12.5</v>
      </c>
      <c r="T117" s="5"/>
      <c r="U117" s="5">
        <f t="shared" si="18"/>
        <v>37.5</v>
      </c>
      <c r="V117" s="5"/>
      <c r="W117" s="5">
        <f t="shared" si="19"/>
        <v>337.5</v>
      </c>
      <c r="X117" s="3"/>
      <c r="Y117" s="30"/>
    </row>
    <row r="118" spans="1:25" x14ac:dyDescent="0.25">
      <c r="A118" s="26" t="s">
        <v>44</v>
      </c>
      <c r="B118" s="3"/>
      <c r="C118" s="3"/>
      <c r="D118" s="3"/>
      <c r="E118" s="3"/>
      <c r="F118" s="5"/>
      <c r="G118" s="5"/>
      <c r="H118" s="5"/>
      <c r="I118" s="16"/>
      <c r="J118" s="5"/>
      <c r="K118" s="5"/>
      <c r="L118" s="5"/>
      <c r="M118" s="5"/>
      <c r="N118" s="5"/>
      <c r="O118" s="5"/>
      <c r="P118" s="5"/>
      <c r="Q118" s="8"/>
      <c r="R118" s="5"/>
      <c r="S118" s="5"/>
      <c r="T118" s="5"/>
      <c r="U118" s="17"/>
      <c r="V118" s="5"/>
      <c r="W118" s="5"/>
      <c r="X118" s="3"/>
      <c r="Y118" s="30"/>
    </row>
    <row r="119" spans="1:25" x14ac:dyDescent="0.25">
      <c r="A119" s="25" t="s">
        <v>380</v>
      </c>
      <c r="B119" s="1"/>
      <c r="C119" s="3">
        <v>3</v>
      </c>
      <c r="D119" s="3"/>
      <c r="E119" s="3" t="s">
        <v>17</v>
      </c>
      <c r="F119" s="3"/>
      <c r="G119" s="5">
        <v>39</v>
      </c>
      <c r="H119" s="5"/>
      <c r="I119" s="5">
        <f>G119*0.25</f>
        <v>9.75</v>
      </c>
      <c r="J119" s="5"/>
      <c r="K119" s="5">
        <v>6</v>
      </c>
      <c r="L119" s="5"/>
      <c r="M119" s="5">
        <v>40</v>
      </c>
      <c r="N119" s="5"/>
      <c r="O119" s="5">
        <f>SUM(G119:M119)</f>
        <v>94.75</v>
      </c>
      <c r="P119" s="5"/>
      <c r="Q119" s="8">
        <v>0.2</v>
      </c>
      <c r="R119" s="5"/>
      <c r="S119" s="5">
        <f>Q119*O119</f>
        <v>18.95</v>
      </c>
      <c r="T119" s="5"/>
      <c r="U119" s="5">
        <f>O119+S119</f>
        <v>113.7</v>
      </c>
      <c r="V119" s="5"/>
      <c r="W119" s="5">
        <f>U119*C119</f>
        <v>341.1</v>
      </c>
      <c r="X119" s="3"/>
      <c r="Y119" s="30"/>
    </row>
    <row r="120" spans="1:25" x14ac:dyDescent="0.25">
      <c r="A120" s="25" t="s">
        <v>381</v>
      </c>
      <c r="B120" s="1"/>
      <c r="C120" s="3">
        <v>15</v>
      </c>
      <c r="D120" s="3"/>
      <c r="E120" s="3" t="s">
        <v>17</v>
      </c>
      <c r="F120" s="3"/>
      <c r="G120" s="5">
        <v>39</v>
      </c>
      <c r="H120" s="5"/>
      <c r="I120" s="5">
        <f>G120*0.25</f>
        <v>9.75</v>
      </c>
      <c r="J120" s="5"/>
      <c r="K120" s="5">
        <v>6</v>
      </c>
      <c r="L120" s="5"/>
      <c r="M120" s="5">
        <v>40</v>
      </c>
      <c r="N120" s="5"/>
      <c r="O120" s="5">
        <f>SUM(G120:M120)</f>
        <v>94.75</v>
      </c>
      <c r="P120" s="5"/>
      <c r="Q120" s="8">
        <v>0.2</v>
      </c>
      <c r="R120" s="5"/>
      <c r="S120" s="5">
        <f>Q120*O120</f>
        <v>18.95</v>
      </c>
      <c r="T120" s="5"/>
      <c r="U120" s="5">
        <f>O120+S120</f>
        <v>113.7</v>
      </c>
      <c r="V120" s="5"/>
      <c r="W120" s="5">
        <f>U120*C120</f>
        <v>1705.5</v>
      </c>
      <c r="X120" s="3"/>
      <c r="Y120" s="30"/>
    </row>
    <row r="121" spans="1:25" x14ac:dyDescent="0.25">
      <c r="A121" s="41" t="s">
        <v>382</v>
      </c>
      <c r="B121" s="1"/>
      <c r="C121" s="3">
        <v>1</v>
      </c>
      <c r="D121" s="3"/>
      <c r="E121" s="3" t="s">
        <v>45</v>
      </c>
      <c r="F121" s="3"/>
      <c r="G121" s="5">
        <v>25</v>
      </c>
      <c r="H121" s="5"/>
      <c r="I121" s="5"/>
      <c r="J121" s="5"/>
      <c r="K121" s="5">
        <v>4</v>
      </c>
      <c r="L121" s="5"/>
      <c r="M121" s="5">
        <v>25</v>
      </c>
      <c r="N121" s="5"/>
      <c r="O121" s="5">
        <f>SUM(G121:M121)</f>
        <v>54</v>
      </c>
      <c r="P121" s="5"/>
      <c r="Q121" s="8">
        <v>0.2</v>
      </c>
      <c r="R121" s="5"/>
      <c r="S121" s="5">
        <f>Q121*O121</f>
        <v>10.8</v>
      </c>
      <c r="T121" s="5"/>
      <c r="U121" s="5">
        <f>O121+S121</f>
        <v>64.8</v>
      </c>
      <c r="V121" s="5"/>
      <c r="W121" s="5">
        <f>U121*C121</f>
        <v>64.8</v>
      </c>
      <c r="X121" s="3"/>
      <c r="Y121" s="30"/>
    </row>
    <row r="122" spans="1:25" x14ac:dyDescent="0.25">
      <c r="A122" s="25"/>
      <c r="B122" s="1"/>
      <c r="C122" s="3"/>
      <c r="D122" s="3"/>
      <c r="E122" s="3"/>
      <c r="F122" s="3"/>
      <c r="G122" s="5"/>
      <c r="H122" s="5"/>
      <c r="I122" s="5"/>
      <c r="J122" s="5"/>
      <c r="K122" s="5"/>
      <c r="L122" s="5"/>
      <c r="M122" s="5"/>
      <c r="N122" s="5"/>
      <c r="O122" s="5"/>
      <c r="P122" s="5"/>
      <c r="Q122" s="8"/>
      <c r="R122" s="5"/>
      <c r="S122" s="5"/>
      <c r="T122" s="5"/>
      <c r="U122" s="5"/>
      <c r="V122" s="5"/>
      <c r="W122" s="5"/>
      <c r="X122" s="3"/>
      <c r="Y122" s="30"/>
    </row>
    <row r="123" spans="1:25" x14ac:dyDescent="0.25">
      <c r="A123" s="25"/>
      <c r="B123" s="1"/>
      <c r="C123" s="3"/>
      <c r="D123" s="3"/>
      <c r="E123" s="3"/>
      <c r="F123" s="3"/>
      <c r="G123" s="5"/>
      <c r="H123" s="5"/>
      <c r="I123" s="5"/>
      <c r="J123" s="5"/>
      <c r="K123" s="5"/>
      <c r="L123" s="5"/>
      <c r="M123" s="5"/>
      <c r="N123" s="5"/>
      <c r="O123" s="5"/>
      <c r="P123" s="5"/>
      <c r="Q123" s="8"/>
      <c r="R123" s="5"/>
      <c r="S123" s="5"/>
      <c r="T123" s="5"/>
      <c r="U123" s="5"/>
      <c r="V123" s="5"/>
      <c r="W123" s="5"/>
      <c r="X123" s="3"/>
      <c r="Y123" s="30"/>
    </row>
    <row r="124" spans="1:25" x14ac:dyDescent="0.25">
      <c r="A124" s="25"/>
      <c r="B124" s="1"/>
      <c r="C124" s="3"/>
      <c r="D124" s="3"/>
      <c r="E124" s="3"/>
      <c r="F124" s="3"/>
      <c r="G124" s="5"/>
      <c r="H124" s="5"/>
      <c r="I124" s="5"/>
      <c r="J124" s="5"/>
      <c r="K124" s="5"/>
      <c r="L124" s="5"/>
      <c r="M124" s="5"/>
      <c r="N124" s="5"/>
      <c r="O124" s="5"/>
      <c r="P124" s="5"/>
      <c r="Q124" s="8"/>
      <c r="R124" s="5"/>
      <c r="S124" s="5"/>
      <c r="T124" s="5"/>
      <c r="U124" s="5"/>
      <c r="V124" s="5"/>
      <c r="W124" s="5"/>
      <c r="X124" s="3"/>
      <c r="Y124" s="30"/>
    </row>
    <row r="125" spans="1:25" x14ac:dyDescent="0.25">
      <c r="A125" s="81" t="s">
        <v>161</v>
      </c>
      <c r="B125" s="1"/>
      <c r="C125" s="3"/>
      <c r="D125" s="3"/>
      <c r="E125" s="3"/>
      <c r="F125" s="3"/>
      <c r="G125" s="5"/>
      <c r="H125" s="5"/>
      <c r="I125" s="5"/>
      <c r="J125" s="5"/>
      <c r="K125" s="5"/>
      <c r="L125" s="5"/>
      <c r="M125" s="5"/>
      <c r="N125" s="5"/>
      <c r="O125" s="5"/>
      <c r="P125" s="5"/>
      <c r="Q125" s="8"/>
      <c r="R125" s="5"/>
      <c r="S125" s="5"/>
      <c r="T125" s="5"/>
      <c r="U125" s="5"/>
      <c r="V125" s="5"/>
      <c r="W125" s="5"/>
      <c r="X125" s="3"/>
      <c r="Y125" s="30"/>
    </row>
    <row r="126" spans="1:25" ht="30" x14ac:dyDescent="0.25">
      <c r="A126" s="25" t="s">
        <v>308</v>
      </c>
      <c r="B126" s="1"/>
      <c r="C126" s="3">
        <v>11</v>
      </c>
      <c r="D126" s="3"/>
      <c r="E126" s="3" t="s">
        <v>25</v>
      </c>
      <c r="F126" s="3"/>
      <c r="G126" s="5"/>
      <c r="H126" s="5"/>
      <c r="I126" s="5"/>
      <c r="J126" s="5"/>
      <c r="K126" s="5"/>
      <c r="L126" s="5"/>
      <c r="M126" s="5"/>
      <c r="N126" s="5"/>
      <c r="O126" s="5">
        <f>SUM(G126:M126)</f>
        <v>0</v>
      </c>
      <c r="P126" s="5"/>
      <c r="Q126" s="8" t="e">
        <f>IF(20/O126&lt;0.2,0.2,ROUNDUP(20/O126,2))</f>
        <v>#DIV/0!</v>
      </c>
      <c r="R126" s="5"/>
      <c r="S126" s="5" t="e">
        <f>Q126*O126</f>
        <v>#DIV/0!</v>
      </c>
      <c r="T126" s="5"/>
      <c r="U126" s="5">
        <v>0</v>
      </c>
      <c r="V126" s="5"/>
      <c r="W126" s="5">
        <f>U126*C126</f>
        <v>0</v>
      </c>
      <c r="X126" s="3"/>
      <c r="Y126" s="30" t="s">
        <v>315</v>
      </c>
    </row>
    <row r="127" spans="1:25" ht="15.75" customHeight="1" x14ac:dyDescent="0.25">
      <c r="A127" s="25" t="s">
        <v>307</v>
      </c>
      <c r="B127" s="1"/>
      <c r="C127" s="3">
        <v>80</v>
      </c>
      <c r="D127" s="3"/>
      <c r="E127" s="3" t="s">
        <v>25</v>
      </c>
      <c r="F127" s="3"/>
      <c r="G127" s="5">
        <v>150</v>
      </c>
      <c r="H127" s="5"/>
      <c r="I127" s="5">
        <f>G127*0.3</f>
        <v>45</v>
      </c>
      <c r="J127" s="5"/>
      <c r="K127" s="5"/>
      <c r="L127" s="5"/>
      <c r="M127" s="5">
        <v>5</v>
      </c>
      <c r="N127" s="5"/>
      <c r="O127" s="5">
        <f>SUM(G127:M127)</f>
        <v>200</v>
      </c>
      <c r="P127" s="5"/>
      <c r="Q127" s="8">
        <v>0.5</v>
      </c>
      <c r="R127" s="5"/>
      <c r="S127" s="5">
        <f>Q127*O127</f>
        <v>100</v>
      </c>
      <c r="T127" s="5"/>
      <c r="U127" s="5">
        <f>O127+S127</f>
        <v>300</v>
      </c>
      <c r="V127" s="5"/>
      <c r="W127" s="5">
        <f>U127*C127</f>
        <v>24000</v>
      </c>
      <c r="X127" s="3"/>
      <c r="Y127" s="30" t="s">
        <v>316</v>
      </c>
    </row>
    <row r="128" spans="1:25" x14ac:dyDescent="0.25">
      <c r="A128" s="25"/>
      <c r="B128" s="1"/>
      <c r="C128" s="3"/>
      <c r="D128" s="3"/>
      <c r="E128" s="3"/>
      <c r="F128" s="3"/>
      <c r="G128" s="5"/>
      <c r="H128" s="5"/>
      <c r="I128" s="5"/>
      <c r="J128" s="5"/>
      <c r="K128" s="5"/>
      <c r="L128" s="5"/>
      <c r="N128" s="5"/>
      <c r="O128" s="5"/>
      <c r="P128" s="5"/>
      <c r="Q128" s="8"/>
      <c r="R128" s="5"/>
      <c r="S128" s="5"/>
      <c r="T128" s="5"/>
      <c r="U128" s="5"/>
      <c r="V128" s="5"/>
      <c r="W128" s="5"/>
      <c r="X128" s="3"/>
      <c r="Y128" s="30"/>
    </row>
    <row r="129" spans="1:25" x14ac:dyDescent="0.25">
      <c r="A129" s="15"/>
      <c r="B129" s="1"/>
      <c r="C129" s="3"/>
      <c r="D129" s="3"/>
      <c r="E129" s="3"/>
      <c r="F129" s="3"/>
      <c r="G129" s="5"/>
      <c r="H129" s="5"/>
      <c r="I129" s="5"/>
      <c r="J129" s="5"/>
      <c r="K129" s="5"/>
      <c r="L129" s="5"/>
      <c r="M129" s="5"/>
      <c r="N129" s="5"/>
      <c r="O129" s="5"/>
      <c r="P129" s="5"/>
      <c r="Q129" s="8"/>
      <c r="R129" s="5"/>
      <c r="S129" s="5"/>
      <c r="T129" s="5"/>
      <c r="U129" s="5"/>
      <c r="V129" s="5"/>
      <c r="W129" s="5"/>
      <c r="X129" s="3"/>
      <c r="Y129" s="30"/>
    </row>
    <row r="130" spans="1:25" x14ac:dyDescent="0.25">
      <c r="A130" s="15"/>
      <c r="B130" s="1"/>
      <c r="C130" s="3"/>
      <c r="D130" s="3"/>
      <c r="E130" s="3"/>
      <c r="F130" s="3"/>
      <c r="G130" s="5"/>
      <c r="H130" s="5"/>
      <c r="I130" s="5"/>
      <c r="J130" s="5"/>
      <c r="K130" s="5"/>
      <c r="L130" s="5"/>
      <c r="M130" s="5"/>
      <c r="N130" s="5"/>
      <c r="O130" s="5"/>
      <c r="P130" s="5"/>
      <c r="Q130" s="8"/>
      <c r="R130" s="5"/>
      <c r="S130" s="5"/>
      <c r="T130" s="5"/>
      <c r="U130" s="5"/>
      <c r="V130" s="5"/>
      <c r="W130" s="5"/>
      <c r="X130" s="3"/>
      <c r="Y130" s="28"/>
    </row>
    <row r="131" spans="1:25" x14ac:dyDescent="0.25">
      <c r="A131" s="81" t="s">
        <v>26</v>
      </c>
      <c r="B131" s="1"/>
      <c r="C131" s="3"/>
      <c r="D131" s="3"/>
      <c r="E131" s="3"/>
      <c r="F131" s="3"/>
      <c r="G131" s="5"/>
      <c r="H131" s="5"/>
      <c r="I131" s="5"/>
      <c r="J131" s="5"/>
      <c r="K131" s="5"/>
      <c r="L131" s="5"/>
      <c r="M131" s="5"/>
      <c r="N131" s="5"/>
      <c r="O131" s="5"/>
      <c r="P131" s="5"/>
      <c r="Q131" s="8"/>
      <c r="R131" s="5"/>
      <c r="S131" s="5"/>
      <c r="T131" s="5"/>
      <c r="U131" s="5"/>
      <c r="V131" s="5"/>
      <c r="W131" s="5"/>
      <c r="X131" s="3"/>
      <c r="Y131" s="28"/>
    </row>
    <row r="132" spans="1:25" x14ac:dyDescent="0.25">
      <c r="A132" s="15" t="s">
        <v>30</v>
      </c>
      <c r="B132" s="1"/>
      <c r="C132" s="3">
        <v>1</v>
      </c>
      <c r="D132" s="3"/>
      <c r="E132" s="3" t="s">
        <v>17</v>
      </c>
      <c r="F132" s="3"/>
      <c r="G132" s="5">
        <v>7</v>
      </c>
      <c r="H132" s="5"/>
      <c r="I132" s="5"/>
      <c r="J132" s="5"/>
      <c r="K132" s="5">
        <v>3</v>
      </c>
      <c r="L132" s="5"/>
      <c r="M132" s="5">
        <v>5</v>
      </c>
      <c r="N132" s="5"/>
      <c r="O132" s="5">
        <f t="shared" ref="O132:O143" si="22">SUM(G132:M132)</f>
        <v>15</v>
      </c>
      <c r="P132" s="5"/>
      <c r="Q132" s="8">
        <v>0.5</v>
      </c>
      <c r="R132" s="5"/>
      <c r="S132" s="5">
        <f t="shared" ref="S132:S143" si="23">Q132*O132</f>
        <v>7.5</v>
      </c>
      <c r="T132" s="5"/>
      <c r="U132" s="5">
        <f t="shared" ref="U132:U143" si="24">O132+S132</f>
        <v>22.5</v>
      </c>
      <c r="V132" s="5"/>
      <c r="W132" s="5"/>
      <c r="X132" s="3"/>
      <c r="Y132" s="28"/>
    </row>
    <row r="133" spans="1:25" x14ac:dyDescent="0.25">
      <c r="A133" s="15" t="s">
        <v>29</v>
      </c>
      <c r="B133" s="1"/>
      <c r="C133" s="3">
        <v>1</v>
      </c>
      <c r="D133" s="3"/>
      <c r="E133" s="3" t="s">
        <v>17</v>
      </c>
      <c r="F133" s="3"/>
      <c r="G133" s="5">
        <v>5</v>
      </c>
      <c r="H133" s="5"/>
      <c r="I133" s="5"/>
      <c r="J133" s="5"/>
      <c r="K133" s="5"/>
      <c r="L133" s="5"/>
      <c r="M133" s="5">
        <v>5</v>
      </c>
      <c r="N133" s="5"/>
      <c r="O133" s="5">
        <f t="shared" si="22"/>
        <v>10</v>
      </c>
      <c r="P133" s="5"/>
      <c r="Q133" s="8">
        <v>0.5</v>
      </c>
      <c r="R133" s="5"/>
      <c r="S133" s="5">
        <f t="shared" si="23"/>
        <v>5</v>
      </c>
      <c r="T133" s="5"/>
      <c r="U133" s="5">
        <f t="shared" si="24"/>
        <v>15</v>
      </c>
      <c r="V133" s="5"/>
      <c r="W133" s="5"/>
      <c r="X133" s="3"/>
      <c r="Y133" s="28"/>
    </row>
    <row r="134" spans="1:25" x14ac:dyDescent="0.25">
      <c r="A134" s="15" t="s">
        <v>31</v>
      </c>
      <c r="B134" s="1"/>
      <c r="C134" s="3">
        <v>1</v>
      </c>
      <c r="D134" s="3"/>
      <c r="E134" s="3" t="s">
        <v>25</v>
      </c>
      <c r="F134" s="3"/>
      <c r="G134" s="5">
        <v>10</v>
      </c>
      <c r="H134" s="5"/>
      <c r="I134" s="5">
        <f>G134*0.3</f>
        <v>3</v>
      </c>
      <c r="J134" s="5"/>
      <c r="K134" s="5"/>
      <c r="L134" s="5"/>
      <c r="M134" s="5">
        <v>5</v>
      </c>
      <c r="N134" s="5"/>
      <c r="O134" s="5">
        <f t="shared" si="22"/>
        <v>18</v>
      </c>
      <c r="P134" s="5"/>
      <c r="Q134" s="8">
        <v>0.5</v>
      </c>
      <c r="R134" s="5"/>
      <c r="S134" s="5">
        <f t="shared" si="23"/>
        <v>9</v>
      </c>
      <c r="T134" s="5"/>
      <c r="U134" s="5">
        <f t="shared" si="24"/>
        <v>27</v>
      </c>
      <c r="V134" s="5"/>
      <c r="W134" s="5"/>
      <c r="X134" s="3"/>
      <c r="Y134" s="28"/>
    </row>
    <row r="135" spans="1:25" x14ac:dyDescent="0.25">
      <c r="A135" s="15" t="s">
        <v>38</v>
      </c>
      <c r="B135" s="1"/>
      <c r="C135" s="3">
        <v>1</v>
      </c>
      <c r="D135" s="3"/>
      <c r="E135" s="3" t="s">
        <v>25</v>
      </c>
      <c r="F135" s="3"/>
      <c r="G135" s="5">
        <v>25</v>
      </c>
      <c r="H135" s="5"/>
      <c r="I135" s="5">
        <f>G135*0.3</f>
        <v>7.5</v>
      </c>
      <c r="J135" s="5"/>
      <c r="K135" s="5"/>
      <c r="L135" s="5"/>
      <c r="M135" s="5">
        <v>5</v>
      </c>
      <c r="N135" s="5"/>
      <c r="O135" s="5">
        <f t="shared" si="22"/>
        <v>37.5</v>
      </c>
      <c r="P135" s="5"/>
      <c r="Q135" s="8">
        <v>0.5</v>
      </c>
      <c r="R135" s="5"/>
      <c r="S135" s="5">
        <f t="shared" si="23"/>
        <v>18.75</v>
      </c>
      <c r="T135" s="5"/>
      <c r="U135" s="5">
        <f t="shared" si="24"/>
        <v>56.25</v>
      </c>
      <c r="V135" s="5"/>
      <c r="W135" s="5"/>
      <c r="X135" s="3"/>
      <c r="Y135" s="28"/>
    </row>
    <row r="136" spans="1:25" x14ac:dyDescent="0.25">
      <c r="A136" s="15" t="s">
        <v>32</v>
      </c>
      <c r="B136" s="1"/>
      <c r="C136" s="3">
        <v>1</v>
      </c>
      <c r="D136" s="3"/>
      <c r="E136" s="3" t="s">
        <v>17</v>
      </c>
      <c r="F136" s="3"/>
      <c r="G136" s="5">
        <v>30</v>
      </c>
      <c r="H136" s="5"/>
      <c r="I136" s="5">
        <f>G136*0.25</f>
        <v>7.5</v>
      </c>
      <c r="J136" s="5"/>
      <c r="K136" s="5">
        <v>5</v>
      </c>
      <c r="L136" s="5"/>
      <c r="M136" s="5">
        <v>10</v>
      </c>
      <c r="N136" s="5"/>
      <c r="O136" s="5">
        <f t="shared" si="22"/>
        <v>52.5</v>
      </c>
      <c r="P136" s="5"/>
      <c r="Q136" s="8">
        <v>0.5</v>
      </c>
      <c r="R136" s="5"/>
      <c r="S136" s="5">
        <f t="shared" si="23"/>
        <v>26.25</v>
      </c>
      <c r="T136" s="5"/>
      <c r="U136" s="5">
        <f t="shared" si="24"/>
        <v>78.75</v>
      </c>
      <c r="V136" s="5"/>
      <c r="W136" s="5"/>
      <c r="X136" s="3"/>
      <c r="Y136" s="28"/>
    </row>
    <row r="137" spans="1:25" x14ac:dyDescent="0.25">
      <c r="A137" s="15" t="s">
        <v>33</v>
      </c>
      <c r="B137" s="1"/>
      <c r="C137" s="3">
        <v>1</v>
      </c>
      <c r="D137" s="3"/>
      <c r="E137" s="3" t="s">
        <v>17</v>
      </c>
      <c r="F137" s="3"/>
      <c r="G137" s="5">
        <v>4</v>
      </c>
      <c r="H137" s="5"/>
      <c r="I137" s="5"/>
      <c r="J137" s="5"/>
      <c r="K137" s="5"/>
      <c r="L137" s="5"/>
      <c r="M137" s="5">
        <v>3</v>
      </c>
      <c r="N137" s="5"/>
      <c r="O137" s="5">
        <f t="shared" si="22"/>
        <v>7</v>
      </c>
      <c r="P137" s="5"/>
      <c r="Q137" s="8">
        <v>0.5</v>
      </c>
      <c r="R137" s="5"/>
      <c r="S137" s="5">
        <f t="shared" si="23"/>
        <v>3.5</v>
      </c>
      <c r="T137" s="5"/>
      <c r="U137" s="5">
        <f t="shared" si="24"/>
        <v>10.5</v>
      </c>
      <c r="V137" s="5"/>
      <c r="W137" s="5"/>
      <c r="X137" s="3"/>
      <c r="Y137" s="28"/>
    </row>
    <row r="138" spans="1:25" x14ac:dyDescent="0.25">
      <c r="A138" s="15" t="s">
        <v>34</v>
      </c>
      <c r="B138" s="1"/>
      <c r="C138" s="3">
        <v>1</v>
      </c>
      <c r="D138" s="3"/>
      <c r="E138" s="3" t="s">
        <v>17</v>
      </c>
      <c r="F138" s="3"/>
      <c r="G138" s="5">
        <v>10</v>
      </c>
      <c r="H138" s="5"/>
      <c r="I138" s="5"/>
      <c r="J138" s="5"/>
      <c r="K138" s="5"/>
      <c r="L138" s="5"/>
      <c r="M138" s="5">
        <v>15</v>
      </c>
      <c r="N138" s="5"/>
      <c r="O138" s="5">
        <f t="shared" si="22"/>
        <v>25</v>
      </c>
      <c r="P138" s="5"/>
      <c r="Q138" s="8">
        <v>0.5</v>
      </c>
      <c r="R138" s="5"/>
      <c r="S138" s="5">
        <f t="shared" si="23"/>
        <v>12.5</v>
      </c>
      <c r="T138" s="5"/>
      <c r="U138" s="5">
        <f t="shared" si="24"/>
        <v>37.5</v>
      </c>
      <c r="V138" s="5"/>
      <c r="W138" s="5"/>
      <c r="X138" s="3"/>
      <c r="Y138" s="28"/>
    </row>
    <row r="139" spans="1:25" x14ac:dyDescent="0.25">
      <c r="A139" s="15" t="s">
        <v>35</v>
      </c>
      <c r="B139" s="1"/>
      <c r="C139" s="3">
        <v>1</v>
      </c>
      <c r="D139" s="3"/>
      <c r="E139" s="3" t="s">
        <v>17</v>
      </c>
      <c r="F139" s="3"/>
      <c r="G139" s="5">
        <v>20</v>
      </c>
      <c r="H139" s="5"/>
      <c r="I139" s="5"/>
      <c r="J139" s="5"/>
      <c r="K139" s="5"/>
      <c r="L139" s="5"/>
      <c r="M139" s="5">
        <v>15</v>
      </c>
      <c r="N139" s="5"/>
      <c r="O139" s="5">
        <f t="shared" si="22"/>
        <v>35</v>
      </c>
      <c r="P139" s="5"/>
      <c r="Q139" s="8">
        <v>0.5</v>
      </c>
      <c r="R139" s="5"/>
      <c r="S139" s="5">
        <f t="shared" si="23"/>
        <v>17.5</v>
      </c>
      <c r="T139" s="5"/>
      <c r="U139" s="5">
        <f t="shared" si="24"/>
        <v>52.5</v>
      </c>
      <c r="V139" s="5"/>
      <c r="W139" s="5"/>
      <c r="X139" s="3"/>
      <c r="Y139" s="28"/>
    </row>
    <row r="140" spans="1:25" x14ac:dyDescent="0.25">
      <c r="A140" s="15" t="s">
        <v>27</v>
      </c>
      <c r="B140" s="1"/>
      <c r="C140" s="3">
        <v>1</v>
      </c>
      <c r="D140" s="3"/>
      <c r="E140" s="3" t="s">
        <v>25</v>
      </c>
      <c r="F140" s="3"/>
      <c r="G140" s="5">
        <v>6</v>
      </c>
      <c r="H140" s="5"/>
      <c r="I140" s="5">
        <f>G140*0.3</f>
        <v>1.7999999999999998</v>
      </c>
      <c r="J140" s="5"/>
      <c r="K140" s="5"/>
      <c r="L140" s="5"/>
      <c r="M140" s="5">
        <v>5</v>
      </c>
      <c r="N140" s="5"/>
      <c r="O140" s="5">
        <f t="shared" si="22"/>
        <v>12.8</v>
      </c>
      <c r="P140" s="5"/>
      <c r="Q140" s="8">
        <v>0.5</v>
      </c>
      <c r="R140" s="5"/>
      <c r="S140" s="5">
        <f t="shared" si="23"/>
        <v>6.4</v>
      </c>
      <c r="T140" s="5"/>
      <c r="U140" s="5">
        <f t="shared" si="24"/>
        <v>19.200000000000003</v>
      </c>
      <c r="V140" s="5"/>
      <c r="W140" s="5"/>
      <c r="X140" s="3"/>
      <c r="Y140" s="28"/>
    </row>
    <row r="141" spans="1:25" x14ac:dyDescent="0.25">
      <c r="A141" s="15" t="s">
        <v>36</v>
      </c>
      <c r="B141" s="1"/>
      <c r="C141" s="3">
        <v>1</v>
      </c>
      <c r="D141" s="3"/>
      <c r="E141" s="3" t="s">
        <v>25</v>
      </c>
      <c r="F141" s="3"/>
      <c r="G141" s="5"/>
      <c r="H141" s="5"/>
      <c r="I141" s="5"/>
      <c r="J141" s="5"/>
      <c r="K141" s="5"/>
      <c r="L141" s="5"/>
      <c r="M141" s="5">
        <v>25</v>
      </c>
      <c r="N141" s="5"/>
      <c r="O141" s="5">
        <f t="shared" si="22"/>
        <v>25</v>
      </c>
      <c r="P141" s="5"/>
      <c r="Q141" s="8">
        <v>0.5</v>
      </c>
      <c r="R141" s="5"/>
      <c r="S141" s="5">
        <f t="shared" si="23"/>
        <v>12.5</v>
      </c>
      <c r="T141" s="5"/>
      <c r="U141" s="5">
        <f t="shared" si="24"/>
        <v>37.5</v>
      </c>
      <c r="V141" s="5"/>
      <c r="W141" s="5"/>
      <c r="X141" s="3"/>
      <c r="Y141" s="28"/>
    </row>
    <row r="142" spans="1:25" x14ac:dyDescent="0.25">
      <c r="A142" s="15" t="s">
        <v>28</v>
      </c>
      <c r="B142" s="1"/>
      <c r="C142" s="3">
        <v>1</v>
      </c>
      <c r="D142" s="3"/>
      <c r="E142" s="3" t="s">
        <v>17</v>
      </c>
      <c r="F142" s="3"/>
      <c r="G142" s="5">
        <v>10</v>
      </c>
      <c r="H142" s="5"/>
      <c r="I142" s="5">
        <f>G142*0.25</f>
        <v>2.5</v>
      </c>
      <c r="J142" s="5"/>
      <c r="K142" s="5">
        <v>5</v>
      </c>
      <c r="L142" s="5"/>
      <c r="M142" s="5">
        <v>10</v>
      </c>
      <c r="N142" s="5"/>
      <c r="O142" s="5">
        <f t="shared" si="22"/>
        <v>27.5</v>
      </c>
      <c r="P142" s="5"/>
      <c r="Q142" s="8">
        <v>0.5</v>
      </c>
      <c r="R142" s="5"/>
      <c r="S142" s="5">
        <f t="shared" si="23"/>
        <v>13.75</v>
      </c>
      <c r="T142" s="5"/>
      <c r="U142" s="5">
        <f t="shared" si="24"/>
        <v>41.25</v>
      </c>
      <c r="V142" s="5"/>
      <c r="W142" s="5"/>
      <c r="X142" s="3"/>
      <c r="Y142" s="28"/>
    </row>
    <row r="143" spans="1:25" x14ac:dyDescent="0.25">
      <c r="A143" s="15" t="s">
        <v>37</v>
      </c>
      <c r="B143" s="1"/>
      <c r="C143" s="3">
        <v>1</v>
      </c>
      <c r="D143" s="3"/>
      <c r="E143" s="3" t="s">
        <v>17</v>
      </c>
      <c r="F143" s="3"/>
      <c r="G143" s="5">
        <v>30</v>
      </c>
      <c r="H143" s="5"/>
      <c r="I143" s="5">
        <f>G143*0.25</f>
        <v>7.5</v>
      </c>
      <c r="J143" s="5"/>
      <c r="K143" s="5">
        <v>5</v>
      </c>
      <c r="L143" s="5"/>
      <c r="M143" s="5">
        <v>10</v>
      </c>
      <c r="N143" s="5"/>
      <c r="O143" s="5">
        <f t="shared" si="22"/>
        <v>52.5</v>
      </c>
      <c r="P143" s="5"/>
      <c r="Q143" s="8">
        <v>0.5</v>
      </c>
      <c r="R143" s="5"/>
      <c r="S143" s="5">
        <f t="shared" si="23"/>
        <v>26.25</v>
      </c>
      <c r="T143" s="5"/>
      <c r="U143" s="5">
        <f t="shared" si="24"/>
        <v>78.75</v>
      </c>
      <c r="V143" s="5"/>
      <c r="W143" s="5"/>
      <c r="X143" s="3"/>
      <c r="Y143" s="28"/>
    </row>
    <row r="144" spans="1:25" x14ac:dyDescent="0.25">
      <c r="A144" s="83"/>
      <c r="B144" s="1"/>
      <c r="C144" s="3"/>
      <c r="D144" s="3"/>
      <c r="E144" s="3"/>
      <c r="F144" s="3"/>
      <c r="G144" s="5"/>
      <c r="H144" s="5"/>
      <c r="I144" s="5"/>
      <c r="J144" s="5"/>
      <c r="K144" s="5"/>
      <c r="L144" s="5"/>
      <c r="M144" s="5"/>
      <c r="N144" s="5"/>
      <c r="O144" s="5"/>
      <c r="P144" s="5"/>
      <c r="Q144" s="8"/>
      <c r="R144" s="5"/>
      <c r="S144" s="5"/>
      <c r="T144" s="5"/>
      <c r="U144" s="5"/>
      <c r="V144" s="5"/>
      <c r="W144" s="5"/>
      <c r="X144" s="3"/>
      <c r="Y144" s="28"/>
    </row>
    <row r="145" spans="1:25" x14ac:dyDescent="0.25">
      <c r="A145" s="10" t="s">
        <v>383</v>
      </c>
      <c r="B145" s="1"/>
      <c r="C145" s="3">
        <v>1</v>
      </c>
      <c r="D145" s="3"/>
      <c r="E145" s="3" t="s">
        <v>17</v>
      </c>
      <c r="F145" s="3"/>
      <c r="G145" s="5">
        <v>78</v>
      </c>
      <c r="H145" s="5"/>
      <c r="I145" s="5">
        <f>G145*0.25</f>
        <v>19.5</v>
      </c>
      <c r="J145" s="5"/>
      <c r="K145" s="5">
        <v>6</v>
      </c>
      <c r="L145" s="5"/>
      <c r="M145" s="5">
        <v>40</v>
      </c>
      <c r="N145" s="5"/>
      <c r="O145" s="5">
        <f>SUM(G145:M145)</f>
        <v>143.5</v>
      </c>
      <c r="P145" s="5"/>
      <c r="Q145" s="8">
        <v>0.2</v>
      </c>
      <c r="R145" s="5"/>
      <c r="S145" s="5">
        <f>Q145*O145</f>
        <v>28.700000000000003</v>
      </c>
      <c r="T145" s="5"/>
      <c r="U145" s="5">
        <f>O145+S145</f>
        <v>172.2</v>
      </c>
      <c r="V145" s="5"/>
      <c r="W145" s="5"/>
      <c r="X145" s="3"/>
      <c r="Y145" s="28"/>
    </row>
    <row r="146" spans="1:25" x14ac:dyDescent="0.25">
      <c r="A146" s="10" t="s">
        <v>384</v>
      </c>
      <c r="B146" s="1"/>
      <c r="C146" s="3">
        <v>1</v>
      </c>
      <c r="D146" s="3"/>
      <c r="E146" s="3" t="s">
        <v>17</v>
      </c>
      <c r="F146" s="3"/>
      <c r="G146" s="5">
        <v>45</v>
      </c>
      <c r="H146" s="5"/>
      <c r="I146" s="5">
        <f>G146*0.25</f>
        <v>11.25</v>
      </c>
      <c r="J146" s="5"/>
      <c r="K146" s="5">
        <v>6</v>
      </c>
      <c r="L146" s="5"/>
      <c r="M146" s="5">
        <v>40</v>
      </c>
      <c r="N146" s="5"/>
      <c r="O146" s="5">
        <f>SUM(G146:M146)</f>
        <v>102.25</v>
      </c>
      <c r="P146" s="5"/>
      <c r="Q146" s="8">
        <v>0.2</v>
      </c>
      <c r="R146" s="5"/>
      <c r="S146" s="5">
        <f>Q146*O146</f>
        <v>20.450000000000003</v>
      </c>
      <c r="T146" s="5"/>
      <c r="U146" s="5">
        <f>O146+S146</f>
        <v>122.7</v>
      </c>
      <c r="V146" s="5"/>
      <c r="W146" s="5"/>
      <c r="X146" s="3"/>
      <c r="Y146" s="28"/>
    </row>
    <row r="147" spans="1:25" x14ac:dyDescent="0.25">
      <c r="A147" s="10" t="s">
        <v>385</v>
      </c>
      <c r="B147" s="1"/>
      <c r="C147" s="3">
        <v>1</v>
      </c>
      <c r="D147" s="3"/>
      <c r="E147" s="3" t="s">
        <v>17</v>
      </c>
      <c r="F147" s="3"/>
      <c r="G147" s="5">
        <v>72</v>
      </c>
      <c r="H147" s="5"/>
      <c r="I147" s="5">
        <f>G147*0.25</f>
        <v>18</v>
      </c>
      <c r="J147" s="5"/>
      <c r="K147" s="5">
        <v>6</v>
      </c>
      <c r="L147" s="5"/>
      <c r="M147" s="5">
        <v>40</v>
      </c>
      <c r="N147" s="5"/>
      <c r="O147" s="5">
        <f>SUM(G147:M147)</f>
        <v>136</v>
      </c>
      <c r="P147" s="5"/>
      <c r="Q147" s="8">
        <v>0.2</v>
      </c>
      <c r="R147" s="5"/>
      <c r="S147" s="5">
        <f>Q147*O147</f>
        <v>27.200000000000003</v>
      </c>
      <c r="T147" s="5"/>
      <c r="U147" s="5">
        <f>O147+S147</f>
        <v>163.19999999999999</v>
      </c>
      <c r="V147" s="5"/>
      <c r="W147" s="5"/>
      <c r="X147" s="3"/>
      <c r="Y147" s="28"/>
    </row>
    <row r="148" spans="1:25" x14ac:dyDescent="0.25">
      <c r="A148" s="10" t="s">
        <v>386</v>
      </c>
      <c r="B148" s="1"/>
      <c r="C148" s="3">
        <v>1</v>
      </c>
      <c r="D148" s="3"/>
      <c r="E148" s="3" t="s">
        <v>17</v>
      </c>
      <c r="F148" s="3"/>
      <c r="G148" s="5">
        <v>69</v>
      </c>
      <c r="H148" s="5"/>
      <c r="I148" s="5">
        <f>G148*0.25</f>
        <v>17.25</v>
      </c>
      <c r="J148" s="5"/>
      <c r="K148" s="5">
        <v>6</v>
      </c>
      <c r="L148" s="5"/>
      <c r="M148" s="5">
        <v>40</v>
      </c>
      <c r="N148" s="5"/>
      <c r="O148" s="5">
        <f>SUM(G148:M148)</f>
        <v>132.25</v>
      </c>
      <c r="P148" s="5"/>
      <c r="Q148" s="8">
        <v>0.2</v>
      </c>
      <c r="R148" s="5"/>
      <c r="S148" s="5">
        <f>Q148*O148</f>
        <v>26.450000000000003</v>
      </c>
      <c r="T148" s="5"/>
      <c r="U148" s="5">
        <f>O148+S148</f>
        <v>158.69999999999999</v>
      </c>
      <c r="V148" s="5"/>
      <c r="W148" s="5"/>
      <c r="X148" s="3"/>
      <c r="Y148" s="28"/>
    </row>
    <row r="149" spans="1:25" x14ac:dyDescent="0.25">
      <c r="A149" s="10" t="s">
        <v>387</v>
      </c>
      <c r="B149" s="1"/>
      <c r="C149" s="3">
        <v>1</v>
      </c>
      <c r="D149" s="3"/>
      <c r="E149" s="3" t="s">
        <v>17</v>
      </c>
      <c r="F149" s="3"/>
      <c r="G149" s="5">
        <v>39</v>
      </c>
      <c r="H149" s="5"/>
      <c r="I149" s="5">
        <f>G149*0.25</f>
        <v>9.75</v>
      </c>
      <c r="J149" s="5"/>
      <c r="K149" s="5">
        <v>6</v>
      </c>
      <c r="L149" s="5"/>
      <c r="M149" s="5">
        <v>40</v>
      </c>
      <c r="N149" s="5"/>
      <c r="O149" s="5">
        <f>SUM(G149:M149)</f>
        <v>94.75</v>
      </c>
      <c r="P149" s="5"/>
      <c r="Q149" s="8">
        <v>0.2</v>
      </c>
      <c r="R149" s="5"/>
      <c r="S149" s="5">
        <f>Q149*O149</f>
        <v>18.95</v>
      </c>
      <c r="T149" s="5"/>
      <c r="U149" s="5">
        <f>O149+S149</f>
        <v>113.7</v>
      </c>
      <c r="V149" s="5"/>
      <c r="W149" s="5"/>
      <c r="X149" s="3"/>
      <c r="Y149" s="28"/>
    </row>
    <row r="150" spans="1:25" x14ac:dyDescent="0.25">
      <c r="A150" s="11"/>
      <c r="B150" s="1"/>
      <c r="C150" s="3"/>
      <c r="D150" s="3"/>
      <c r="E150" s="3"/>
      <c r="F150" s="3"/>
      <c r="G150" s="5"/>
      <c r="H150" s="5"/>
      <c r="I150" s="5"/>
      <c r="J150" s="5"/>
      <c r="K150" s="5"/>
      <c r="L150" s="5"/>
      <c r="M150" s="5"/>
      <c r="N150" s="5"/>
      <c r="O150" s="5"/>
      <c r="P150" s="5"/>
      <c r="Q150" s="8"/>
      <c r="R150" s="5"/>
      <c r="S150" s="5"/>
      <c r="T150" s="5"/>
      <c r="U150" s="5"/>
      <c r="V150" s="5"/>
      <c r="W150" s="5"/>
      <c r="X150" s="3"/>
      <c r="Y150" s="28"/>
    </row>
    <row r="151" spans="1:25" x14ac:dyDescent="0.25">
      <c r="A151" s="11"/>
      <c r="B151" s="1"/>
      <c r="C151" s="3"/>
      <c r="D151" s="3"/>
      <c r="E151" s="3"/>
      <c r="F151" s="3"/>
      <c r="G151" s="5"/>
      <c r="H151" s="5"/>
      <c r="I151" s="5"/>
      <c r="J151" s="5"/>
      <c r="K151" s="5"/>
      <c r="L151" s="5"/>
      <c r="M151" s="5"/>
      <c r="N151" s="5"/>
      <c r="O151" s="5"/>
      <c r="P151" s="5"/>
      <c r="Q151" s="8"/>
      <c r="R151" s="5"/>
      <c r="S151" s="5"/>
      <c r="T151" s="5"/>
      <c r="U151" s="5"/>
      <c r="V151" s="5"/>
      <c r="W151" s="5"/>
      <c r="X151" s="3"/>
      <c r="Y151" s="28"/>
    </row>
    <row r="152" spans="1:25" x14ac:dyDescent="0.25">
      <c r="A152" s="11"/>
      <c r="B152" s="1"/>
      <c r="C152" s="3"/>
      <c r="D152" s="3"/>
      <c r="E152" s="3"/>
      <c r="F152" s="3"/>
      <c r="G152" s="5"/>
      <c r="H152" s="5"/>
      <c r="I152" s="5"/>
      <c r="J152" s="5"/>
      <c r="K152" s="5"/>
      <c r="L152" s="5"/>
      <c r="M152" s="5"/>
      <c r="N152" s="5"/>
      <c r="O152" s="5"/>
      <c r="P152" s="5"/>
      <c r="Q152" s="8"/>
      <c r="R152" s="5"/>
      <c r="S152" s="5"/>
      <c r="T152" s="5"/>
      <c r="U152" s="67" t="s">
        <v>9</v>
      </c>
      <c r="V152" s="67"/>
      <c r="W152" s="67">
        <f>SUM(W4:W130)</f>
        <v>340407.60000000003</v>
      </c>
      <c r="X152" s="3"/>
      <c r="Y152" s="28"/>
    </row>
    <row r="153" spans="1:25" x14ac:dyDescent="0.25">
      <c r="A153" s="11"/>
      <c r="B153" s="1"/>
      <c r="C153" s="3"/>
      <c r="D153" s="3"/>
      <c r="E153" s="3"/>
      <c r="F153" s="3"/>
      <c r="G153" s="5"/>
      <c r="H153" s="5"/>
      <c r="I153" s="5"/>
      <c r="J153" s="5"/>
      <c r="K153" s="5"/>
      <c r="L153" s="5"/>
      <c r="M153" s="5"/>
      <c r="N153" s="5"/>
      <c r="O153" s="5"/>
      <c r="P153" s="5"/>
      <c r="Q153" s="8"/>
      <c r="R153" s="5"/>
      <c r="S153" s="5"/>
      <c r="T153" s="5"/>
      <c r="U153" s="5"/>
      <c r="V153" s="5"/>
      <c r="W153" s="5"/>
      <c r="X153" s="3"/>
      <c r="Y153" s="28"/>
    </row>
    <row r="154" spans="1:25" x14ac:dyDescent="0.25">
      <c r="A154" s="83"/>
      <c r="B154" s="1"/>
      <c r="C154" s="3"/>
      <c r="D154" s="3"/>
      <c r="E154" s="3"/>
      <c r="F154" s="3"/>
      <c r="G154" s="5"/>
      <c r="H154" s="5"/>
      <c r="I154" s="5"/>
      <c r="J154" s="5"/>
      <c r="K154" s="5"/>
      <c r="L154" s="5"/>
      <c r="M154" s="5"/>
      <c r="N154" s="5"/>
      <c r="O154" s="5"/>
      <c r="P154" s="5"/>
      <c r="Q154" s="8"/>
      <c r="R154" s="5"/>
      <c r="S154" s="5"/>
      <c r="T154" s="5"/>
      <c r="U154" s="5"/>
      <c r="V154" s="5"/>
      <c r="X154" s="3"/>
      <c r="Y154" s="28"/>
    </row>
    <row r="155" spans="1:25" x14ac:dyDescent="0.25">
      <c r="A155" s="84"/>
      <c r="Q155" s="12"/>
    </row>
    <row r="156" spans="1:25" x14ac:dyDescent="0.25">
      <c r="A156" s="84"/>
      <c r="Q156" s="12"/>
    </row>
    <row r="157" spans="1:25" x14ac:dyDescent="0.25">
      <c r="A157" s="13"/>
      <c r="Q157" s="12"/>
    </row>
    <row r="158" spans="1:25" x14ac:dyDescent="0.25">
      <c r="A158" s="13"/>
      <c r="Q158" s="12"/>
    </row>
    <row r="159" spans="1:25" x14ac:dyDescent="0.25">
      <c r="A159" s="13"/>
      <c r="Q159" s="12"/>
    </row>
    <row r="160" spans="1:25" x14ac:dyDescent="0.25">
      <c r="A160" s="13"/>
      <c r="Q160" s="12"/>
    </row>
    <row r="161" spans="1:17" x14ac:dyDescent="0.25">
      <c r="A161" s="13"/>
      <c r="Q161" s="12"/>
    </row>
    <row r="162" spans="1:17" x14ac:dyDescent="0.25">
      <c r="A162" s="13"/>
      <c r="Q162" s="12"/>
    </row>
    <row r="163" spans="1:17" x14ac:dyDescent="0.25">
      <c r="A163" s="13"/>
      <c r="Q163" s="12"/>
    </row>
    <row r="164" spans="1:17" x14ac:dyDescent="0.25">
      <c r="A164" s="13"/>
      <c r="Q164" s="12"/>
    </row>
    <row r="165" spans="1:17" x14ac:dyDescent="0.25">
      <c r="A165" s="13"/>
      <c r="Q165" s="12"/>
    </row>
    <row r="166" spans="1:17" x14ac:dyDescent="0.25">
      <c r="A166" s="13"/>
      <c r="Q166" s="12"/>
    </row>
  </sheetData>
  <autoFilter ref="A1:K4" xr:uid="{00000000-0001-0000-01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mergeCells count="1">
    <mergeCell ref="A1:Y2"/>
  </mergeCells>
  <phoneticPr fontId="9" type="noConversion"/>
  <pageMargins left="0.7" right="0.7" top="0.75" bottom="0.75" header="0.3" footer="0.3"/>
  <pageSetup paperSize="9" scale="36"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85AA6-BB0E-412E-933E-02354E00354C}">
  <dimension ref="A1:P66"/>
  <sheetViews>
    <sheetView zoomScale="85" zoomScaleNormal="85" workbookViewId="0">
      <selection activeCell="M3" sqref="M3"/>
    </sheetView>
  </sheetViews>
  <sheetFormatPr defaultRowHeight="15" x14ac:dyDescent="0.25"/>
  <cols>
    <col min="1" max="1" width="46.140625" customWidth="1"/>
    <col min="2" max="2" width="24.85546875" hidden="1" customWidth="1"/>
    <col min="3" max="3" width="32.7109375" customWidth="1"/>
    <col min="4" max="4" width="9.140625" customWidth="1"/>
    <col min="5" max="5" width="18.85546875" customWidth="1"/>
    <col min="6" max="6" width="12.85546875" style="42" customWidth="1"/>
    <col min="7" max="7" width="14.85546875" customWidth="1"/>
    <col min="8" max="8" width="10.7109375" style="13" customWidth="1"/>
    <col min="9" max="9" width="11.28515625" style="13" customWidth="1"/>
    <col min="10" max="10" width="11.5703125" bestFit="1" customWidth="1"/>
    <col min="11" max="11" width="13.42578125" hidden="1" customWidth="1"/>
    <col min="12" max="12" width="13.42578125" style="42" customWidth="1"/>
    <col min="13" max="13" width="14.42578125" style="42" customWidth="1"/>
    <col min="14" max="14" width="11.42578125" style="79" customWidth="1"/>
    <col min="15" max="15" width="12.42578125" style="42" customWidth="1"/>
    <col min="16" max="16" width="63.7109375" style="41" customWidth="1"/>
  </cols>
  <sheetData>
    <row r="1" spans="1:16" s="59" customFormat="1" ht="67.900000000000006" customHeight="1" x14ac:dyDescent="0.25">
      <c r="A1" s="136" t="s">
        <v>281</v>
      </c>
      <c r="B1" s="136"/>
      <c r="C1" s="136"/>
      <c r="D1" s="136"/>
      <c r="E1" s="136"/>
      <c r="F1" s="136"/>
      <c r="G1" s="136"/>
      <c r="H1" s="136"/>
      <c r="I1" s="136"/>
      <c r="J1" s="136"/>
      <c r="K1" s="136"/>
      <c r="L1" s="136"/>
      <c r="M1" s="136"/>
      <c r="N1" s="136"/>
      <c r="O1" s="136"/>
      <c r="P1" s="136"/>
    </row>
    <row r="2" spans="1:16" ht="30" x14ac:dyDescent="0.25">
      <c r="A2" s="18" t="s">
        <v>40</v>
      </c>
      <c r="B2" s="18" t="s">
        <v>280</v>
      </c>
      <c r="C2" s="18" t="s">
        <v>18</v>
      </c>
      <c r="D2" s="18" t="s">
        <v>279</v>
      </c>
      <c r="E2" s="18" t="s">
        <v>278</v>
      </c>
      <c r="F2" s="27" t="s">
        <v>277</v>
      </c>
      <c r="G2" s="27" t="s">
        <v>276</v>
      </c>
      <c r="H2" s="72" t="s">
        <v>317</v>
      </c>
      <c r="I2" s="72" t="s">
        <v>318</v>
      </c>
      <c r="J2" s="27" t="s">
        <v>319</v>
      </c>
      <c r="K2" s="27" t="s">
        <v>17</v>
      </c>
      <c r="L2" s="27" t="s">
        <v>320</v>
      </c>
      <c r="M2" s="48" t="s">
        <v>22</v>
      </c>
      <c r="N2" s="77" t="s">
        <v>325</v>
      </c>
      <c r="O2" s="48" t="s">
        <v>8</v>
      </c>
      <c r="P2" s="47" t="s">
        <v>275</v>
      </c>
    </row>
    <row r="3" spans="1:16" x14ac:dyDescent="0.25">
      <c r="A3" s="47" t="s">
        <v>203</v>
      </c>
      <c r="B3" s="50"/>
      <c r="C3" s="47" t="s">
        <v>270</v>
      </c>
      <c r="D3" s="18">
        <v>20</v>
      </c>
      <c r="E3" s="46">
        <v>12703.208213189526</v>
      </c>
      <c r="F3" s="44">
        <v>0</v>
      </c>
      <c r="G3" s="44">
        <v>0</v>
      </c>
      <c r="H3" s="73">
        <v>5</v>
      </c>
      <c r="I3" s="72">
        <f>CEILING((H3 / $H$58) * $H$61, 5)</f>
        <v>240</v>
      </c>
      <c r="J3" s="49"/>
      <c r="K3" s="49">
        <v>26.416800000000002</v>
      </c>
      <c r="L3" s="27">
        <f>CEILING((J3/$J$58)*$J$61,5)</f>
        <v>0</v>
      </c>
      <c r="M3" s="43">
        <f>SUM(E3:G3,I3,L3)</f>
        <v>12943.208213189526</v>
      </c>
      <c r="N3" s="77">
        <v>28</v>
      </c>
      <c r="O3" s="43">
        <f>CEILING(M3/N3,5)</f>
        <v>465</v>
      </c>
      <c r="P3" s="45"/>
    </row>
    <row r="4" spans="1:16" x14ac:dyDescent="0.25">
      <c r="A4" s="47" t="s">
        <v>274</v>
      </c>
      <c r="B4" s="50"/>
      <c r="C4" s="47" t="s">
        <v>270</v>
      </c>
      <c r="D4" s="18">
        <v>20</v>
      </c>
      <c r="E4" s="46">
        <v>1671.276919767075</v>
      </c>
      <c r="F4" s="44">
        <v>225</v>
      </c>
      <c r="G4" s="44">
        <v>0</v>
      </c>
      <c r="H4" s="73">
        <v>1</v>
      </c>
      <c r="I4" s="72">
        <f t="shared" ref="I4:I56" si="0">CEILING((H4 / $H$58) * $H$61, 5)</f>
        <v>50</v>
      </c>
      <c r="J4" s="49">
        <v>2</v>
      </c>
      <c r="K4" s="49">
        <v>3.3344999999999998</v>
      </c>
      <c r="L4" s="27">
        <f t="shared" ref="L4:L56" si="1">CEILING((J4/$J$58)*$J$61,5)</f>
        <v>180</v>
      </c>
      <c r="M4" s="43">
        <f t="shared" ref="M4:M9" si="2">SUM(E4:G4,I4,L4)</f>
        <v>2126.276919767075</v>
      </c>
      <c r="N4" s="77">
        <v>1</v>
      </c>
      <c r="O4" s="43">
        <f t="shared" ref="O4:O9" si="3">CEILING(M4/N4,5)</f>
        <v>2130</v>
      </c>
      <c r="P4" s="45" t="s">
        <v>273</v>
      </c>
    </row>
    <row r="5" spans="1:16" x14ac:dyDescent="0.25">
      <c r="A5" s="47" t="s">
        <v>272</v>
      </c>
      <c r="B5" s="50"/>
      <c r="C5" s="47" t="s">
        <v>270</v>
      </c>
      <c r="D5" s="18">
        <v>20</v>
      </c>
      <c r="E5" s="46">
        <v>1799.0848713462035</v>
      </c>
      <c r="F5" s="44">
        <f>(2*25)+75+75</f>
        <v>200</v>
      </c>
      <c r="G5" s="44">
        <v>0</v>
      </c>
      <c r="H5" s="73">
        <v>1</v>
      </c>
      <c r="I5" s="72">
        <f t="shared" si="0"/>
        <v>50</v>
      </c>
      <c r="J5" s="49">
        <v>4</v>
      </c>
      <c r="K5" s="49">
        <v>3.5894999999999997</v>
      </c>
      <c r="L5" s="27">
        <f t="shared" si="1"/>
        <v>360</v>
      </c>
      <c r="M5" s="43">
        <f t="shared" si="2"/>
        <v>2409.0848713462037</v>
      </c>
      <c r="N5" s="77">
        <v>1</v>
      </c>
      <c r="O5" s="43">
        <f t="shared" si="3"/>
        <v>2410</v>
      </c>
      <c r="P5" s="45" t="s">
        <v>326</v>
      </c>
    </row>
    <row r="6" spans="1:16" x14ac:dyDescent="0.25">
      <c r="A6" s="47" t="s">
        <v>224</v>
      </c>
      <c r="B6" s="50"/>
      <c r="C6" s="47" t="s">
        <v>270</v>
      </c>
      <c r="D6" s="18">
        <v>20</v>
      </c>
      <c r="E6" s="46">
        <v>926.2317432087433</v>
      </c>
      <c r="F6" s="44">
        <v>0</v>
      </c>
      <c r="G6" s="44">
        <v>0</v>
      </c>
      <c r="H6" s="73"/>
      <c r="I6" s="72">
        <f t="shared" si="0"/>
        <v>0</v>
      </c>
      <c r="J6" s="49"/>
      <c r="K6" s="49">
        <v>1.8479999999999999</v>
      </c>
      <c r="L6" s="27">
        <f t="shared" si="1"/>
        <v>0</v>
      </c>
      <c r="M6" s="43">
        <f t="shared" si="2"/>
        <v>926.2317432087433</v>
      </c>
      <c r="N6" s="77">
        <v>6</v>
      </c>
      <c r="O6" s="43">
        <f t="shared" si="3"/>
        <v>155</v>
      </c>
      <c r="P6" s="45"/>
    </row>
    <row r="7" spans="1:16" x14ac:dyDescent="0.25">
      <c r="A7" s="47" t="s">
        <v>225</v>
      </c>
      <c r="B7" s="50"/>
      <c r="C7" s="47" t="s">
        <v>270</v>
      </c>
      <c r="D7" s="18">
        <v>20</v>
      </c>
      <c r="E7" s="46">
        <v>8004.2862224262062</v>
      </c>
      <c r="F7" s="44">
        <v>0</v>
      </c>
      <c r="G7" s="44">
        <v>0</v>
      </c>
      <c r="H7" s="73"/>
      <c r="I7" s="72">
        <f t="shared" si="0"/>
        <v>0</v>
      </c>
      <c r="J7" s="49"/>
      <c r="K7" s="49">
        <v>14.841999999999997</v>
      </c>
      <c r="L7" s="27">
        <f t="shared" si="1"/>
        <v>0</v>
      </c>
      <c r="M7" s="43">
        <f t="shared" si="2"/>
        <v>8004.2862224262062</v>
      </c>
      <c r="N7" s="77">
        <v>76</v>
      </c>
      <c r="O7" s="43">
        <f t="shared" si="3"/>
        <v>110</v>
      </c>
      <c r="P7" s="45"/>
    </row>
    <row r="8" spans="1:16" x14ac:dyDescent="0.25">
      <c r="A8" s="47" t="s">
        <v>271</v>
      </c>
      <c r="B8" s="50"/>
      <c r="C8" s="47" t="s">
        <v>270</v>
      </c>
      <c r="D8" s="18">
        <v>20</v>
      </c>
      <c r="E8" s="46">
        <v>1021.6616803878261</v>
      </c>
      <c r="F8" s="44">
        <v>0</v>
      </c>
      <c r="G8" s="44">
        <v>0</v>
      </c>
      <c r="H8" s="73">
        <v>1</v>
      </c>
      <c r="I8" s="72">
        <f t="shared" si="0"/>
        <v>50</v>
      </c>
      <c r="J8" s="49">
        <v>2</v>
      </c>
      <c r="K8" s="49">
        <v>2.0384000000000002</v>
      </c>
      <c r="L8" s="27">
        <f t="shared" si="1"/>
        <v>180</v>
      </c>
      <c r="M8" s="43">
        <f t="shared" si="2"/>
        <v>1251.661680387826</v>
      </c>
      <c r="N8" s="77">
        <v>1</v>
      </c>
      <c r="O8" s="43">
        <f t="shared" si="3"/>
        <v>1255</v>
      </c>
      <c r="P8" s="45"/>
    </row>
    <row r="9" spans="1:16" ht="30" x14ac:dyDescent="0.25">
      <c r="A9" s="2" t="s">
        <v>299</v>
      </c>
      <c r="B9" s="50"/>
      <c r="C9" s="47" t="s">
        <v>270</v>
      </c>
      <c r="D9" s="18">
        <v>20</v>
      </c>
      <c r="E9" s="46">
        <v>36775.610349674418</v>
      </c>
      <c r="F9" s="62">
        <v>0</v>
      </c>
      <c r="G9" s="44">
        <f>(5*(5.5) + 100*(5.5)) * (14 * 2)</f>
        <v>16170</v>
      </c>
      <c r="H9" s="73">
        <v>14</v>
      </c>
      <c r="I9" s="72">
        <f t="shared" si="0"/>
        <v>660</v>
      </c>
      <c r="J9" s="49">
        <v>56</v>
      </c>
      <c r="K9" s="49">
        <v>73.373999999999995</v>
      </c>
      <c r="L9" s="27">
        <f t="shared" si="1"/>
        <v>5040</v>
      </c>
      <c r="M9" s="43">
        <f t="shared" si="2"/>
        <v>58645.610349674418</v>
      </c>
      <c r="N9" s="77">
        <v>162</v>
      </c>
      <c r="O9" s="43">
        <f t="shared" si="3"/>
        <v>365</v>
      </c>
      <c r="P9" s="45" t="s">
        <v>305</v>
      </c>
    </row>
    <row r="10" spans="1:16" x14ac:dyDescent="0.25">
      <c r="A10" s="2"/>
      <c r="B10" s="50"/>
      <c r="C10" s="47"/>
      <c r="D10" s="18"/>
      <c r="E10" s="46"/>
      <c r="F10" s="62"/>
      <c r="G10" s="44"/>
      <c r="H10" s="73"/>
      <c r="I10" s="72"/>
      <c r="J10" s="49"/>
      <c r="K10" s="49"/>
      <c r="L10" s="27">
        <f t="shared" si="1"/>
        <v>0</v>
      </c>
      <c r="M10" s="43"/>
      <c r="N10" s="77"/>
      <c r="O10" s="43"/>
      <c r="P10" s="45"/>
    </row>
    <row r="11" spans="1:16" x14ac:dyDescent="0.25">
      <c r="A11" s="47"/>
      <c r="B11" s="50"/>
      <c r="C11" s="47"/>
      <c r="D11" s="18"/>
      <c r="E11" s="1"/>
      <c r="F11" s="44"/>
      <c r="G11" s="44"/>
      <c r="H11" s="73"/>
      <c r="I11" s="72"/>
      <c r="J11" s="49"/>
      <c r="K11" s="49"/>
      <c r="L11" s="27">
        <f t="shared" si="1"/>
        <v>0</v>
      </c>
      <c r="M11" s="43"/>
      <c r="N11" s="77"/>
      <c r="O11" s="43"/>
      <c r="P11" s="45"/>
    </row>
    <row r="12" spans="1:16" x14ac:dyDescent="0.25">
      <c r="A12" s="47" t="s">
        <v>321</v>
      </c>
      <c r="B12" s="50"/>
      <c r="C12" s="47" t="s">
        <v>266</v>
      </c>
      <c r="D12" s="18">
        <v>20</v>
      </c>
      <c r="E12" s="46">
        <v>4149.0819796858714</v>
      </c>
      <c r="F12" s="44">
        <v>0</v>
      </c>
      <c r="G12" s="44">
        <v>0</v>
      </c>
      <c r="H12" s="73">
        <v>4</v>
      </c>
      <c r="I12" s="72">
        <f t="shared" si="0"/>
        <v>190</v>
      </c>
      <c r="J12" s="49"/>
      <c r="K12" s="49">
        <v>15.128649999999999</v>
      </c>
      <c r="L12" s="27">
        <f t="shared" si="1"/>
        <v>0</v>
      </c>
      <c r="M12" s="43">
        <f t="shared" ref="M12:M15" si="4">SUM(E12:G12,I12,L12)</f>
        <v>4339.0819796858714</v>
      </c>
      <c r="N12" s="77">
        <v>16</v>
      </c>
      <c r="O12" s="43">
        <f t="shared" ref="O12:O15" si="5">CEILING(M12/N12,5)</f>
        <v>275</v>
      </c>
      <c r="P12" s="45" t="s">
        <v>304</v>
      </c>
    </row>
    <row r="13" spans="1:16" x14ac:dyDescent="0.25">
      <c r="A13" s="47" t="s">
        <v>269</v>
      </c>
      <c r="B13" s="50"/>
      <c r="C13" s="47" t="s">
        <v>266</v>
      </c>
      <c r="D13" s="18">
        <v>20</v>
      </c>
      <c r="E13" s="46">
        <v>438.14705018267654</v>
      </c>
      <c r="F13" s="44">
        <v>75</v>
      </c>
      <c r="G13" s="44">
        <v>0</v>
      </c>
      <c r="H13" s="73">
        <v>1</v>
      </c>
      <c r="I13" s="72">
        <f t="shared" si="0"/>
        <v>50</v>
      </c>
      <c r="J13" s="49">
        <v>3</v>
      </c>
      <c r="K13" s="49">
        <v>1.5975999999999999</v>
      </c>
      <c r="L13" s="27">
        <f t="shared" si="1"/>
        <v>270</v>
      </c>
      <c r="M13" s="43">
        <f t="shared" si="4"/>
        <v>833.14705018267659</v>
      </c>
      <c r="N13" s="77">
        <v>1</v>
      </c>
      <c r="O13" s="43">
        <f t="shared" si="5"/>
        <v>835</v>
      </c>
      <c r="P13" s="45" t="s">
        <v>268</v>
      </c>
    </row>
    <row r="14" spans="1:16" ht="30" x14ac:dyDescent="0.25">
      <c r="A14" s="47" t="s">
        <v>299</v>
      </c>
      <c r="B14" s="50"/>
      <c r="C14" s="47" t="s">
        <v>266</v>
      </c>
      <c r="D14" s="18">
        <v>20</v>
      </c>
      <c r="E14" s="46">
        <v>779.64724227548368</v>
      </c>
      <c r="F14" s="44">
        <v>0</v>
      </c>
      <c r="G14" s="44">
        <f>(5*(5.5) + 100*(5.5)) * (1 * 1)</f>
        <v>577.5</v>
      </c>
      <c r="H14" s="73">
        <v>1</v>
      </c>
      <c r="I14" s="72">
        <f t="shared" si="0"/>
        <v>50</v>
      </c>
      <c r="J14" s="49">
        <v>2</v>
      </c>
      <c r="K14" s="49">
        <v>2.8427999999999995</v>
      </c>
      <c r="L14" s="27">
        <f t="shared" si="1"/>
        <v>180</v>
      </c>
      <c r="M14" s="43">
        <f t="shared" si="4"/>
        <v>1587.1472422754837</v>
      </c>
      <c r="N14" s="77">
        <v>6</v>
      </c>
      <c r="O14" s="43">
        <f t="shared" si="5"/>
        <v>265</v>
      </c>
      <c r="P14" s="61" t="s">
        <v>285</v>
      </c>
    </row>
    <row r="15" spans="1:16" s="53" customFormat="1" x14ac:dyDescent="0.25">
      <c r="A15" s="57" t="s">
        <v>267</v>
      </c>
      <c r="B15" s="58"/>
      <c r="C15" s="57" t="s">
        <v>266</v>
      </c>
      <c r="D15" s="56">
        <v>20</v>
      </c>
      <c r="E15" s="52">
        <v>94.12372785596807</v>
      </c>
      <c r="F15" s="55">
        <v>0</v>
      </c>
      <c r="G15" s="55">
        <v>0</v>
      </c>
      <c r="H15" s="73">
        <v>0.5</v>
      </c>
      <c r="I15" s="72">
        <f t="shared" si="0"/>
        <v>25</v>
      </c>
      <c r="J15" s="51">
        <v>2</v>
      </c>
      <c r="K15" s="51">
        <v>0.34320000000000001</v>
      </c>
      <c r="L15" s="27">
        <f t="shared" si="1"/>
        <v>180</v>
      </c>
      <c r="M15" s="43">
        <f t="shared" si="4"/>
        <v>299.12372785596807</v>
      </c>
      <c r="N15" s="77">
        <v>1</v>
      </c>
      <c r="O15" s="43">
        <f t="shared" si="5"/>
        <v>300</v>
      </c>
      <c r="P15" s="54" t="s">
        <v>300</v>
      </c>
    </row>
    <row r="16" spans="1:16" x14ac:dyDescent="0.25">
      <c r="A16" s="47"/>
      <c r="B16" s="50"/>
      <c r="C16" s="47"/>
      <c r="D16" s="18"/>
      <c r="E16" s="46"/>
      <c r="F16" s="44"/>
      <c r="G16" s="44"/>
      <c r="H16" s="73"/>
      <c r="I16" s="72"/>
      <c r="J16" s="49"/>
      <c r="K16" s="49"/>
      <c r="L16" s="27">
        <f t="shared" si="1"/>
        <v>0</v>
      </c>
      <c r="M16" s="43"/>
      <c r="N16" s="77"/>
      <c r="O16" s="43"/>
      <c r="P16" s="45"/>
    </row>
    <row r="17" spans="1:16" x14ac:dyDescent="0.25">
      <c r="A17" s="47"/>
      <c r="B17" s="50"/>
      <c r="C17" s="47"/>
      <c r="D17" s="18"/>
      <c r="E17" s="46"/>
      <c r="F17" s="44"/>
      <c r="G17" s="44"/>
      <c r="H17" s="73"/>
      <c r="I17" s="72"/>
      <c r="J17" s="49"/>
      <c r="K17" s="49"/>
      <c r="L17" s="27">
        <f t="shared" si="1"/>
        <v>0</v>
      </c>
      <c r="M17" s="43"/>
      <c r="N17" s="77"/>
      <c r="O17" s="43"/>
      <c r="P17" s="45"/>
    </row>
    <row r="18" spans="1:16" x14ac:dyDescent="0.25">
      <c r="A18" s="47" t="s">
        <v>265</v>
      </c>
      <c r="B18" s="50"/>
      <c r="C18" s="47" t="s">
        <v>262</v>
      </c>
      <c r="D18" s="18">
        <v>20</v>
      </c>
      <c r="E18" s="46">
        <v>16195.781894603499</v>
      </c>
      <c r="F18" s="44">
        <v>0</v>
      </c>
      <c r="G18" s="44">
        <v>0</v>
      </c>
      <c r="H18" s="73">
        <v>5</v>
      </c>
      <c r="I18" s="72">
        <f t="shared" si="0"/>
        <v>240</v>
      </c>
      <c r="J18" s="49"/>
      <c r="K18" s="49">
        <v>23.3415</v>
      </c>
      <c r="L18" s="27">
        <f t="shared" si="1"/>
        <v>0</v>
      </c>
      <c r="M18" s="43">
        <f t="shared" ref="M18:M22" si="6">SUM(E18:G18,I18,L18)</f>
        <v>16435.781894603497</v>
      </c>
      <c r="N18" s="77">
        <v>24</v>
      </c>
      <c r="O18" s="43">
        <f t="shared" ref="O18:O22" si="7">CEILING(M18/N18,5)</f>
        <v>685</v>
      </c>
      <c r="P18" s="45"/>
    </row>
    <row r="19" spans="1:16" x14ac:dyDescent="0.25">
      <c r="A19" s="47" t="s">
        <v>264</v>
      </c>
      <c r="B19" s="50"/>
      <c r="C19" s="47" t="s">
        <v>262</v>
      </c>
      <c r="D19" s="18">
        <v>20</v>
      </c>
      <c r="E19" s="46">
        <v>484.66266749697081</v>
      </c>
      <c r="F19" s="44">
        <v>75</v>
      </c>
      <c r="G19" s="44">
        <v>0</v>
      </c>
      <c r="H19" s="73">
        <v>1</v>
      </c>
      <c r="I19" s="72">
        <f t="shared" si="0"/>
        <v>50</v>
      </c>
      <c r="J19" s="49">
        <v>2</v>
      </c>
      <c r="K19" s="49">
        <v>0.69850000000000001</v>
      </c>
      <c r="L19" s="27">
        <f t="shared" si="1"/>
        <v>180</v>
      </c>
      <c r="M19" s="43">
        <f t="shared" si="6"/>
        <v>789.66266749697081</v>
      </c>
      <c r="N19" s="77">
        <v>1</v>
      </c>
      <c r="O19" s="43">
        <f>CEILING(M19/N19,5)</f>
        <v>790</v>
      </c>
      <c r="P19" s="45" t="s">
        <v>249</v>
      </c>
    </row>
    <row r="20" spans="1:16" x14ac:dyDescent="0.25">
      <c r="A20" s="47" t="s">
        <v>298</v>
      </c>
      <c r="B20" s="50"/>
      <c r="C20" s="47" t="s">
        <v>262</v>
      </c>
      <c r="D20" s="18">
        <v>20</v>
      </c>
      <c r="E20" s="46">
        <v>777.47246804632186</v>
      </c>
      <c r="F20" s="44">
        <v>0</v>
      </c>
      <c r="G20" s="44">
        <f>10 * 35</f>
        <v>350</v>
      </c>
      <c r="H20" s="73">
        <v>1</v>
      </c>
      <c r="I20" s="72">
        <f t="shared" si="0"/>
        <v>50</v>
      </c>
      <c r="J20" s="49">
        <v>2</v>
      </c>
      <c r="K20" s="49">
        <v>1.1205000000000001</v>
      </c>
      <c r="L20" s="27">
        <f t="shared" si="1"/>
        <v>180</v>
      </c>
      <c r="M20" s="43">
        <f t="shared" si="6"/>
        <v>1357.4724680463219</v>
      </c>
      <c r="N20" s="77">
        <v>6</v>
      </c>
      <c r="O20" s="43">
        <f>CEILING(M20/N20,5)</f>
        <v>230</v>
      </c>
      <c r="P20" s="45" t="s">
        <v>293</v>
      </c>
    </row>
    <row r="21" spans="1:16" ht="30" x14ac:dyDescent="0.25">
      <c r="A21" s="47" t="s">
        <v>297</v>
      </c>
      <c r="B21" s="50"/>
      <c r="C21" s="47" t="s">
        <v>262</v>
      </c>
      <c r="D21" s="18">
        <v>20</v>
      </c>
      <c r="E21" s="46">
        <v>1847.6159642246726</v>
      </c>
      <c r="F21" s="44">
        <v>0</v>
      </c>
      <c r="G21" s="44">
        <f>(5*(5.5) + 100*(5.5)) * (1 * 1)</f>
        <v>577.5</v>
      </c>
      <c r="H21" s="73">
        <v>1</v>
      </c>
      <c r="I21" s="72">
        <f t="shared" si="0"/>
        <v>50</v>
      </c>
      <c r="J21" s="49">
        <v>2</v>
      </c>
      <c r="K21" s="49">
        <v>2.6627999999999998</v>
      </c>
      <c r="L21" s="27">
        <f t="shared" si="1"/>
        <v>180</v>
      </c>
      <c r="M21" s="43">
        <f t="shared" si="6"/>
        <v>2655.1159642246726</v>
      </c>
      <c r="N21" s="77">
        <v>6</v>
      </c>
      <c r="O21" s="43">
        <f t="shared" si="7"/>
        <v>445</v>
      </c>
      <c r="P21" s="61" t="s">
        <v>285</v>
      </c>
    </row>
    <row r="22" spans="1:16" s="53" customFormat="1" x14ac:dyDescent="0.25">
      <c r="A22" s="57" t="s">
        <v>263</v>
      </c>
      <c r="B22" s="58"/>
      <c r="C22" s="57" t="s">
        <v>262</v>
      </c>
      <c r="D22" s="56">
        <v>20</v>
      </c>
      <c r="E22" s="52">
        <v>221.34200562853786</v>
      </c>
      <c r="F22" s="55">
        <v>0</v>
      </c>
      <c r="G22" s="55">
        <v>0</v>
      </c>
      <c r="H22" s="73">
        <v>1</v>
      </c>
      <c r="I22" s="72">
        <f t="shared" si="0"/>
        <v>50</v>
      </c>
      <c r="J22" s="51">
        <v>1</v>
      </c>
      <c r="K22" s="51">
        <v>0.31900000000000001</v>
      </c>
      <c r="L22" s="27">
        <f t="shared" si="1"/>
        <v>90</v>
      </c>
      <c r="M22" s="43">
        <f t="shared" si="6"/>
        <v>361.34200562853789</v>
      </c>
      <c r="N22" s="77">
        <v>1</v>
      </c>
      <c r="O22" s="43">
        <f t="shared" si="7"/>
        <v>365</v>
      </c>
      <c r="P22" s="54" t="s">
        <v>246</v>
      </c>
    </row>
    <row r="23" spans="1:16" x14ac:dyDescent="0.25">
      <c r="A23" s="47"/>
      <c r="B23" s="50"/>
      <c r="C23" s="47"/>
      <c r="D23" s="18"/>
      <c r="E23" s="46"/>
      <c r="F23" s="44"/>
      <c r="G23" s="44"/>
      <c r="H23" s="73"/>
      <c r="I23" s="72"/>
      <c r="J23" s="49"/>
      <c r="K23" s="49"/>
      <c r="L23" s="27">
        <f t="shared" si="1"/>
        <v>0</v>
      </c>
      <c r="M23" s="43"/>
      <c r="N23" s="77"/>
      <c r="O23" s="43"/>
      <c r="P23" s="45"/>
    </row>
    <row r="24" spans="1:16" ht="15.75" customHeight="1" x14ac:dyDescent="0.25">
      <c r="A24" s="1"/>
      <c r="B24" s="50"/>
      <c r="C24" s="47"/>
      <c r="D24" s="18"/>
      <c r="E24" s="46"/>
      <c r="F24" s="44"/>
      <c r="G24" s="44"/>
      <c r="H24" s="73"/>
      <c r="I24" s="72"/>
      <c r="J24" s="49"/>
      <c r="K24" s="49"/>
      <c r="L24" s="27">
        <f t="shared" si="1"/>
        <v>0</v>
      </c>
      <c r="M24" s="43"/>
      <c r="N24" s="77"/>
      <c r="O24" s="43"/>
      <c r="P24" s="45"/>
    </row>
    <row r="25" spans="1:16" x14ac:dyDescent="0.25">
      <c r="A25" s="47" t="s">
        <v>261</v>
      </c>
      <c r="B25" s="50"/>
      <c r="C25" s="2" t="s">
        <v>256</v>
      </c>
      <c r="D25" s="18">
        <v>20</v>
      </c>
      <c r="E25" s="46">
        <v>7190.4755480923031</v>
      </c>
      <c r="F25" s="44">
        <v>0</v>
      </c>
      <c r="G25" s="44">
        <v>0</v>
      </c>
      <c r="H25" s="73">
        <v>5</v>
      </c>
      <c r="I25" s="72">
        <f t="shared" si="0"/>
        <v>240</v>
      </c>
      <c r="J25" s="49"/>
      <c r="K25" s="49">
        <v>16.567</v>
      </c>
      <c r="L25" s="27">
        <f t="shared" si="1"/>
        <v>0</v>
      </c>
      <c r="M25" s="43">
        <f t="shared" ref="M25:M30" si="8">SUM(E25:G25,I25,L25)</f>
        <v>7430.4755480923031</v>
      </c>
      <c r="N25" s="77">
        <v>17</v>
      </c>
      <c r="O25" s="43">
        <f t="shared" ref="O25:O30" si="9">CEILING(M25/N25,5)</f>
        <v>440</v>
      </c>
      <c r="P25" s="45" t="s">
        <v>303</v>
      </c>
    </row>
    <row r="26" spans="1:16" x14ac:dyDescent="0.25">
      <c r="A26" s="47" t="s">
        <v>260</v>
      </c>
      <c r="B26" s="50"/>
      <c r="C26" s="2" t="s">
        <v>256</v>
      </c>
      <c r="D26" s="18">
        <v>20</v>
      </c>
      <c r="E26" s="46">
        <v>260.41439783034838</v>
      </c>
      <c r="F26" s="44">
        <v>100</v>
      </c>
      <c r="G26" s="44">
        <v>0</v>
      </c>
      <c r="H26" s="73">
        <v>1</v>
      </c>
      <c r="I26" s="72">
        <f t="shared" si="0"/>
        <v>50</v>
      </c>
      <c r="J26" s="49">
        <v>2</v>
      </c>
      <c r="K26" s="49">
        <v>0.6</v>
      </c>
      <c r="L26" s="27">
        <f t="shared" si="1"/>
        <v>180</v>
      </c>
      <c r="M26" s="43">
        <f t="shared" si="8"/>
        <v>590.41439783034843</v>
      </c>
      <c r="N26" s="77">
        <v>1</v>
      </c>
      <c r="O26" s="43">
        <f t="shared" si="9"/>
        <v>595</v>
      </c>
      <c r="P26" s="45" t="s">
        <v>259</v>
      </c>
    </row>
    <row r="27" spans="1:16" x14ac:dyDescent="0.25">
      <c r="A27" s="47" t="s">
        <v>258</v>
      </c>
      <c r="B27" s="50"/>
      <c r="C27" s="2" t="s">
        <v>256</v>
      </c>
      <c r="D27" s="18">
        <v>20</v>
      </c>
      <c r="E27" s="46">
        <v>84.721484094139996</v>
      </c>
      <c r="F27" s="44">
        <v>0</v>
      </c>
      <c r="G27" s="44">
        <v>0</v>
      </c>
      <c r="H27" s="73">
        <v>0.5</v>
      </c>
      <c r="I27" s="72">
        <f t="shared" si="0"/>
        <v>25</v>
      </c>
      <c r="J27" s="49">
        <v>1</v>
      </c>
      <c r="K27" s="49">
        <v>0.19519999999999998</v>
      </c>
      <c r="L27" s="27">
        <f t="shared" si="1"/>
        <v>90</v>
      </c>
      <c r="M27" s="43">
        <f t="shared" si="8"/>
        <v>199.72148409414001</v>
      </c>
      <c r="N27" s="77">
        <v>1</v>
      </c>
      <c r="O27" s="43">
        <f t="shared" si="9"/>
        <v>200</v>
      </c>
      <c r="P27" s="45" t="s">
        <v>257</v>
      </c>
    </row>
    <row r="28" spans="1:16" x14ac:dyDescent="0.25">
      <c r="A28" s="47" t="s">
        <v>296</v>
      </c>
      <c r="B28" s="50"/>
      <c r="C28" s="2" t="s">
        <v>256</v>
      </c>
      <c r="D28" s="18">
        <v>20</v>
      </c>
      <c r="E28" s="46">
        <v>431.98408360090957</v>
      </c>
      <c r="F28" s="44">
        <v>0</v>
      </c>
      <c r="G28" s="44">
        <f>10 * 35</f>
        <v>350</v>
      </c>
      <c r="H28" s="73">
        <v>1</v>
      </c>
      <c r="I28" s="72">
        <f t="shared" si="0"/>
        <v>50</v>
      </c>
      <c r="J28" s="49">
        <v>2</v>
      </c>
      <c r="K28" s="49">
        <v>0.99529999999999996</v>
      </c>
      <c r="L28" s="27">
        <f t="shared" si="1"/>
        <v>180</v>
      </c>
      <c r="M28" s="43">
        <f t="shared" si="8"/>
        <v>1011.9840836009096</v>
      </c>
      <c r="N28" s="77">
        <v>6</v>
      </c>
      <c r="O28" s="43">
        <f t="shared" si="9"/>
        <v>170</v>
      </c>
      <c r="P28" s="45" t="s">
        <v>293</v>
      </c>
    </row>
    <row r="29" spans="1:16" ht="30" x14ac:dyDescent="0.25">
      <c r="A29" s="47" t="s">
        <v>295</v>
      </c>
      <c r="B29" s="50"/>
      <c r="C29" s="2" t="s">
        <v>256</v>
      </c>
      <c r="D29" s="18">
        <v>20</v>
      </c>
      <c r="E29" s="46">
        <v>1180.7188797627996</v>
      </c>
      <c r="F29" s="44">
        <v>0</v>
      </c>
      <c r="G29" s="44">
        <f>(5*(5.5) + 100*(5.5)) * (1 * 1)</f>
        <v>577.5</v>
      </c>
      <c r="H29" s="73">
        <v>1</v>
      </c>
      <c r="I29" s="72">
        <f t="shared" si="0"/>
        <v>50</v>
      </c>
      <c r="J29" s="49">
        <v>2</v>
      </c>
      <c r="K29" s="49">
        <v>2.7204000000000002</v>
      </c>
      <c r="L29" s="27">
        <f t="shared" si="1"/>
        <v>180</v>
      </c>
      <c r="M29" s="43">
        <f t="shared" si="8"/>
        <v>1988.2188797627996</v>
      </c>
      <c r="N29" s="77">
        <v>6</v>
      </c>
      <c r="O29" s="43">
        <f t="shared" si="9"/>
        <v>335</v>
      </c>
      <c r="P29" s="61" t="s">
        <v>285</v>
      </c>
    </row>
    <row r="30" spans="1:16" s="53" customFormat="1" x14ac:dyDescent="0.25">
      <c r="A30" s="39" t="s">
        <v>301</v>
      </c>
      <c r="B30" s="58"/>
      <c r="C30" s="63" t="s">
        <v>256</v>
      </c>
      <c r="D30" s="56">
        <v>20</v>
      </c>
      <c r="E30" s="52">
        <v>117.68560661949827</v>
      </c>
      <c r="F30" s="55">
        <v>0</v>
      </c>
      <c r="G30" s="55">
        <f>0.85 * 10</f>
        <v>8.5</v>
      </c>
      <c r="H30" s="73">
        <v>1</v>
      </c>
      <c r="I30" s="72">
        <f t="shared" si="0"/>
        <v>50</v>
      </c>
      <c r="J30" s="51">
        <v>1</v>
      </c>
      <c r="K30" s="51">
        <v>0.27115</v>
      </c>
      <c r="L30" s="27">
        <f t="shared" si="1"/>
        <v>90</v>
      </c>
      <c r="M30" s="43">
        <f t="shared" si="8"/>
        <v>266.18560661949829</v>
      </c>
      <c r="N30" s="77">
        <v>1</v>
      </c>
      <c r="O30" s="43">
        <f t="shared" si="9"/>
        <v>270</v>
      </c>
      <c r="P30" s="54" t="s">
        <v>302</v>
      </c>
    </row>
    <row r="31" spans="1:16" x14ac:dyDescent="0.25">
      <c r="A31" s="47"/>
      <c r="B31" s="50"/>
      <c r="C31" s="2"/>
      <c r="D31" s="18"/>
      <c r="E31" s="46"/>
      <c r="F31" s="44"/>
      <c r="G31" s="44"/>
      <c r="H31" s="73"/>
      <c r="I31" s="72"/>
      <c r="J31" s="49"/>
      <c r="K31" s="49"/>
      <c r="L31" s="27">
        <f t="shared" si="1"/>
        <v>0</v>
      </c>
      <c r="M31" s="43"/>
      <c r="N31" s="77"/>
      <c r="O31" s="43"/>
      <c r="P31" s="45"/>
    </row>
    <row r="32" spans="1:16" x14ac:dyDescent="0.25">
      <c r="A32" s="1"/>
      <c r="B32" s="50"/>
      <c r="C32" s="47"/>
      <c r="D32" s="18"/>
      <c r="E32" s="46"/>
      <c r="F32" s="44"/>
      <c r="G32" s="44"/>
      <c r="H32" s="73"/>
      <c r="I32" s="72"/>
      <c r="J32" s="49"/>
      <c r="K32" s="49"/>
      <c r="L32" s="27">
        <f t="shared" si="1"/>
        <v>0</v>
      </c>
      <c r="M32" s="43"/>
      <c r="N32" s="77"/>
      <c r="O32" s="43"/>
      <c r="P32" s="45"/>
    </row>
    <row r="33" spans="1:16" x14ac:dyDescent="0.25">
      <c r="A33" s="47" t="s">
        <v>255</v>
      </c>
      <c r="B33" s="50"/>
      <c r="C33" s="47" t="s">
        <v>248</v>
      </c>
      <c r="D33" s="18">
        <v>20</v>
      </c>
      <c r="E33" s="46">
        <v>32291.742197253439</v>
      </c>
      <c r="F33" s="44">
        <v>0</v>
      </c>
      <c r="G33" s="42">
        <v>0</v>
      </c>
      <c r="H33" s="73">
        <v>10</v>
      </c>
      <c r="I33" s="72">
        <f t="shared" si="0"/>
        <v>475</v>
      </c>
      <c r="J33" s="49"/>
      <c r="K33" s="49">
        <v>42.465700000000005</v>
      </c>
      <c r="L33" s="27">
        <f t="shared" si="1"/>
        <v>0</v>
      </c>
      <c r="M33" s="43">
        <f t="shared" ref="M33:M40" si="10">SUM(E33:G33,I33,L33)</f>
        <v>32766.742197253439</v>
      </c>
      <c r="N33" s="77">
        <v>45</v>
      </c>
      <c r="O33" s="43">
        <f t="shared" ref="O33:O40" si="11">CEILING(M33/N33,5)</f>
        <v>730</v>
      </c>
      <c r="P33" s="45"/>
    </row>
    <row r="34" spans="1:16" x14ac:dyDescent="0.25">
      <c r="A34" s="47" t="s">
        <v>254</v>
      </c>
      <c r="B34" s="50"/>
      <c r="C34" s="47" t="s">
        <v>248</v>
      </c>
      <c r="D34" s="18">
        <v>20</v>
      </c>
      <c r="E34" s="46">
        <v>695.44156405047204</v>
      </c>
      <c r="F34" s="44">
        <f>75 + 3*25</f>
        <v>150</v>
      </c>
      <c r="G34" s="44">
        <v>0</v>
      </c>
      <c r="H34" s="73">
        <v>1</v>
      </c>
      <c r="I34" s="72">
        <f t="shared" si="0"/>
        <v>50</v>
      </c>
      <c r="J34" s="49">
        <v>3</v>
      </c>
      <c r="K34" s="49">
        <v>0.91454999999999997</v>
      </c>
      <c r="L34" s="27">
        <f t="shared" si="1"/>
        <v>270</v>
      </c>
      <c r="M34" s="43">
        <f t="shared" si="10"/>
        <v>1165.4415640504722</v>
      </c>
      <c r="N34" s="77">
        <v>1</v>
      </c>
      <c r="O34" s="43">
        <f t="shared" si="11"/>
        <v>1170</v>
      </c>
      <c r="P34" s="45" t="s">
        <v>253</v>
      </c>
    </row>
    <row r="35" spans="1:16" x14ac:dyDescent="0.25">
      <c r="A35" s="47" t="s">
        <v>252</v>
      </c>
      <c r="B35" s="50"/>
      <c r="C35" s="47" t="s">
        <v>248</v>
      </c>
      <c r="D35" s="18">
        <v>20</v>
      </c>
      <c r="E35" s="46">
        <v>300.21357988860797</v>
      </c>
      <c r="F35" s="44">
        <v>0</v>
      </c>
      <c r="G35" s="44">
        <v>0</v>
      </c>
      <c r="H35" s="73">
        <v>0.5</v>
      </c>
      <c r="I35" s="72">
        <f t="shared" si="0"/>
        <v>25</v>
      </c>
      <c r="J35" s="49">
        <v>1</v>
      </c>
      <c r="K35" s="49">
        <v>0.39480000000000004</v>
      </c>
      <c r="L35" s="27">
        <f t="shared" si="1"/>
        <v>90</v>
      </c>
      <c r="M35" s="43">
        <f t="shared" si="10"/>
        <v>415.21357988860797</v>
      </c>
      <c r="N35" s="77">
        <v>1</v>
      </c>
      <c r="O35" s="43">
        <f t="shared" si="11"/>
        <v>420</v>
      </c>
      <c r="P35" s="45" t="s">
        <v>251</v>
      </c>
    </row>
    <row r="36" spans="1:16" x14ac:dyDescent="0.25">
      <c r="A36" s="47" t="s">
        <v>250</v>
      </c>
      <c r="B36" s="50"/>
      <c r="C36" s="47" t="s">
        <v>248</v>
      </c>
      <c r="D36" s="18">
        <v>20</v>
      </c>
      <c r="E36" s="46">
        <v>892.88446176596597</v>
      </c>
      <c r="F36" s="44">
        <v>75</v>
      </c>
      <c r="G36" s="44">
        <v>0</v>
      </c>
      <c r="H36" s="73">
        <v>0.5</v>
      </c>
      <c r="I36" s="72">
        <f t="shared" si="0"/>
        <v>25</v>
      </c>
      <c r="J36" s="49">
        <v>2</v>
      </c>
      <c r="K36" s="49">
        <v>1.1741999999999999</v>
      </c>
      <c r="L36" s="27">
        <f t="shared" si="1"/>
        <v>180</v>
      </c>
      <c r="M36" s="43">
        <f t="shared" si="10"/>
        <v>1172.8844617659661</v>
      </c>
      <c r="N36" s="77">
        <v>1</v>
      </c>
      <c r="O36" s="43">
        <f t="shared" si="11"/>
        <v>1175</v>
      </c>
      <c r="P36" s="45" t="s">
        <v>249</v>
      </c>
    </row>
    <row r="37" spans="1:16" x14ac:dyDescent="0.25">
      <c r="A37" s="47" t="s">
        <v>294</v>
      </c>
      <c r="B37" s="50"/>
      <c r="C37" s="47" t="s">
        <v>248</v>
      </c>
      <c r="D37" s="18">
        <v>20</v>
      </c>
      <c r="E37" s="46">
        <v>950.1440427325623</v>
      </c>
      <c r="F37" s="44">
        <v>0</v>
      </c>
      <c r="G37" s="44">
        <f>10 * 35</f>
        <v>350</v>
      </c>
      <c r="H37" s="73">
        <v>1</v>
      </c>
      <c r="I37" s="72">
        <f t="shared" si="0"/>
        <v>50</v>
      </c>
      <c r="J37" s="49">
        <v>2</v>
      </c>
      <c r="K37" s="49">
        <v>1.2495000000000001</v>
      </c>
      <c r="L37" s="27">
        <f t="shared" si="1"/>
        <v>180</v>
      </c>
      <c r="M37" s="43">
        <f t="shared" si="10"/>
        <v>1530.1440427325624</v>
      </c>
      <c r="N37" s="77">
        <v>6</v>
      </c>
      <c r="O37" s="43">
        <f t="shared" si="11"/>
        <v>260</v>
      </c>
      <c r="P37" s="45" t="s">
        <v>293</v>
      </c>
    </row>
    <row r="38" spans="1:16" ht="30" x14ac:dyDescent="0.25">
      <c r="A38" s="47" t="s">
        <v>292</v>
      </c>
      <c r="B38" s="50"/>
      <c r="C38" s="47" t="s">
        <v>248</v>
      </c>
      <c r="D38" s="18">
        <v>20</v>
      </c>
      <c r="E38" s="46">
        <v>1704.0998797628429</v>
      </c>
      <c r="F38" s="44">
        <v>0</v>
      </c>
      <c r="G38" s="44">
        <f>10 * 35 * 2</f>
        <v>700</v>
      </c>
      <c r="H38" s="73">
        <v>2</v>
      </c>
      <c r="I38" s="72">
        <f t="shared" si="0"/>
        <v>95</v>
      </c>
      <c r="J38" s="49">
        <v>4</v>
      </c>
      <c r="K38" s="49">
        <v>2.2410000000000001</v>
      </c>
      <c r="L38" s="27">
        <f t="shared" si="1"/>
        <v>360</v>
      </c>
      <c r="M38" s="43">
        <f t="shared" si="10"/>
        <v>2859.0998797628426</v>
      </c>
      <c r="N38" s="77">
        <v>12</v>
      </c>
      <c r="O38" s="43">
        <f t="shared" si="11"/>
        <v>240</v>
      </c>
      <c r="P38" s="45" t="s">
        <v>291</v>
      </c>
    </row>
    <row r="39" spans="1:16" ht="30" x14ac:dyDescent="0.25">
      <c r="A39" s="47" t="s">
        <v>290</v>
      </c>
      <c r="B39" s="50"/>
      <c r="C39" s="47" t="s">
        <v>248</v>
      </c>
      <c r="D39" s="18">
        <v>20</v>
      </c>
      <c r="E39" s="46">
        <v>3882.7014663405066</v>
      </c>
      <c r="F39" s="44">
        <v>0</v>
      </c>
      <c r="G39" s="44">
        <f>(5*(5.5) + 100*(5.5)) * (2 * 1)</f>
        <v>1155</v>
      </c>
      <c r="H39" s="73">
        <v>2</v>
      </c>
      <c r="I39" s="72">
        <f t="shared" si="0"/>
        <v>95</v>
      </c>
      <c r="J39" s="49">
        <v>4</v>
      </c>
      <c r="K39" s="49">
        <v>5.1059999999999999</v>
      </c>
      <c r="L39" s="27">
        <f t="shared" si="1"/>
        <v>360</v>
      </c>
      <c r="M39" s="43">
        <f t="shared" si="10"/>
        <v>5492.7014663405062</v>
      </c>
      <c r="N39" s="77">
        <v>12</v>
      </c>
      <c r="O39" s="43">
        <f t="shared" si="11"/>
        <v>460</v>
      </c>
      <c r="P39" s="61" t="s">
        <v>289</v>
      </c>
    </row>
    <row r="40" spans="1:16" s="53" customFormat="1" x14ac:dyDescent="0.25">
      <c r="A40" s="57" t="s">
        <v>247</v>
      </c>
      <c r="B40" s="58"/>
      <c r="C40" s="57" t="s">
        <v>248</v>
      </c>
      <c r="D40" s="56">
        <v>20</v>
      </c>
      <c r="E40" s="52">
        <v>549.0228082056102</v>
      </c>
      <c r="F40" s="55">
        <v>0</v>
      </c>
      <c r="G40" s="55">
        <v>0</v>
      </c>
      <c r="H40" s="73">
        <v>1</v>
      </c>
      <c r="I40" s="72">
        <f t="shared" si="0"/>
        <v>50</v>
      </c>
      <c r="J40" s="51">
        <v>2</v>
      </c>
      <c r="K40" s="51">
        <v>0.72199999999999998</v>
      </c>
      <c r="L40" s="27">
        <f t="shared" si="1"/>
        <v>180</v>
      </c>
      <c r="M40" s="43">
        <f t="shared" si="10"/>
        <v>779.0228082056102</v>
      </c>
      <c r="N40" s="77">
        <v>1</v>
      </c>
      <c r="O40" s="43">
        <f t="shared" si="11"/>
        <v>780</v>
      </c>
      <c r="P40" s="54" t="s">
        <v>246</v>
      </c>
    </row>
    <row r="41" spans="1:16" x14ac:dyDescent="0.25">
      <c r="A41" s="47"/>
      <c r="B41" s="50"/>
      <c r="C41" s="47"/>
      <c r="D41" s="18"/>
      <c r="E41" s="46"/>
      <c r="F41" s="44"/>
      <c r="G41" s="44"/>
      <c r="H41" s="73"/>
      <c r="I41" s="72"/>
      <c r="J41" s="49"/>
      <c r="K41" s="49"/>
      <c r="L41" s="27">
        <f t="shared" si="1"/>
        <v>0</v>
      </c>
      <c r="M41" s="43"/>
      <c r="N41" s="77"/>
      <c r="O41" s="43"/>
      <c r="P41" s="45"/>
    </row>
    <row r="42" spans="1:16" x14ac:dyDescent="0.25">
      <c r="A42" s="47"/>
      <c r="B42" s="50"/>
      <c r="C42" s="47"/>
      <c r="D42" s="18"/>
      <c r="E42" s="46"/>
      <c r="F42" s="44"/>
      <c r="G42" s="44"/>
      <c r="H42" s="73"/>
      <c r="I42" s="72"/>
      <c r="J42" s="49"/>
      <c r="K42" s="49"/>
      <c r="L42" s="27">
        <f t="shared" si="1"/>
        <v>0</v>
      </c>
      <c r="M42" s="43"/>
      <c r="N42" s="77"/>
      <c r="O42" s="43"/>
      <c r="P42" s="45"/>
    </row>
    <row r="43" spans="1:16" x14ac:dyDescent="0.25">
      <c r="A43" s="47" t="s">
        <v>245</v>
      </c>
      <c r="B43" s="1"/>
      <c r="C43" s="47" t="s">
        <v>238</v>
      </c>
      <c r="D43" s="18">
        <v>20</v>
      </c>
      <c r="E43" s="46">
        <v>1724.722959553023</v>
      </c>
      <c r="F43" s="44">
        <v>0</v>
      </c>
      <c r="G43" s="44">
        <v>0</v>
      </c>
      <c r="H43" s="73">
        <v>1</v>
      </c>
      <c r="I43" s="72">
        <f t="shared" si="0"/>
        <v>50</v>
      </c>
      <c r="J43" s="49"/>
      <c r="K43" s="49">
        <v>2.9000000000000004</v>
      </c>
      <c r="L43" s="27">
        <f t="shared" si="1"/>
        <v>0</v>
      </c>
      <c r="M43" s="43">
        <f t="shared" ref="M43:M47" si="12">SUM(E43:G43,I43,L43)</f>
        <v>1774.722959553023</v>
      </c>
      <c r="N43" s="77">
        <v>3</v>
      </c>
      <c r="O43" s="43">
        <f t="shared" ref="O43:O47" si="13">CEILING(M43/N43,5)</f>
        <v>595</v>
      </c>
      <c r="P43" s="45"/>
    </row>
    <row r="44" spans="1:16" x14ac:dyDescent="0.25">
      <c r="A44" s="47" t="s">
        <v>244</v>
      </c>
      <c r="B44" s="50"/>
      <c r="C44" s="47" t="s">
        <v>238</v>
      </c>
      <c r="D44" s="18">
        <v>20</v>
      </c>
      <c r="E44" s="46">
        <v>1112.3273625006962</v>
      </c>
      <c r="F44" s="44">
        <v>75</v>
      </c>
      <c r="G44" s="44">
        <v>0</v>
      </c>
      <c r="H44" s="73">
        <v>1</v>
      </c>
      <c r="I44" s="72">
        <f t="shared" si="0"/>
        <v>50</v>
      </c>
      <c r="J44" s="49">
        <v>2</v>
      </c>
      <c r="K44" s="49">
        <v>1.8703000000000003</v>
      </c>
      <c r="L44" s="27">
        <f t="shared" si="1"/>
        <v>180</v>
      </c>
      <c r="M44" s="43">
        <f t="shared" si="12"/>
        <v>1417.3273625006962</v>
      </c>
      <c r="N44" s="77">
        <v>1</v>
      </c>
      <c r="O44" s="43">
        <f t="shared" si="13"/>
        <v>1420</v>
      </c>
      <c r="P44" s="45" t="s">
        <v>243</v>
      </c>
    </row>
    <row r="45" spans="1:16" x14ac:dyDescent="0.25">
      <c r="A45" s="47" t="s">
        <v>242</v>
      </c>
      <c r="B45" s="50"/>
      <c r="C45" s="47" t="s">
        <v>238</v>
      </c>
      <c r="D45" s="18">
        <v>20</v>
      </c>
      <c r="E45" s="46">
        <v>137.97783676424183</v>
      </c>
      <c r="F45" s="44">
        <v>50</v>
      </c>
      <c r="G45" s="44">
        <v>0</v>
      </c>
      <c r="H45" s="73">
        <v>0.5</v>
      </c>
      <c r="I45" s="72">
        <f t="shared" si="0"/>
        <v>25</v>
      </c>
      <c r="J45" s="49">
        <v>1</v>
      </c>
      <c r="K45" s="49">
        <v>0.23199999999999998</v>
      </c>
      <c r="L45" s="27">
        <f t="shared" si="1"/>
        <v>90</v>
      </c>
      <c r="M45" s="43">
        <f t="shared" si="12"/>
        <v>302.97783676424183</v>
      </c>
      <c r="N45" s="77">
        <v>1</v>
      </c>
      <c r="O45" s="43">
        <f t="shared" si="13"/>
        <v>305</v>
      </c>
      <c r="P45" s="45" t="s">
        <v>241</v>
      </c>
    </row>
    <row r="46" spans="1:16" x14ac:dyDescent="0.25">
      <c r="A46" s="47" t="s">
        <v>240</v>
      </c>
      <c r="B46" s="50"/>
      <c r="C46" s="47" t="s">
        <v>238</v>
      </c>
      <c r="D46" s="18">
        <v>20</v>
      </c>
      <c r="E46" s="46">
        <v>148.83169676832551</v>
      </c>
      <c r="F46" s="44">
        <v>0</v>
      </c>
      <c r="G46" s="44">
        <v>0</v>
      </c>
      <c r="H46" s="73">
        <v>0.5</v>
      </c>
      <c r="I46" s="72">
        <f t="shared" si="0"/>
        <v>25</v>
      </c>
      <c r="J46" s="49">
        <v>1</v>
      </c>
      <c r="K46" s="49">
        <v>0.25025000000000003</v>
      </c>
      <c r="L46" s="27">
        <f t="shared" si="1"/>
        <v>90</v>
      </c>
      <c r="M46" s="43">
        <f t="shared" si="12"/>
        <v>263.83169676832551</v>
      </c>
      <c r="N46" s="77">
        <v>1</v>
      </c>
      <c r="O46" s="43">
        <f t="shared" si="13"/>
        <v>265</v>
      </c>
      <c r="P46" s="45" t="s">
        <v>239</v>
      </c>
    </row>
    <row r="47" spans="1:16" ht="30" x14ac:dyDescent="0.25">
      <c r="A47" s="47" t="s">
        <v>288</v>
      </c>
      <c r="B47" s="50"/>
      <c r="C47" s="47" t="s">
        <v>238</v>
      </c>
      <c r="D47" s="18">
        <v>20</v>
      </c>
      <c r="E47" s="46">
        <v>1682.1401444137136</v>
      </c>
      <c r="F47" s="44">
        <v>0</v>
      </c>
      <c r="G47" s="44">
        <f>(5*(5.5) + 100*(5.5)) * (1 * 1)</f>
        <v>577.5</v>
      </c>
      <c r="H47" s="73">
        <v>1</v>
      </c>
      <c r="I47" s="72">
        <f t="shared" si="0"/>
        <v>50</v>
      </c>
      <c r="J47" s="49">
        <v>2</v>
      </c>
      <c r="K47" s="49">
        <v>2.8283999999999998</v>
      </c>
      <c r="L47" s="27">
        <f t="shared" si="1"/>
        <v>180</v>
      </c>
      <c r="M47" s="43">
        <f t="shared" si="12"/>
        <v>2489.6401444137136</v>
      </c>
      <c r="N47" s="77">
        <v>6</v>
      </c>
      <c r="O47" s="43">
        <f t="shared" si="13"/>
        <v>415</v>
      </c>
      <c r="P47" s="61" t="s">
        <v>285</v>
      </c>
    </row>
    <row r="48" spans="1:16" x14ac:dyDescent="0.25">
      <c r="A48" s="1"/>
      <c r="B48" s="1"/>
      <c r="C48" s="1"/>
      <c r="D48" s="1"/>
      <c r="E48" s="1"/>
      <c r="F48" s="62"/>
      <c r="G48" s="1"/>
      <c r="H48" s="73"/>
      <c r="I48" s="72"/>
      <c r="J48" s="1"/>
      <c r="K48" s="1"/>
      <c r="L48" s="27">
        <f t="shared" si="1"/>
        <v>0</v>
      </c>
      <c r="M48" s="43"/>
      <c r="N48" s="77"/>
      <c r="O48" s="43"/>
      <c r="P48" s="61"/>
    </row>
    <row r="49" spans="1:16" x14ac:dyDescent="0.25">
      <c r="A49" s="47"/>
      <c r="B49" s="50"/>
      <c r="C49" s="47"/>
      <c r="D49" s="18"/>
      <c r="E49" s="46"/>
      <c r="F49" s="44"/>
      <c r="G49" s="44"/>
      <c r="H49" s="73"/>
      <c r="I49" s="72"/>
      <c r="J49" s="49"/>
      <c r="K49" s="49"/>
      <c r="L49" s="27">
        <f t="shared" si="1"/>
        <v>0</v>
      </c>
      <c r="M49" s="43"/>
      <c r="N49" s="77"/>
      <c r="O49" s="43"/>
      <c r="P49" s="45"/>
    </row>
    <row r="50" spans="1:16" x14ac:dyDescent="0.25">
      <c r="A50" s="47" t="s">
        <v>324</v>
      </c>
      <c r="B50" s="50"/>
      <c r="C50" s="47" t="s">
        <v>236</v>
      </c>
      <c r="D50" s="18">
        <v>20</v>
      </c>
      <c r="E50" s="46">
        <v>9182.5852690355623</v>
      </c>
      <c r="F50" s="44">
        <v>0</v>
      </c>
      <c r="G50" s="44">
        <v>0</v>
      </c>
      <c r="H50" s="73">
        <v>4</v>
      </c>
      <c r="I50" s="72">
        <f t="shared" si="0"/>
        <v>190</v>
      </c>
      <c r="J50" s="49"/>
      <c r="K50" s="49">
        <v>13.8491</v>
      </c>
      <c r="L50" s="27">
        <f t="shared" si="1"/>
        <v>0</v>
      </c>
      <c r="M50" s="43">
        <f t="shared" ref="M50:M52" si="14">SUM(E50:G50,I50,L50)</f>
        <v>9372.5852690355623</v>
      </c>
      <c r="N50" s="77">
        <v>15</v>
      </c>
      <c r="O50" s="43">
        <f t="shared" ref="O50:O52" si="15">CEILING(M50/N50,5)</f>
        <v>625</v>
      </c>
      <c r="P50" s="45"/>
    </row>
    <row r="51" spans="1:16" x14ac:dyDescent="0.25">
      <c r="A51" s="47" t="s">
        <v>237</v>
      </c>
      <c r="B51" s="50"/>
      <c r="C51" s="47" t="s">
        <v>236</v>
      </c>
      <c r="D51" s="18">
        <v>20</v>
      </c>
      <c r="E51" s="46">
        <v>498.3782496675293</v>
      </c>
      <c r="F51" s="62">
        <f>3*25+75</f>
        <v>150</v>
      </c>
      <c r="G51" s="44">
        <v>0</v>
      </c>
      <c r="H51" s="73">
        <v>1</v>
      </c>
      <c r="I51" s="72">
        <f t="shared" si="0"/>
        <v>50</v>
      </c>
      <c r="J51" s="49">
        <v>2</v>
      </c>
      <c r="K51" s="49">
        <v>0.75164999999999993</v>
      </c>
      <c r="L51" s="27">
        <f t="shared" si="1"/>
        <v>180</v>
      </c>
      <c r="M51" s="43">
        <f t="shared" si="14"/>
        <v>878.3782496675293</v>
      </c>
      <c r="N51" s="77">
        <v>1</v>
      </c>
      <c r="O51" s="43">
        <f t="shared" si="15"/>
        <v>880</v>
      </c>
      <c r="P51" s="45" t="s">
        <v>287</v>
      </c>
    </row>
    <row r="52" spans="1:16" ht="30" x14ac:dyDescent="0.25">
      <c r="A52" s="47" t="s">
        <v>286</v>
      </c>
      <c r="B52" s="50"/>
      <c r="C52" s="47" t="s">
        <v>236</v>
      </c>
      <c r="D52" s="18">
        <v>20</v>
      </c>
      <c r="E52" s="46">
        <v>1861.0364812969085</v>
      </c>
      <c r="F52" s="44">
        <v>150</v>
      </c>
      <c r="G52" s="44">
        <f>(5*(5.5) + 100*(5.5)) * (1 * 1)</f>
        <v>577.5</v>
      </c>
      <c r="H52" s="73">
        <v>1</v>
      </c>
      <c r="I52" s="72">
        <f t="shared" si="0"/>
        <v>50</v>
      </c>
      <c r="J52" s="49">
        <v>2</v>
      </c>
      <c r="K52" s="49">
        <v>2.8068</v>
      </c>
      <c r="L52" s="27">
        <f t="shared" si="1"/>
        <v>180</v>
      </c>
      <c r="M52" s="43">
        <f t="shared" si="14"/>
        <v>2818.5364812969083</v>
      </c>
      <c r="N52" s="77">
        <v>6</v>
      </c>
      <c r="O52" s="43">
        <f t="shared" si="15"/>
        <v>470</v>
      </c>
      <c r="P52" s="61" t="s">
        <v>285</v>
      </c>
    </row>
    <row r="53" spans="1:16" x14ac:dyDescent="0.25">
      <c r="A53" s="47"/>
      <c r="B53" s="50"/>
      <c r="C53" s="47"/>
      <c r="D53" s="18"/>
      <c r="E53" s="46"/>
      <c r="F53" s="44"/>
      <c r="G53" s="44"/>
      <c r="H53" s="73"/>
      <c r="I53" s="72"/>
      <c r="K53" s="49"/>
      <c r="L53" s="27">
        <f t="shared" si="1"/>
        <v>0</v>
      </c>
      <c r="M53" s="43"/>
      <c r="N53" s="77"/>
      <c r="O53" s="43"/>
      <c r="P53" s="61"/>
    </row>
    <row r="54" spans="1:16" x14ac:dyDescent="0.25">
      <c r="A54" s="47"/>
      <c r="B54" s="50"/>
      <c r="C54" s="47"/>
      <c r="D54" s="18"/>
      <c r="E54" s="46"/>
      <c r="F54" s="44"/>
      <c r="G54" s="44"/>
      <c r="H54" s="73"/>
      <c r="I54" s="72"/>
      <c r="J54" s="49"/>
      <c r="K54" s="1"/>
      <c r="L54" s="27">
        <f t="shared" si="1"/>
        <v>0</v>
      </c>
      <c r="M54" s="43"/>
      <c r="N54" s="77"/>
      <c r="O54" s="43"/>
      <c r="P54" s="45"/>
    </row>
    <row r="55" spans="1:16" x14ac:dyDescent="0.25">
      <c r="A55" s="47" t="s">
        <v>235</v>
      </c>
      <c r="B55" s="50"/>
      <c r="C55" s="47" t="s">
        <v>233</v>
      </c>
      <c r="D55" s="18">
        <v>20</v>
      </c>
      <c r="E55" s="46">
        <v>1011.8920000000001</v>
      </c>
      <c r="F55" s="44">
        <f>75*2</f>
        <v>150</v>
      </c>
      <c r="G55" s="44">
        <v>0</v>
      </c>
      <c r="H55" s="73">
        <v>0.5</v>
      </c>
      <c r="I55" s="72">
        <f t="shared" si="0"/>
        <v>25</v>
      </c>
      <c r="J55" s="49">
        <v>2</v>
      </c>
      <c r="K55" s="49">
        <v>1.82</v>
      </c>
      <c r="L55" s="27">
        <f t="shared" si="1"/>
        <v>180</v>
      </c>
      <c r="M55" s="43">
        <f t="shared" ref="M55:M56" si="16">SUM(E55:G55,I55,L55)</f>
        <v>1366.8920000000001</v>
      </c>
      <c r="N55" s="77">
        <v>1</v>
      </c>
      <c r="O55" s="43">
        <f t="shared" ref="O55:O56" si="17">CEILING(M55/N55,5)</f>
        <v>1370</v>
      </c>
      <c r="P55" s="45" t="s">
        <v>167</v>
      </c>
    </row>
    <row r="56" spans="1:16" x14ac:dyDescent="0.25">
      <c r="A56" s="47" t="s">
        <v>234</v>
      </c>
      <c r="B56" s="50"/>
      <c r="C56" s="47" t="s">
        <v>233</v>
      </c>
      <c r="D56" s="18">
        <v>20</v>
      </c>
      <c r="E56" s="46">
        <v>1011.8920000000001</v>
      </c>
      <c r="F56" s="44">
        <f>25+75</f>
        <v>100</v>
      </c>
      <c r="G56" s="44">
        <v>0</v>
      </c>
      <c r="H56" s="73">
        <v>1</v>
      </c>
      <c r="I56" s="72">
        <f t="shared" si="0"/>
        <v>50</v>
      </c>
      <c r="J56" s="49">
        <v>4</v>
      </c>
      <c r="K56" s="49">
        <v>1.82</v>
      </c>
      <c r="L56" s="27">
        <f t="shared" si="1"/>
        <v>360</v>
      </c>
      <c r="M56" s="43">
        <f t="shared" si="16"/>
        <v>1521.8920000000001</v>
      </c>
      <c r="N56" s="77">
        <v>1</v>
      </c>
      <c r="O56" s="43">
        <f t="shared" si="17"/>
        <v>1525</v>
      </c>
      <c r="P56" s="45" t="s">
        <v>284</v>
      </c>
    </row>
    <row r="57" spans="1:16" x14ac:dyDescent="0.25">
      <c r="A57" s="47"/>
      <c r="B57" s="50"/>
      <c r="C57" s="47"/>
      <c r="D57" s="18"/>
      <c r="E57" s="46"/>
      <c r="F57" s="44"/>
      <c r="G57" s="44"/>
      <c r="H57" s="73"/>
      <c r="I57" s="73"/>
      <c r="J57" s="49"/>
      <c r="K57" s="49"/>
      <c r="L57" s="27"/>
      <c r="M57" s="43"/>
      <c r="N57" s="77"/>
      <c r="O57" s="43"/>
      <c r="P57" s="45"/>
    </row>
    <row r="58" spans="1:16" x14ac:dyDescent="0.25">
      <c r="A58" s="47"/>
      <c r="B58" s="50"/>
      <c r="C58" s="47"/>
      <c r="D58" s="18"/>
      <c r="E58" s="46"/>
      <c r="F58" s="44"/>
      <c r="G58" s="44"/>
      <c r="H58" s="73">
        <f>SUM(H3:H56)</f>
        <v>76.5</v>
      </c>
      <c r="I58" s="73"/>
      <c r="J58" s="49">
        <f>SUM(J3:J57)</f>
        <v>120</v>
      </c>
      <c r="K58" s="49"/>
      <c r="L58" s="27"/>
      <c r="M58" s="43"/>
      <c r="N58" s="77"/>
      <c r="O58" s="43"/>
      <c r="P58" s="45"/>
    </row>
    <row r="59" spans="1:16" x14ac:dyDescent="0.25">
      <c r="A59" s="47"/>
      <c r="B59" s="50"/>
      <c r="C59" s="47"/>
      <c r="D59" s="18"/>
      <c r="E59" s="1"/>
      <c r="F59" s="62"/>
      <c r="G59" s="1"/>
      <c r="H59" s="73">
        <f>CEILING(H58, 8) / 8</f>
        <v>10</v>
      </c>
      <c r="I59" s="73"/>
      <c r="J59" s="2">
        <f>CEILING(J58, 8) / 8</f>
        <v>15</v>
      </c>
      <c r="K59" s="1"/>
      <c r="L59" s="62"/>
      <c r="M59" s="43"/>
      <c r="N59" s="77"/>
      <c r="O59" s="43"/>
      <c r="P59" s="45"/>
    </row>
    <row r="60" spans="1:16" x14ac:dyDescent="0.25">
      <c r="A60" s="18"/>
      <c r="B60" s="18"/>
      <c r="C60" s="18"/>
      <c r="D60" s="18"/>
      <c r="E60" s="46"/>
      <c r="F60" s="62"/>
      <c r="G60" s="44"/>
      <c r="H60" s="27">
        <v>360</v>
      </c>
      <c r="I60" s="28"/>
      <c r="J60" s="27">
        <v>720</v>
      </c>
      <c r="K60" s="49"/>
      <c r="L60" s="27"/>
      <c r="M60" s="43"/>
      <c r="N60" s="77"/>
      <c r="O60" s="43"/>
      <c r="P60" s="45"/>
    </row>
    <row r="61" spans="1:16" x14ac:dyDescent="0.25">
      <c r="A61" s="18"/>
      <c r="B61" s="18"/>
      <c r="C61" s="18"/>
      <c r="D61" s="18"/>
      <c r="E61" s="1"/>
      <c r="F61" s="62"/>
      <c r="G61" s="1"/>
      <c r="H61" s="74">
        <f>H59*H60</f>
        <v>3600</v>
      </c>
      <c r="I61" s="15"/>
      <c r="J61" s="27">
        <f>J59*J60</f>
        <v>10800</v>
      </c>
      <c r="K61" s="49"/>
      <c r="L61" s="62"/>
      <c r="M61" s="43"/>
      <c r="N61" s="77"/>
      <c r="O61" s="43"/>
      <c r="P61" s="45"/>
    </row>
    <row r="62" spans="1:16" s="42" customFormat="1" x14ac:dyDescent="0.25">
      <c r="A62" s="65"/>
      <c r="B62" s="48"/>
      <c r="D62" s="48"/>
      <c r="E62" s="48">
        <f>SUM(E3:E58)</f>
        <v>156793.26900000003</v>
      </c>
      <c r="F62" s="44">
        <f>SUM(F3:F58)</f>
        <v>1575</v>
      </c>
      <c r="G62" s="44">
        <f>SUM(G3:G58)</f>
        <v>21971</v>
      </c>
      <c r="H62" s="75"/>
      <c r="I62" s="72">
        <f>SUM(I3:I57)</f>
        <v>3700</v>
      </c>
      <c r="J62" s="49"/>
      <c r="K62" s="49"/>
      <c r="L62" s="72">
        <f>SUM(L3:L57)</f>
        <v>10800</v>
      </c>
      <c r="M62" s="43"/>
      <c r="N62" s="77"/>
      <c r="O62" s="43"/>
      <c r="P62" s="64"/>
    </row>
    <row r="63" spans="1:16" s="42" customFormat="1" x14ac:dyDescent="0.25">
      <c r="A63" s="48" t="s">
        <v>232</v>
      </c>
      <c r="B63" s="48"/>
      <c r="C63" s="48">
        <v>720</v>
      </c>
      <c r="D63" s="48"/>
      <c r="E63" s="48"/>
      <c r="F63" s="44"/>
      <c r="G63" s="44"/>
      <c r="H63" s="76"/>
      <c r="I63" s="76"/>
      <c r="J63" s="27"/>
      <c r="K63" s="27"/>
      <c r="L63" s="27"/>
      <c r="M63" s="43"/>
      <c r="N63" s="77"/>
      <c r="O63" s="43"/>
      <c r="P63" s="64"/>
    </row>
    <row r="64" spans="1:16" x14ac:dyDescent="0.25">
      <c r="A64" s="47"/>
      <c r="B64" s="18"/>
      <c r="C64" s="18"/>
      <c r="D64" s="18"/>
      <c r="E64" s="46"/>
      <c r="F64" s="44"/>
      <c r="G64" s="44"/>
      <c r="H64" s="15"/>
      <c r="I64" s="15"/>
      <c r="J64" s="1"/>
      <c r="K64" s="1"/>
      <c r="L64" s="62"/>
      <c r="M64" s="43"/>
      <c r="N64" s="77"/>
      <c r="O64" s="43"/>
      <c r="P64" s="45"/>
    </row>
    <row r="65" spans="1:16" x14ac:dyDescent="0.25">
      <c r="A65" s="18" t="s">
        <v>9</v>
      </c>
      <c r="B65" s="18"/>
      <c r="C65" s="48">
        <f>M63</f>
        <v>0</v>
      </c>
      <c r="D65" s="18"/>
      <c r="E65" s="18"/>
      <c r="F65" s="44"/>
      <c r="G65" s="44"/>
      <c r="H65" s="15"/>
      <c r="I65" s="15"/>
      <c r="J65" s="1"/>
      <c r="K65" s="1"/>
      <c r="L65" s="62"/>
      <c r="M65" s="62"/>
      <c r="N65" s="78"/>
      <c r="O65" s="62"/>
      <c r="P65" s="45"/>
    </row>
    <row r="66" spans="1:16" x14ac:dyDescent="0.25">
      <c r="A66" s="18"/>
      <c r="B66" s="18"/>
      <c r="C66" s="18"/>
      <c r="D66" s="18"/>
      <c r="E66" s="18"/>
      <c r="F66" s="44"/>
      <c r="G66" s="44"/>
      <c r="H66" s="15"/>
      <c r="I66" s="15"/>
      <c r="J66" s="1"/>
      <c r="K66" s="1"/>
      <c r="L66" s="62"/>
      <c r="M66" s="62"/>
      <c r="N66" s="78"/>
      <c r="O66" s="62"/>
      <c r="P66" s="60"/>
    </row>
  </sheetData>
  <mergeCells count="1">
    <mergeCell ref="A1:P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7DB3-0F75-4612-A16E-FE33AD8B36D1}">
  <sheetPr codeName="Sheet3"/>
  <dimension ref="A1:K54"/>
  <sheetViews>
    <sheetView view="pageBreakPreview" topLeftCell="A19" zoomScaleNormal="100" zoomScaleSheetLayoutView="100" workbookViewId="0">
      <selection activeCell="A18" sqref="A18:B33"/>
    </sheetView>
  </sheetViews>
  <sheetFormatPr defaultRowHeight="15" x14ac:dyDescent="0.25"/>
  <cols>
    <col min="1" max="1" width="39.140625" bestFit="1" customWidth="1"/>
    <col min="2" max="2" width="47" style="41" customWidth="1"/>
    <col min="6" max="6" width="11.28515625" bestFit="1" customWidth="1"/>
    <col min="7" max="7" width="8.5703125" bestFit="1" customWidth="1"/>
    <col min="8" max="8" width="11.5703125" bestFit="1" customWidth="1"/>
    <col min="9" max="9" width="40.140625" bestFit="1" customWidth="1"/>
    <col min="10" max="10" width="12.85546875" customWidth="1"/>
    <col min="11" max="11" width="20.140625" bestFit="1" customWidth="1"/>
  </cols>
  <sheetData>
    <row r="1" spans="1:11" x14ac:dyDescent="0.25">
      <c r="A1" s="32" t="s">
        <v>87</v>
      </c>
      <c r="B1" s="38" t="s">
        <v>10</v>
      </c>
      <c r="C1" s="32" t="s">
        <v>72</v>
      </c>
      <c r="D1" s="32" t="s">
        <v>71</v>
      </c>
      <c r="E1" s="32" t="s">
        <v>6</v>
      </c>
      <c r="F1" s="32" t="s">
        <v>40</v>
      </c>
      <c r="G1" s="32" t="s">
        <v>86</v>
      </c>
      <c r="H1" s="32" t="s">
        <v>8</v>
      </c>
      <c r="I1" s="32" t="s">
        <v>173</v>
      </c>
      <c r="J1" s="32" t="s">
        <v>9</v>
      </c>
      <c r="K1" s="32" t="s">
        <v>10</v>
      </c>
    </row>
    <row r="2" spans="1:11" x14ac:dyDescent="0.25">
      <c r="A2" s="32" t="s">
        <v>203</v>
      </c>
      <c r="B2" s="38" t="s">
        <v>202</v>
      </c>
      <c r="C2" s="32">
        <v>840</v>
      </c>
      <c r="D2" s="32">
        <v>35</v>
      </c>
      <c r="E2" s="32">
        <v>1</v>
      </c>
      <c r="F2" s="34">
        <f t="shared" ref="F2" si="0">(C2*D2*E2)/1000000</f>
        <v>2.9399999999999999E-2</v>
      </c>
      <c r="G2" s="34">
        <f>SUMIF($A$2:$A$43,I2,F$2:F$43)</f>
        <v>0</v>
      </c>
      <c r="H2" s="36">
        <f>IF(G2="","",$H$53)</f>
        <v>501.20765325148449</v>
      </c>
      <c r="I2" t="str">
        <f>IF($A2=$A3,"",$A2)</f>
        <v/>
      </c>
      <c r="J2" s="36">
        <f>IF(H2="","",H2*G2)</f>
        <v>0</v>
      </c>
    </row>
    <row r="3" spans="1:11" x14ac:dyDescent="0.25">
      <c r="A3" s="32" t="s">
        <v>203</v>
      </c>
      <c r="B3" s="38" t="s">
        <v>85</v>
      </c>
      <c r="C3" s="32">
        <v>2620</v>
      </c>
      <c r="D3" s="32">
        <v>3260</v>
      </c>
      <c r="E3" s="32">
        <v>1</v>
      </c>
      <c r="F3" s="34">
        <f t="shared" ref="F3:F42" si="1">(C3*D3*E3)/1000000</f>
        <v>8.5411999999999999</v>
      </c>
      <c r="G3" s="34">
        <f t="shared" ref="G3:G42" si="2">SUMIF($A$2:$A$43,I3,F$2:F$43)</f>
        <v>0</v>
      </c>
      <c r="H3" s="36">
        <f t="shared" ref="H3:H42" si="3">IF(G3="","",$H$53)</f>
        <v>501.20765325148449</v>
      </c>
      <c r="I3" t="str">
        <f t="shared" ref="I3:I42" si="4">IF($A3=$A4,"",$A3)</f>
        <v/>
      </c>
      <c r="J3" s="36">
        <f t="shared" ref="J3:J42" si="5">IF(H3="","",H3*G3)</f>
        <v>0</v>
      </c>
    </row>
    <row r="4" spans="1:11" x14ac:dyDescent="0.25">
      <c r="A4" s="32" t="s">
        <v>203</v>
      </c>
      <c r="B4" s="38" t="s">
        <v>85</v>
      </c>
      <c r="C4" s="32">
        <v>2440</v>
      </c>
      <c r="D4" s="32">
        <v>1890</v>
      </c>
      <c r="E4" s="32">
        <v>1</v>
      </c>
      <c r="F4" s="34">
        <f t="shared" si="1"/>
        <v>4.6116000000000001</v>
      </c>
      <c r="G4" s="34">
        <f t="shared" si="2"/>
        <v>0</v>
      </c>
      <c r="H4" s="36">
        <f t="shared" si="3"/>
        <v>501.20765325148449</v>
      </c>
      <c r="I4" t="str">
        <f t="shared" si="4"/>
        <v/>
      </c>
      <c r="J4" s="36">
        <f t="shared" si="5"/>
        <v>0</v>
      </c>
      <c r="K4" s="66">
        <f>SUM(F2:F4)</f>
        <v>13.182200000000002</v>
      </c>
    </row>
    <row r="5" spans="1:11" x14ac:dyDescent="0.25">
      <c r="A5" s="32" t="s">
        <v>203</v>
      </c>
      <c r="B5" s="38" t="s">
        <v>79</v>
      </c>
      <c r="C5" s="32">
        <v>1400</v>
      </c>
      <c r="D5" s="32">
        <v>1140</v>
      </c>
      <c r="E5" s="32">
        <v>1</v>
      </c>
      <c r="F5" s="34">
        <f t="shared" si="1"/>
        <v>1.5960000000000001</v>
      </c>
      <c r="G5" s="34">
        <f t="shared" si="2"/>
        <v>0</v>
      </c>
      <c r="H5" s="36">
        <f t="shared" si="3"/>
        <v>501.20765325148449</v>
      </c>
      <c r="I5" t="str">
        <f t="shared" si="4"/>
        <v/>
      </c>
      <c r="J5" s="36">
        <f t="shared" si="5"/>
        <v>0</v>
      </c>
    </row>
    <row r="6" spans="1:11" x14ac:dyDescent="0.25">
      <c r="A6" s="32" t="s">
        <v>203</v>
      </c>
      <c r="B6" s="38" t="s">
        <v>77</v>
      </c>
      <c r="C6" s="32">
        <v>1000</v>
      </c>
      <c r="D6" s="32">
        <v>240</v>
      </c>
      <c r="E6" s="32">
        <v>1</v>
      </c>
      <c r="F6" s="34">
        <f t="shared" si="1"/>
        <v>0.24</v>
      </c>
      <c r="G6" s="34">
        <f t="shared" si="2"/>
        <v>0</v>
      </c>
      <c r="H6" s="36">
        <f t="shared" si="3"/>
        <v>501.20765325148449</v>
      </c>
      <c r="I6" t="str">
        <f t="shared" si="4"/>
        <v/>
      </c>
      <c r="J6" s="36">
        <f t="shared" si="5"/>
        <v>0</v>
      </c>
    </row>
    <row r="7" spans="1:11" x14ac:dyDescent="0.25">
      <c r="A7" s="32" t="s">
        <v>203</v>
      </c>
      <c r="B7" s="38" t="s">
        <v>76</v>
      </c>
      <c r="C7" s="32">
        <v>1820</v>
      </c>
      <c r="D7" s="32">
        <v>140</v>
      </c>
      <c r="E7" s="32">
        <v>1</v>
      </c>
      <c r="F7" s="34">
        <f t="shared" si="1"/>
        <v>0.25480000000000003</v>
      </c>
      <c r="G7" s="34">
        <f t="shared" si="2"/>
        <v>0</v>
      </c>
      <c r="H7" s="36">
        <f t="shared" si="3"/>
        <v>501.20765325148449</v>
      </c>
      <c r="I7" t="str">
        <f t="shared" si="4"/>
        <v/>
      </c>
      <c r="J7" s="36">
        <f t="shared" si="5"/>
        <v>0</v>
      </c>
      <c r="K7" s="66">
        <f>SUM(F5:F7)</f>
        <v>2.0908000000000002</v>
      </c>
    </row>
    <row r="8" spans="1:11" x14ac:dyDescent="0.25">
      <c r="A8" s="32" t="s">
        <v>203</v>
      </c>
      <c r="B8" s="38" t="s">
        <v>74</v>
      </c>
      <c r="C8" s="32">
        <v>540</v>
      </c>
      <c r="D8" s="32">
        <v>1880</v>
      </c>
      <c r="E8" s="32">
        <v>1</v>
      </c>
      <c r="F8" s="34">
        <f t="shared" si="1"/>
        <v>1.0152000000000001</v>
      </c>
      <c r="G8" s="34">
        <f t="shared" si="2"/>
        <v>0</v>
      </c>
      <c r="H8" s="36">
        <f t="shared" si="3"/>
        <v>501.20765325148449</v>
      </c>
      <c r="I8" t="str">
        <f t="shared" si="4"/>
        <v/>
      </c>
      <c r="J8" s="36">
        <f t="shared" si="5"/>
        <v>0</v>
      </c>
    </row>
    <row r="9" spans="1:11" x14ac:dyDescent="0.25">
      <c r="A9" s="32" t="s">
        <v>203</v>
      </c>
      <c r="B9" s="38" t="s">
        <v>74</v>
      </c>
      <c r="C9" s="32">
        <v>3950</v>
      </c>
      <c r="D9" s="32">
        <v>2160</v>
      </c>
      <c r="E9" s="32">
        <v>1</v>
      </c>
      <c r="F9" s="34">
        <f t="shared" si="1"/>
        <v>8.532</v>
      </c>
      <c r="G9" s="34">
        <f t="shared" si="2"/>
        <v>0</v>
      </c>
      <c r="H9" s="36">
        <f t="shared" si="3"/>
        <v>501.20765325148449</v>
      </c>
      <c r="I9" t="str">
        <f t="shared" si="4"/>
        <v/>
      </c>
      <c r="J9" s="36">
        <f t="shared" si="5"/>
        <v>0</v>
      </c>
    </row>
    <row r="10" spans="1:11" x14ac:dyDescent="0.25">
      <c r="A10" s="32" t="s">
        <v>203</v>
      </c>
      <c r="B10" s="38" t="s">
        <v>75</v>
      </c>
      <c r="C10" s="32">
        <v>1750</v>
      </c>
      <c r="D10" s="32">
        <v>300</v>
      </c>
      <c r="E10" s="32">
        <v>1</v>
      </c>
      <c r="F10" s="34">
        <f t="shared" si="1"/>
        <v>0.52500000000000002</v>
      </c>
      <c r="G10" s="34">
        <f t="shared" si="2"/>
        <v>25.345200000000002</v>
      </c>
      <c r="H10" s="36">
        <f t="shared" si="3"/>
        <v>501.20765325148449</v>
      </c>
      <c r="I10" t="str">
        <f t="shared" si="4"/>
        <v>Floor</v>
      </c>
      <c r="J10" s="36">
        <f t="shared" si="5"/>
        <v>12703.208213189526</v>
      </c>
      <c r="K10" s="66">
        <f>SUM(F8:F10)</f>
        <v>10.0722</v>
      </c>
    </row>
    <row r="11" spans="1:11" x14ac:dyDescent="0.25">
      <c r="A11" s="32" t="s">
        <v>84</v>
      </c>
      <c r="B11" s="38" t="s">
        <v>282</v>
      </c>
      <c r="C11" s="32">
        <v>650</v>
      </c>
      <c r="D11" s="32">
        <v>5130</v>
      </c>
      <c r="E11" s="32">
        <v>1</v>
      </c>
      <c r="F11" s="34">
        <f t="shared" si="1"/>
        <v>3.3344999999999998</v>
      </c>
      <c r="G11" s="34">
        <f t="shared" si="2"/>
        <v>3.3344999999999998</v>
      </c>
      <c r="H11" s="36">
        <f t="shared" si="3"/>
        <v>501.20765325148449</v>
      </c>
      <c r="I11" t="str">
        <f t="shared" si="4"/>
        <v>Kitchen Backsplash</v>
      </c>
      <c r="J11" s="36">
        <f t="shared" si="5"/>
        <v>1671.276919767075</v>
      </c>
    </row>
    <row r="12" spans="1:11" x14ac:dyDescent="0.25">
      <c r="A12" s="32" t="s">
        <v>83</v>
      </c>
      <c r="B12" s="38" t="s">
        <v>193</v>
      </c>
      <c r="C12" s="32">
        <v>600</v>
      </c>
      <c r="D12" s="32">
        <v>5130</v>
      </c>
      <c r="E12" s="32">
        <v>1</v>
      </c>
      <c r="F12" s="34">
        <f t="shared" si="1"/>
        <v>3.0779999999999998</v>
      </c>
      <c r="G12" s="34">
        <f t="shared" si="2"/>
        <v>0</v>
      </c>
      <c r="H12" s="36">
        <f t="shared" si="3"/>
        <v>501.20765325148449</v>
      </c>
      <c r="I12" t="str">
        <f t="shared" si="4"/>
        <v/>
      </c>
      <c r="J12" s="36">
        <f t="shared" si="5"/>
        <v>0</v>
      </c>
    </row>
    <row r="13" spans="1:11" x14ac:dyDescent="0.25">
      <c r="A13" s="32" t="s">
        <v>83</v>
      </c>
      <c r="B13" s="38"/>
      <c r="C13" s="32">
        <v>1550</v>
      </c>
      <c r="D13" s="32">
        <v>330</v>
      </c>
      <c r="E13" s="32">
        <v>1</v>
      </c>
      <c r="F13" s="34">
        <f t="shared" si="1"/>
        <v>0.51149999999999995</v>
      </c>
      <c r="G13" s="34">
        <f t="shared" si="2"/>
        <v>3.5894999999999997</v>
      </c>
      <c r="H13" s="36">
        <f t="shared" si="3"/>
        <v>501.20765325148449</v>
      </c>
      <c r="I13" t="str">
        <f t="shared" si="4"/>
        <v>Kitchen Worktop</v>
      </c>
      <c r="J13" s="36">
        <f t="shared" si="5"/>
        <v>1799.0848713462035</v>
      </c>
    </row>
    <row r="14" spans="1:11" x14ac:dyDescent="0.25">
      <c r="A14" s="32" t="s">
        <v>224</v>
      </c>
      <c r="B14" s="32" t="s">
        <v>81</v>
      </c>
      <c r="C14" s="32">
        <v>920</v>
      </c>
      <c r="D14" s="32">
        <v>350</v>
      </c>
      <c r="E14" s="32">
        <v>1</v>
      </c>
      <c r="F14" s="34">
        <f t="shared" si="1"/>
        <v>0.32200000000000001</v>
      </c>
      <c r="G14" s="34">
        <f t="shared" si="2"/>
        <v>0</v>
      </c>
      <c r="H14" s="36">
        <f t="shared" si="3"/>
        <v>501.20765325148449</v>
      </c>
      <c r="I14" t="str">
        <f t="shared" si="4"/>
        <v/>
      </c>
      <c r="J14" s="36">
        <f t="shared" si="5"/>
        <v>0</v>
      </c>
    </row>
    <row r="15" spans="1:11" x14ac:dyDescent="0.25">
      <c r="A15" s="32" t="s">
        <v>224</v>
      </c>
      <c r="B15" s="32" t="s">
        <v>81</v>
      </c>
      <c r="C15" s="32">
        <v>1720</v>
      </c>
      <c r="D15" s="32">
        <v>350</v>
      </c>
      <c r="E15" s="32">
        <v>1</v>
      </c>
      <c r="F15" s="34">
        <f t="shared" si="1"/>
        <v>0.60199999999999998</v>
      </c>
      <c r="G15" s="34">
        <f t="shared" si="2"/>
        <v>0</v>
      </c>
      <c r="H15" s="36">
        <f t="shared" si="3"/>
        <v>501.20765325148449</v>
      </c>
      <c r="I15" t="str">
        <f t="shared" si="4"/>
        <v/>
      </c>
      <c r="J15" s="36">
        <f t="shared" si="5"/>
        <v>0</v>
      </c>
    </row>
    <row r="16" spans="1:11" x14ac:dyDescent="0.25">
      <c r="A16" s="32" t="s">
        <v>224</v>
      </c>
      <c r="B16" s="32" t="s">
        <v>81</v>
      </c>
      <c r="C16" s="32">
        <v>920</v>
      </c>
      <c r="D16" s="32">
        <v>350</v>
      </c>
      <c r="E16" s="32">
        <v>1</v>
      </c>
      <c r="F16" s="34">
        <f t="shared" si="1"/>
        <v>0.32200000000000001</v>
      </c>
      <c r="G16" s="34">
        <f t="shared" si="2"/>
        <v>0</v>
      </c>
      <c r="H16" s="36">
        <f t="shared" si="3"/>
        <v>501.20765325148449</v>
      </c>
      <c r="I16" t="str">
        <f t="shared" si="4"/>
        <v/>
      </c>
      <c r="J16" s="36">
        <f t="shared" si="5"/>
        <v>0</v>
      </c>
    </row>
    <row r="17" spans="1:11" x14ac:dyDescent="0.25">
      <c r="A17" s="32" t="s">
        <v>224</v>
      </c>
      <c r="B17" s="32" t="s">
        <v>81</v>
      </c>
      <c r="C17" s="32">
        <v>1720</v>
      </c>
      <c r="D17" s="32">
        <v>350</v>
      </c>
      <c r="E17" s="32">
        <v>1</v>
      </c>
      <c r="F17" s="34">
        <f t="shared" si="1"/>
        <v>0.60199999999999998</v>
      </c>
      <c r="G17" s="34">
        <f t="shared" si="2"/>
        <v>1.8479999999999999</v>
      </c>
      <c r="H17" s="36">
        <f t="shared" si="3"/>
        <v>501.20765325148449</v>
      </c>
      <c r="I17" t="str">
        <f t="shared" si="4"/>
        <v>Border Lengths 350mm</v>
      </c>
      <c r="J17" s="36">
        <f t="shared" si="5"/>
        <v>926.2317432087433</v>
      </c>
    </row>
    <row r="18" spans="1:11" x14ac:dyDescent="0.25">
      <c r="A18" s="32" t="s">
        <v>225</v>
      </c>
      <c r="B18" s="32" t="s">
        <v>82</v>
      </c>
      <c r="C18" s="32">
        <v>6820</v>
      </c>
      <c r="D18" s="32">
        <v>200</v>
      </c>
      <c r="E18" s="32">
        <v>1</v>
      </c>
      <c r="F18" s="34">
        <f t="shared" si="1"/>
        <v>1.3640000000000001</v>
      </c>
      <c r="G18" s="34">
        <f t="shared" si="2"/>
        <v>0</v>
      </c>
      <c r="H18" s="36">
        <f t="shared" si="3"/>
        <v>501.20765325148449</v>
      </c>
      <c r="I18" t="str">
        <f t="shared" si="4"/>
        <v/>
      </c>
      <c r="J18" s="36">
        <f t="shared" si="5"/>
        <v>0</v>
      </c>
    </row>
    <row r="19" spans="1:11" x14ac:dyDescent="0.25">
      <c r="A19" s="32" t="s">
        <v>225</v>
      </c>
      <c r="B19" s="32" t="s">
        <v>82</v>
      </c>
      <c r="C19" s="32">
        <v>7640</v>
      </c>
      <c r="D19" s="32">
        <v>200</v>
      </c>
      <c r="E19" s="32">
        <v>1</v>
      </c>
      <c r="F19" s="34">
        <f t="shared" si="1"/>
        <v>1.528</v>
      </c>
      <c r="G19" s="34">
        <f t="shared" si="2"/>
        <v>0</v>
      </c>
      <c r="H19" s="36">
        <f t="shared" si="3"/>
        <v>501.20765325148449</v>
      </c>
      <c r="I19" t="str">
        <f t="shared" si="4"/>
        <v/>
      </c>
      <c r="J19" s="36">
        <f t="shared" si="5"/>
        <v>0</v>
      </c>
    </row>
    <row r="20" spans="1:11" x14ac:dyDescent="0.25">
      <c r="A20" s="32" t="s">
        <v>225</v>
      </c>
      <c r="B20" s="32" t="s">
        <v>82</v>
      </c>
      <c r="C20" s="32">
        <v>1820</v>
      </c>
      <c r="D20" s="32">
        <v>200</v>
      </c>
      <c r="E20" s="32">
        <v>1</v>
      </c>
      <c r="F20" s="34">
        <f t="shared" si="1"/>
        <v>0.36399999999999999</v>
      </c>
      <c r="G20" s="34">
        <f t="shared" si="2"/>
        <v>0</v>
      </c>
      <c r="H20" s="36">
        <f t="shared" si="3"/>
        <v>501.20765325148449</v>
      </c>
      <c r="I20" t="str">
        <f t="shared" si="4"/>
        <v/>
      </c>
      <c r="J20" s="36">
        <f t="shared" si="5"/>
        <v>0</v>
      </c>
    </row>
    <row r="21" spans="1:11" x14ac:dyDescent="0.25">
      <c r="A21" s="32" t="s">
        <v>225</v>
      </c>
      <c r="B21" s="32" t="s">
        <v>82</v>
      </c>
      <c r="C21" s="32">
        <v>3150</v>
      </c>
      <c r="D21" s="32">
        <v>200</v>
      </c>
      <c r="E21" s="32">
        <v>1</v>
      </c>
      <c r="F21" s="34">
        <f t="shared" si="1"/>
        <v>0.63</v>
      </c>
      <c r="G21" s="34">
        <f t="shared" si="2"/>
        <v>0</v>
      </c>
      <c r="H21" s="36">
        <f t="shared" si="3"/>
        <v>501.20765325148449</v>
      </c>
      <c r="I21" t="str">
        <f t="shared" si="4"/>
        <v/>
      </c>
      <c r="J21" s="36">
        <f t="shared" si="5"/>
        <v>0</v>
      </c>
    </row>
    <row r="22" spans="1:11" x14ac:dyDescent="0.25">
      <c r="A22" s="32" t="s">
        <v>225</v>
      </c>
      <c r="B22" s="32" t="s">
        <v>82</v>
      </c>
      <c r="C22" s="32">
        <v>5240</v>
      </c>
      <c r="D22" s="32">
        <v>200</v>
      </c>
      <c r="E22" s="32">
        <v>1</v>
      </c>
      <c r="F22" s="34">
        <f t="shared" si="1"/>
        <v>1.048</v>
      </c>
      <c r="G22" s="34">
        <f t="shared" si="2"/>
        <v>0</v>
      </c>
      <c r="H22" s="36">
        <f t="shared" si="3"/>
        <v>501.20765325148449</v>
      </c>
      <c r="I22" t="str">
        <f t="shared" si="4"/>
        <v/>
      </c>
      <c r="J22" s="36">
        <f t="shared" si="5"/>
        <v>0</v>
      </c>
    </row>
    <row r="23" spans="1:11" x14ac:dyDescent="0.25">
      <c r="A23" s="32" t="s">
        <v>225</v>
      </c>
      <c r="B23" s="32" t="s">
        <v>82</v>
      </c>
      <c r="C23" s="32">
        <v>4680</v>
      </c>
      <c r="D23" s="32">
        <v>200</v>
      </c>
      <c r="E23" s="32">
        <v>1</v>
      </c>
      <c r="F23" s="34">
        <f t="shared" si="1"/>
        <v>0.93600000000000005</v>
      </c>
      <c r="G23" s="34">
        <f t="shared" si="2"/>
        <v>0</v>
      </c>
      <c r="H23" s="36">
        <f t="shared" si="3"/>
        <v>501.20765325148449</v>
      </c>
      <c r="I23" t="str">
        <f t="shared" si="4"/>
        <v/>
      </c>
      <c r="J23" s="36">
        <f t="shared" si="5"/>
        <v>0</v>
      </c>
    </row>
    <row r="24" spans="1:11" x14ac:dyDescent="0.25">
      <c r="A24" s="32" t="s">
        <v>225</v>
      </c>
      <c r="B24" s="32" t="s">
        <v>80</v>
      </c>
      <c r="C24" s="32">
        <v>1430</v>
      </c>
      <c r="D24" s="32">
        <v>200</v>
      </c>
      <c r="E24" s="32">
        <v>1</v>
      </c>
      <c r="F24" s="34">
        <f t="shared" si="1"/>
        <v>0.28599999999999998</v>
      </c>
      <c r="G24" s="34">
        <f t="shared" si="2"/>
        <v>0</v>
      </c>
      <c r="H24" s="36">
        <f t="shared" si="3"/>
        <v>501.20765325148449</v>
      </c>
      <c r="I24" t="str">
        <f t="shared" si="4"/>
        <v/>
      </c>
      <c r="J24" s="36">
        <f t="shared" si="5"/>
        <v>0</v>
      </c>
      <c r="K24">
        <f>SUM(C18:C23)</f>
        <v>29350</v>
      </c>
    </row>
    <row r="25" spans="1:11" x14ac:dyDescent="0.25">
      <c r="A25" s="32" t="s">
        <v>225</v>
      </c>
      <c r="B25" s="32" t="s">
        <v>80</v>
      </c>
      <c r="C25" s="32">
        <v>430</v>
      </c>
      <c r="D25" s="32">
        <v>200</v>
      </c>
      <c r="E25" s="32">
        <v>2</v>
      </c>
      <c r="F25" s="34">
        <f t="shared" si="1"/>
        <v>0.17199999999999999</v>
      </c>
      <c r="G25" s="34">
        <f t="shared" si="2"/>
        <v>0</v>
      </c>
      <c r="H25" s="36">
        <f t="shared" si="3"/>
        <v>501.20765325148449</v>
      </c>
      <c r="I25" t="str">
        <f t="shared" si="4"/>
        <v/>
      </c>
      <c r="J25" s="36">
        <f t="shared" si="5"/>
        <v>0</v>
      </c>
    </row>
    <row r="26" spans="1:11" x14ac:dyDescent="0.25">
      <c r="A26" s="32" t="s">
        <v>225</v>
      </c>
      <c r="B26" s="32" t="s">
        <v>80</v>
      </c>
      <c r="C26" s="32">
        <v>1430</v>
      </c>
      <c r="D26" s="32">
        <v>200</v>
      </c>
      <c r="E26" s="32">
        <v>1</v>
      </c>
      <c r="F26" s="34">
        <f t="shared" si="1"/>
        <v>0.28599999999999998</v>
      </c>
      <c r="G26" s="34">
        <f t="shared" si="2"/>
        <v>0</v>
      </c>
      <c r="H26" s="36">
        <f t="shared" si="3"/>
        <v>501.20765325148449</v>
      </c>
      <c r="I26" t="str">
        <f t="shared" si="4"/>
        <v/>
      </c>
      <c r="J26" s="36">
        <f t="shared" si="5"/>
        <v>0</v>
      </c>
    </row>
    <row r="27" spans="1:11" x14ac:dyDescent="0.25">
      <c r="A27" s="32" t="s">
        <v>225</v>
      </c>
      <c r="B27" s="32" t="s">
        <v>80</v>
      </c>
      <c r="C27" s="32">
        <v>7600</v>
      </c>
      <c r="D27" s="32">
        <v>200</v>
      </c>
      <c r="E27" s="32">
        <v>1</v>
      </c>
      <c r="F27" s="34">
        <f t="shared" si="1"/>
        <v>1.52</v>
      </c>
      <c r="G27" s="34">
        <f t="shared" si="2"/>
        <v>0</v>
      </c>
      <c r="H27" s="36">
        <f t="shared" si="3"/>
        <v>501.20765325148449</v>
      </c>
      <c r="I27" t="str">
        <f t="shared" si="4"/>
        <v/>
      </c>
      <c r="J27" s="36">
        <f t="shared" si="5"/>
        <v>0</v>
      </c>
    </row>
    <row r="28" spans="1:11" x14ac:dyDescent="0.25">
      <c r="A28" s="32" t="s">
        <v>225</v>
      </c>
      <c r="B28" s="32" t="s">
        <v>80</v>
      </c>
      <c r="C28" s="32">
        <v>13860</v>
      </c>
      <c r="D28" s="32">
        <v>200</v>
      </c>
      <c r="E28" s="32">
        <v>1</v>
      </c>
      <c r="F28" s="34">
        <f t="shared" si="1"/>
        <v>2.7719999999999998</v>
      </c>
      <c r="G28" s="34">
        <f t="shared" si="2"/>
        <v>0</v>
      </c>
      <c r="H28" s="36">
        <f t="shared" si="3"/>
        <v>501.20765325148449</v>
      </c>
      <c r="I28" t="str">
        <f t="shared" si="4"/>
        <v/>
      </c>
      <c r="J28" s="36">
        <f t="shared" si="5"/>
        <v>0</v>
      </c>
    </row>
    <row r="29" spans="1:11" x14ac:dyDescent="0.25">
      <c r="A29" s="32" t="s">
        <v>225</v>
      </c>
      <c r="B29" s="32" t="s">
        <v>80</v>
      </c>
      <c r="C29" s="32">
        <v>820</v>
      </c>
      <c r="D29" s="32">
        <v>200</v>
      </c>
      <c r="E29" s="32">
        <v>1</v>
      </c>
      <c r="F29" s="34">
        <f t="shared" si="1"/>
        <v>0.16400000000000001</v>
      </c>
      <c r="G29" s="34">
        <f t="shared" si="2"/>
        <v>0</v>
      </c>
      <c r="H29" s="36">
        <f t="shared" si="3"/>
        <v>501.20765325148449</v>
      </c>
      <c r="I29" t="str">
        <f t="shared" si="4"/>
        <v/>
      </c>
      <c r="J29" s="36">
        <f t="shared" si="5"/>
        <v>0</v>
      </c>
    </row>
    <row r="30" spans="1:11" x14ac:dyDescent="0.25">
      <c r="A30" s="32" t="s">
        <v>225</v>
      </c>
      <c r="B30" s="32" t="s">
        <v>80</v>
      </c>
      <c r="C30" s="32">
        <v>570</v>
      </c>
      <c r="D30" s="32">
        <v>200</v>
      </c>
      <c r="E30" s="32">
        <v>2</v>
      </c>
      <c r="F30" s="34">
        <f t="shared" si="1"/>
        <v>0.22800000000000001</v>
      </c>
      <c r="G30" s="34">
        <f t="shared" si="2"/>
        <v>0</v>
      </c>
      <c r="H30" s="36">
        <f t="shared" si="3"/>
        <v>501.20765325148449</v>
      </c>
      <c r="I30" t="str">
        <f t="shared" si="4"/>
        <v/>
      </c>
      <c r="J30" s="36">
        <f t="shared" si="5"/>
        <v>0</v>
      </c>
    </row>
    <row r="31" spans="1:11" x14ac:dyDescent="0.25">
      <c r="A31" s="32" t="s">
        <v>225</v>
      </c>
      <c r="B31" s="32" t="s">
        <v>80</v>
      </c>
      <c r="C31" s="32">
        <v>6000</v>
      </c>
      <c r="D31" s="32">
        <v>200</v>
      </c>
      <c r="E31" s="32">
        <v>1</v>
      </c>
      <c r="F31" s="34">
        <f t="shared" si="1"/>
        <v>1.2</v>
      </c>
      <c r="G31" s="34">
        <f t="shared" si="2"/>
        <v>0</v>
      </c>
      <c r="H31" s="36">
        <f t="shared" si="3"/>
        <v>501.20765325148449</v>
      </c>
      <c r="I31" t="str">
        <f t="shared" si="4"/>
        <v/>
      </c>
      <c r="J31" s="36">
        <f t="shared" si="5"/>
        <v>0</v>
      </c>
    </row>
    <row r="32" spans="1:11" x14ac:dyDescent="0.25">
      <c r="A32" s="32" t="s">
        <v>225</v>
      </c>
      <c r="B32" s="32" t="s">
        <v>80</v>
      </c>
      <c r="C32" s="32">
        <v>5000</v>
      </c>
      <c r="D32" s="32">
        <v>200</v>
      </c>
      <c r="E32" s="32">
        <v>1</v>
      </c>
      <c r="F32" s="34">
        <f t="shared" si="1"/>
        <v>1</v>
      </c>
      <c r="G32" s="34">
        <f t="shared" si="2"/>
        <v>0</v>
      </c>
      <c r="H32" s="36">
        <f t="shared" si="3"/>
        <v>501.20765325148449</v>
      </c>
      <c r="I32" t="str">
        <f t="shared" si="4"/>
        <v/>
      </c>
      <c r="J32" s="36">
        <f t="shared" si="5"/>
        <v>0</v>
      </c>
      <c r="K32" s="66">
        <f>SUM(C24:C32) + C25 + C30</f>
        <v>38140</v>
      </c>
    </row>
    <row r="33" spans="1:11" x14ac:dyDescent="0.25">
      <c r="A33" s="32" t="s">
        <v>225</v>
      </c>
      <c r="B33" s="32" t="s">
        <v>306</v>
      </c>
      <c r="C33" s="32">
        <v>1410</v>
      </c>
      <c r="D33" s="32">
        <v>200</v>
      </c>
      <c r="E33" s="32">
        <v>4</v>
      </c>
      <c r="F33" s="34">
        <f t="shared" si="1"/>
        <v>1.1279999999999999</v>
      </c>
      <c r="G33" s="34">
        <f t="shared" si="2"/>
        <v>0</v>
      </c>
      <c r="H33" s="36">
        <f t="shared" si="3"/>
        <v>501.20765325148449</v>
      </c>
      <c r="I33" t="str">
        <f t="shared" si="4"/>
        <v/>
      </c>
      <c r="J33" s="36">
        <f t="shared" si="5"/>
        <v>0</v>
      </c>
    </row>
    <row r="34" spans="1:11" x14ac:dyDescent="0.25">
      <c r="A34" s="32" t="s">
        <v>225</v>
      </c>
      <c r="B34" s="32" t="s">
        <v>78</v>
      </c>
      <c r="C34" s="32">
        <v>1820</v>
      </c>
      <c r="D34" s="32">
        <v>200</v>
      </c>
      <c r="E34" s="32">
        <v>2</v>
      </c>
      <c r="F34" s="34">
        <f t="shared" si="1"/>
        <v>0.72799999999999998</v>
      </c>
      <c r="G34" s="34">
        <f t="shared" si="2"/>
        <v>0</v>
      </c>
      <c r="H34" s="36">
        <f t="shared" si="3"/>
        <v>501.20765325148449</v>
      </c>
      <c r="I34" t="str">
        <f t="shared" si="4"/>
        <v/>
      </c>
      <c r="J34" s="36">
        <f t="shared" si="5"/>
        <v>0</v>
      </c>
    </row>
    <row r="35" spans="1:11" x14ac:dyDescent="0.25">
      <c r="A35" s="32" t="s">
        <v>225</v>
      </c>
      <c r="B35" s="32" t="s">
        <v>78</v>
      </c>
      <c r="C35" s="32">
        <v>1540</v>
      </c>
      <c r="D35" s="32">
        <v>200</v>
      </c>
      <c r="E35" s="32">
        <v>2</v>
      </c>
      <c r="F35" s="34">
        <f t="shared" si="1"/>
        <v>0.61599999999999999</v>
      </c>
      <c r="G35" s="34">
        <f t="shared" si="2"/>
        <v>15.969999999999997</v>
      </c>
      <c r="H35" s="36">
        <f t="shared" si="3"/>
        <v>501.20765325148449</v>
      </c>
      <c r="I35" t="str">
        <f t="shared" si="4"/>
        <v>Border Lengths 200mm</v>
      </c>
      <c r="J35" s="36">
        <f t="shared" si="5"/>
        <v>8004.2862224262062</v>
      </c>
    </row>
    <row r="36" spans="1:11" x14ac:dyDescent="0.25">
      <c r="A36" s="39" t="s">
        <v>154</v>
      </c>
      <c r="B36" s="40"/>
      <c r="C36" s="39">
        <v>455</v>
      </c>
      <c r="D36" s="39">
        <v>560</v>
      </c>
      <c r="E36" s="39">
        <v>8</v>
      </c>
      <c r="F36" s="34">
        <f t="shared" si="1"/>
        <v>2.0384000000000002</v>
      </c>
      <c r="G36" s="34">
        <f t="shared" si="2"/>
        <v>2.0384000000000002</v>
      </c>
      <c r="H36" s="36">
        <f t="shared" si="3"/>
        <v>501.20765325148449</v>
      </c>
      <c r="I36" t="str">
        <f t="shared" si="4"/>
        <v>Living Area TV Cabinet</v>
      </c>
      <c r="J36" s="36">
        <f t="shared" si="5"/>
        <v>1021.6616803878261</v>
      </c>
    </row>
    <row r="37" spans="1:11" x14ac:dyDescent="0.25">
      <c r="A37" s="32" t="s">
        <v>223</v>
      </c>
      <c r="B37" s="38" t="s">
        <v>209</v>
      </c>
      <c r="C37" s="32">
        <v>2420</v>
      </c>
      <c r="D37" s="32">
        <v>60</v>
      </c>
      <c r="E37" s="32">
        <v>56</v>
      </c>
      <c r="F37" s="34">
        <f t="shared" si="1"/>
        <v>8.1311999999999998</v>
      </c>
      <c r="G37" s="34">
        <f t="shared" si="2"/>
        <v>0</v>
      </c>
      <c r="H37" s="36">
        <f t="shared" si="3"/>
        <v>501.20765325148449</v>
      </c>
      <c r="I37" t="str">
        <f t="shared" si="4"/>
        <v/>
      </c>
      <c r="J37" s="36">
        <f t="shared" si="5"/>
        <v>0</v>
      </c>
      <c r="K37" t="s">
        <v>283</v>
      </c>
    </row>
    <row r="38" spans="1:11" ht="30" x14ac:dyDescent="0.25">
      <c r="A38" s="32" t="s">
        <v>223</v>
      </c>
      <c r="B38" s="38" t="s">
        <v>210</v>
      </c>
      <c r="C38" s="32">
        <v>2420</v>
      </c>
      <c r="D38" s="32">
        <v>180</v>
      </c>
      <c r="E38" s="32">
        <v>84</v>
      </c>
      <c r="F38" s="34">
        <f t="shared" si="1"/>
        <v>36.590400000000002</v>
      </c>
      <c r="G38" s="34">
        <f t="shared" si="2"/>
        <v>0</v>
      </c>
      <c r="H38" s="36">
        <f t="shared" si="3"/>
        <v>501.20765325148449</v>
      </c>
      <c r="I38" t="str">
        <f t="shared" si="4"/>
        <v/>
      </c>
      <c r="J38" s="36">
        <f t="shared" si="5"/>
        <v>0</v>
      </c>
    </row>
    <row r="39" spans="1:11" x14ac:dyDescent="0.25">
      <c r="A39" s="32" t="s">
        <v>223</v>
      </c>
      <c r="B39" s="38" t="s">
        <v>211</v>
      </c>
      <c r="C39" s="32">
        <v>1090</v>
      </c>
      <c r="D39" s="32">
        <v>60</v>
      </c>
      <c r="E39" s="32">
        <v>28</v>
      </c>
      <c r="F39" s="34">
        <f t="shared" si="1"/>
        <v>1.8311999999999999</v>
      </c>
      <c r="G39" s="34">
        <f t="shared" si="2"/>
        <v>0</v>
      </c>
      <c r="H39" s="36">
        <f t="shared" si="3"/>
        <v>501.20765325148449</v>
      </c>
      <c r="I39" t="str">
        <f t="shared" si="4"/>
        <v/>
      </c>
      <c r="J39" s="36">
        <f t="shared" si="5"/>
        <v>0</v>
      </c>
    </row>
    <row r="40" spans="1:11" ht="30" x14ac:dyDescent="0.25">
      <c r="A40" s="32" t="s">
        <v>223</v>
      </c>
      <c r="B40" s="38" t="s">
        <v>212</v>
      </c>
      <c r="C40" s="32">
        <v>1090</v>
      </c>
      <c r="D40" s="32">
        <v>180</v>
      </c>
      <c r="E40" s="32">
        <v>42</v>
      </c>
      <c r="F40" s="34">
        <f t="shared" si="1"/>
        <v>8.2403999999999993</v>
      </c>
      <c r="G40" s="34">
        <f t="shared" si="2"/>
        <v>0</v>
      </c>
      <c r="H40" s="36">
        <f t="shared" si="3"/>
        <v>501.20765325148449</v>
      </c>
      <c r="I40" t="str">
        <f t="shared" si="4"/>
        <v/>
      </c>
      <c r="J40" s="36">
        <f t="shared" si="5"/>
        <v>0</v>
      </c>
    </row>
    <row r="41" spans="1:11" x14ac:dyDescent="0.25">
      <c r="A41" s="32" t="s">
        <v>223</v>
      </c>
      <c r="B41" s="38" t="s">
        <v>213</v>
      </c>
      <c r="C41" s="32">
        <v>2320</v>
      </c>
      <c r="D41" s="32">
        <v>120</v>
      </c>
      <c r="E41" s="32">
        <v>56</v>
      </c>
      <c r="F41" s="34">
        <f t="shared" si="1"/>
        <v>15.590400000000001</v>
      </c>
      <c r="G41" s="34">
        <f t="shared" si="2"/>
        <v>0</v>
      </c>
      <c r="H41" s="36">
        <f t="shared" si="3"/>
        <v>501.20765325148449</v>
      </c>
      <c r="I41" t="str">
        <f t="shared" si="4"/>
        <v/>
      </c>
      <c r="J41" s="36">
        <f t="shared" si="5"/>
        <v>0</v>
      </c>
    </row>
    <row r="42" spans="1:11" ht="30" x14ac:dyDescent="0.25">
      <c r="A42" s="32" t="s">
        <v>223</v>
      </c>
      <c r="B42" s="38" t="s">
        <v>214</v>
      </c>
      <c r="C42" s="32">
        <v>890</v>
      </c>
      <c r="D42" s="32">
        <v>120</v>
      </c>
      <c r="E42" s="32">
        <v>28</v>
      </c>
      <c r="F42" s="34">
        <f t="shared" si="1"/>
        <v>2.9904000000000002</v>
      </c>
      <c r="G42" s="34">
        <f t="shared" si="2"/>
        <v>73.373999999999995</v>
      </c>
      <c r="H42" s="36">
        <f t="shared" si="3"/>
        <v>501.20765325148449</v>
      </c>
      <c r="I42" t="str">
        <f t="shared" si="4"/>
        <v xml:space="preserve">Architraves </v>
      </c>
      <c r="J42" s="36">
        <f t="shared" si="5"/>
        <v>36775.610349674418</v>
      </c>
    </row>
    <row r="43" spans="1:11" x14ac:dyDescent="0.25">
      <c r="A43" s="32"/>
      <c r="B43" s="38"/>
      <c r="C43" s="32"/>
      <c r="D43" s="32"/>
      <c r="E43" s="32"/>
      <c r="F43" s="32"/>
      <c r="G43" s="32"/>
      <c r="H43" s="32"/>
    </row>
    <row r="44" spans="1:11" x14ac:dyDescent="0.25">
      <c r="A44" s="32"/>
      <c r="B44" s="38"/>
      <c r="C44" s="32"/>
      <c r="D44" s="32"/>
      <c r="E44" s="32"/>
      <c r="F44" s="34">
        <f>SUM(F2:F43)</f>
        <v>125.4996</v>
      </c>
      <c r="G44" s="34">
        <f>SUM(G2:G43)</f>
        <v>125.49959999999999</v>
      </c>
    </row>
    <row r="45" spans="1:11" x14ac:dyDescent="0.25">
      <c r="A45" s="32"/>
      <c r="B45" s="38"/>
      <c r="C45" s="32"/>
      <c r="D45" s="32"/>
      <c r="E45" s="32"/>
      <c r="F45" s="32"/>
      <c r="G45" s="32"/>
      <c r="H45" s="32"/>
    </row>
    <row r="46" spans="1:11" x14ac:dyDescent="0.25">
      <c r="A46" s="32" t="s">
        <v>73</v>
      </c>
      <c r="B46" s="38"/>
      <c r="C46" s="32" t="s">
        <v>72</v>
      </c>
      <c r="D46" s="32" t="s">
        <v>71</v>
      </c>
      <c r="E46" s="32" t="s">
        <v>6</v>
      </c>
      <c r="F46" s="32" t="s">
        <v>8</v>
      </c>
      <c r="G46" s="32"/>
      <c r="H46" s="32" t="s">
        <v>9</v>
      </c>
    </row>
    <row r="47" spans="1:11" x14ac:dyDescent="0.25">
      <c r="A47" s="32" t="s">
        <v>156</v>
      </c>
      <c r="B47" s="38"/>
      <c r="C47" s="32">
        <v>2.39</v>
      </c>
      <c r="D47" s="32">
        <v>1.44</v>
      </c>
      <c r="E47" s="32">
        <v>38</v>
      </c>
      <c r="F47" s="35">
        <v>450</v>
      </c>
      <c r="G47" s="35"/>
      <c r="H47" s="33">
        <f>F47*E47*D47*C47</f>
        <v>58851.360000000001</v>
      </c>
      <c r="I47" s="33"/>
    </row>
    <row r="48" spans="1:11" x14ac:dyDescent="0.25">
      <c r="A48" s="32" t="s">
        <v>70</v>
      </c>
      <c r="B48" s="38"/>
      <c r="C48" s="32"/>
      <c r="D48" s="32"/>
      <c r="E48" s="32">
        <v>38</v>
      </c>
      <c r="F48" s="35">
        <v>100</v>
      </c>
      <c r="G48" s="35"/>
      <c r="H48" s="33">
        <f>F48*E48</f>
        <v>3800</v>
      </c>
    </row>
    <row r="49" spans="1:8" x14ac:dyDescent="0.25">
      <c r="A49" s="32" t="s">
        <v>69</v>
      </c>
      <c r="B49" s="38"/>
      <c r="C49" s="32"/>
      <c r="D49" s="32"/>
      <c r="E49" s="32">
        <v>1</v>
      </c>
      <c r="F49" s="35">
        <v>250</v>
      </c>
      <c r="G49" s="35"/>
      <c r="H49" s="33">
        <f>F49*E49</f>
        <v>250</v>
      </c>
    </row>
    <row r="50" spans="1:8" x14ac:dyDescent="0.25">
      <c r="A50" s="32"/>
      <c r="B50" s="38"/>
      <c r="C50" s="32"/>
      <c r="D50" s="32"/>
      <c r="E50" s="32"/>
      <c r="F50" s="32"/>
      <c r="G50" s="32"/>
      <c r="H50" s="32"/>
    </row>
    <row r="51" spans="1:8" x14ac:dyDescent="0.25">
      <c r="A51" s="32"/>
      <c r="B51" s="38"/>
      <c r="C51" s="32"/>
      <c r="D51" s="32"/>
      <c r="E51" s="32"/>
      <c r="F51" s="32"/>
      <c r="G51" s="32"/>
      <c r="H51" s="33">
        <f>SUM(H47:H49)</f>
        <v>62901.36</v>
      </c>
    </row>
    <row r="52" spans="1:8" x14ac:dyDescent="0.25">
      <c r="A52" s="32"/>
      <c r="B52" s="38"/>
      <c r="C52" s="32"/>
      <c r="D52" s="32"/>
      <c r="E52" s="32"/>
      <c r="F52" s="32" t="s">
        <v>17</v>
      </c>
      <c r="G52" s="32"/>
      <c r="H52" s="34">
        <f>F44</f>
        <v>125.4996</v>
      </c>
    </row>
    <row r="53" spans="1:8" x14ac:dyDescent="0.25">
      <c r="A53" s="32"/>
      <c r="B53" s="38"/>
      <c r="C53" s="32"/>
      <c r="D53" s="32"/>
      <c r="E53" s="32"/>
      <c r="F53" s="32" t="s">
        <v>8</v>
      </c>
      <c r="G53" s="32"/>
      <c r="H53" s="33">
        <f>H51/H52</f>
        <v>501.20765325148449</v>
      </c>
    </row>
    <row r="54" spans="1:8" x14ac:dyDescent="0.25">
      <c r="A54" s="32"/>
      <c r="B54" s="38"/>
      <c r="C54" s="32"/>
      <c r="D54" s="32"/>
      <c r="E54" s="32"/>
      <c r="F54" s="32"/>
      <c r="G54" s="32"/>
      <c r="H54" s="32"/>
    </row>
  </sheetData>
  <pageMargins left="0.7" right="0.7" top="0.75" bottom="0.75" header="0.3" footer="0.3"/>
  <pageSetup paperSize="9" scale="62"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1D6A-154E-46B4-8672-F68C4CC95DB3}">
  <sheetPr codeName="Sheet4"/>
  <dimension ref="A1:J42"/>
  <sheetViews>
    <sheetView view="pageBreakPreview" topLeftCell="A13" zoomScale="115" zoomScaleNormal="100" zoomScaleSheetLayoutView="115" workbookViewId="0">
      <selection activeCell="B29" sqref="B29"/>
    </sheetView>
  </sheetViews>
  <sheetFormatPr defaultRowHeight="15" x14ac:dyDescent="0.25"/>
  <cols>
    <col min="1" max="1" width="56.7109375" bestFit="1" customWidth="1"/>
    <col min="2" max="2" width="39.7109375" style="41" customWidth="1"/>
    <col min="6" max="6" width="11.28515625" bestFit="1" customWidth="1"/>
    <col min="7" max="7" width="17.28515625" bestFit="1" customWidth="1"/>
    <col min="8" max="8" width="14.28515625" bestFit="1" customWidth="1"/>
    <col min="9" max="9" width="25.7109375" bestFit="1" customWidth="1"/>
    <col min="10" max="10" width="12.5703125" customWidth="1"/>
  </cols>
  <sheetData>
    <row r="1" spans="1:10" x14ac:dyDescent="0.25">
      <c r="A1" s="32" t="s">
        <v>87</v>
      </c>
      <c r="B1" s="38" t="s">
        <v>10</v>
      </c>
      <c r="C1" s="32" t="s">
        <v>72</v>
      </c>
      <c r="D1" s="32" t="s">
        <v>71</v>
      </c>
      <c r="E1" s="32" t="s">
        <v>6</v>
      </c>
      <c r="F1" s="32" t="s">
        <v>40</v>
      </c>
      <c r="G1" s="32" t="s">
        <v>86</v>
      </c>
      <c r="H1" s="32" t="s">
        <v>8</v>
      </c>
      <c r="I1" s="32" t="s">
        <v>173</v>
      </c>
      <c r="J1" s="32" t="s">
        <v>9</v>
      </c>
    </row>
    <row r="2" spans="1:10" x14ac:dyDescent="0.25">
      <c r="A2" s="32" t="s">
        <v>191</v>
      </c>
      <c r="B2" s="38" t="s">
        <v>98</v>
      </c>
      <c r="C2" s="32">
        <v>1450</v>
      </c>
      <c r="D2" s="32">
        <v>990</v>
      </c>
      <c r="E2" s="32">
        <v>1</v>
      </c>
      <c r="F2" s="34">
        <f t="shared" ref="F2" si="0">(C2*D2*E2)/1000000</f>
        <v>1.4355</v>
      </c>
      <c r="G2" s="34">
        <f>SUMIF($A$2:$A$30,I2,F$2:F$30)</f>
        <v>0</v>
      </c>
      <c r="H2" s="36">
        <f>IF(G2="","",$G$41)</f>
        <v>274.25328629361326</v>
      </c>
      <c r="I2" t="str">
        <f>IF($A2=$A3,"",$A2)</f>
        <v/>
      </c>
      <c r="J2" s="36">
        <f>IF(H2="","",H2*G2)</f>
        <v>0</v>
      </c>
    </row>
    <row r="3" spans="1:10" x14ac:dyDescent="0.25">
      <c r="A3" s="32" t="s">
        <v>191</v>
      </c>
      <c r="B3" s="38" t="s">
        <v>98</v>
      </c>
      <c r="C3" s="32">
        <v>1250</v>
      </c>
      <c r="D3" s="32">
        <v>400</v>
      </c>
      <c r="E3" s="32">
        <v>1</v>
      </c>
      <c r="F3" s="34">
        <f t="shared" ref="F3:F30" si="1">(C3*D3*E3)/1000000</f>
        <v>0.5</v>
      </c>
      <c r="G3" s="34">
        <f t="shared" ref="G3:G30" si="2">SUMIF($A$2:$A$30,I3,F$2:F$30)</f>
        <v>0</v>
      </c>
      <c r="H3" s="36">
        <f t="shared" ref="H3:H30" si="3">IF(G3="","",$G$41)</f>
        <v>274.25328629361326</v>
      </c>
      <c r="I3" t="str">
        <f t="shared" ref="I3:I30" si="4">IF($A3=$A4,"",$A3)</f>
        <v/>
      </c>
      <c r="J3" s="36">
        <f t="shared" ref="J3:J30" si="5">IF(H3="","",H3*G3)</f>
        <v>0</v>
      </c>
    </row>
    <row r="4" spans="1:10" ht="15" customHeight="1" x14ac:dyDescent="0.25">
      <c r="A4" s="32" t="s">
        <v>191</v>
      </c>
      <c r="B4" s="38" t="s">
        <v>98</v>
      </c>
      <c r="C4" s="32">
        <v>1475</v>
      </c>
      <c r="D4" s="32">
        <v>1250</v>
      </c>
      <c r="E4" s="32">
        <v>1</v>
      </c>
      <c r="F4" s="34">
        <f t="shared" si="1"/>
        <v>1.84375</v>
      </c>
      <c r="G4" s="34">
        <f t="shared" si="2"/>
        <v>0</v>
      </c>
      <c r="H4" s="36">
        <f t="shared" si="3"/>
        <v>274.25328629361326</v>
      </c>
      <c r="I4" t="str">
        <f t="shared" si="4"/>
        <v/>
      </c>
      <c r="J4" s="36">
        <f t="shared" si="5"/>
        <v>0</v>
      </c>
    </row>
    <row r="5" spans="1:10" x14ac:dyDescent="0.25">
      <c r="A5" s="32" t="s">
        <v>191</v>
      </c>
      <c r="B5" s="38" t="s">
        <v>97</v>
      </c>
      <c r="C5" s="32">
        <v>1100</v>
      </c>
      <c r="D5" s="32">
        <v>960</v>
      </c>
      <c r="E5" s="32">
        <v>1</v>
      </c>
      <c r="F5" s="34">
        <f t="shared" si="1"/>
        <v>1.056</v>
      </c>
      <c r="G5" s="34">
        <f t="shared" si="2"/>
        <v>0</v>
      </c>
      <c r="H5" s="36">
        <f t="shared" si="3"/>
        <v>274.25328629361326</v>
      </c>
      <c r="I5" t="str">
        <f t="shared" si="4"/>
        <v/>
      </c>
      <c r="J5" s="36">
        <f t="shared" si="5"/>
        <v>0</v>
      </c>
    </row>
    <row r="6" spans="1:10" x14ac:dyDescent="0.25">
      <c r="A6" s="32" t="s">
        <v>191</v>
      </c>
      <c r="B6" s="38" t="s">
        <v>97</v>
      </c>
      <c r="C6" s="32">
        <v>1100</v>
      </c>
      <c r="D6" s="32">
        <v>380</v>
      </c>
      <c r="E6" s="32">
        <v>1</v>
      </c>
      <c r="F6" s="34">
        <f t="shared" si="1"/>
        <v>0.41799999999999998</v>
      </c>
      <c r="G6" s="34">
        <f t="shared" si="2"/>
        <v>0</v>
      </c>
      <c r="H6" s="36">
        <f t="shared" si="3"/>
        <v>274.25328629361326</v>
      </c>
      <c r="I6" t="str">
        <f t="shared" si="4"/>
        <v/>
      </c>
      <c r="J6" s="36">
        <f t="shared" si="5"/>
        <v>0</v>
      </c>
    </row>
    <row r="7" spans="1:10" x14ac:dyDescent="0.25">
      <c r="A7" s="32" t="s">
        <v>191</v>
      </c>
      <c r="B7" s="38" t="s">
        <v>97</v>
      </c>
      <c r="C7" s="32">
        <v>200</v>
      </c>
      <c r="D7" s="32">
        <v>380</v>
      </c>
      <c r="E7" s="32">
        <v>1</v>
      </c>
      <c r="F7" s="34">
        <f t="shared" si="1"/>
        <v>7.5999999999999998E-2</v>
      </c>
      <c r="G7" s="34">
        <f t="shared" si="2"/>
        <v>0</v>
      </c>
      <c r="H7" s="36">
        <f t="shared" si="3"/>
        <v>274.25328629361326</v>
      </c>
      <c r="I7" t="str">
        <f t="shared" si="4"/>
        <v/>
      </c>
      <c r="J7" s="36">
        <f t="shared" si="5"/>
        <v>0</v>
      </c>
    </row>
    <row r="8" spans="1:10" x14ac:dyDescent="0.25">
      <c r="A8" s="32" t="s">
        <v>191</v>
      </c>
      <c r="B8" s="38" t="s">
        <v>97</v>
      </c>
      <c r="C8" s="32">
        <v>200</v>
      </c>
      <c r="D8" s="32">
        <v>130</v>
      </c>
      <c r="E8" s="32">
        <v>1</v>
      </c>
      <c r="F8" s="34">
        <f t="shared" si="1"/>
        <v>2.5999999999999999E-2</v>
      </c>
      <c r="G8" s="34">
        <f t="shared" si="2"/>
        <v>0</v>
      </c>
      <c r="H8" s="36">
        <f t="shared" si="3"/>
        <v>274.25328629361326</v>
      </c>
      <c r="I8" t="str">
        <f t="shared" si="4"/>
        <v/>
      </c>
      <c r="J8" s="36">
        <f t="shared" si="5"/>
        <v>0</v>
      </c>
    </row>
    <row r="9" spans="1:10" x14ac:dyDescent="0.25">
      <c r="A9" s="32" t="s">
        <v>191</v>
      </c>
      <c r="B9" s="38" t="s">
        <v>97</v>
      </c>
      <c r="C9" s="32">
        <v>900</v>
      </c>
      <c r="D9" s="32">
        <v>1475</v>
      </c>
      <c r="E9" s="32">
        <v>1</v>
      </c>
      <c r="F9" s="34">
        <f t="shared" si="1"/>
        <v>1.3274999999999999</v>
      </c>
      <c r="G9" s="34">
        <f t="shared" si="2"/>
        <v>0</v>
      </c>
      <c r="H9" s="36">
        <f t="shared" si="3"/>
        <v>274.25328629361326</v>
      </c>
      <c r="I9" t="str">
        <f t="shared" si="4"/>
        <v/>
      </c>
      <c r="J9" s="36">
        <f t="shared" si="5"/>
        <v>0</v>
      </c>
    </row>
    <row r="10" spans="1:10" x14ac:dyDescent="0.25">
      <c r="A10" s="32" t="s">
        <v>191</v>
      </c>
      <c r="B10" s="38" t="s">
        <v>96</v>
      </c>
      <c r="C10" s="32">
        <v>1100</v>
      </c>
      <c r="D10" s="32">
        <v>300</v>
      </c>
      <c r="E10" s="32">
        <v>2</v>
      </c>
      <c r="F10" s="34">
        <f t="shared" si="1"/>
        <v>0.66</v>
      </c>
      <c r="G10" s="34">
        <f t="shared" si="2"/>
        <v>0</v>
      </c>
      <c r="H10" s="36">
        <f t="shared" si="3"/>
        <v>274.25328629361326</v>
      </c>
      <c r="I10" t="str">
        <f t="shared" si="4"/>
        <v/>
      </c>
      <c r="J10" s="36">
        <f t="shared" si="5"/>
        <v>0</v>
      </c>
    </row>
    <row r="11" spans="1:10" x14ac:dyDescent="0.25">
      <c r="A11" s="32" t="s">
        <v>191</v>
      </c>
      <c r="B11" s="38" t="s">
        <v>95</v>
      </c>
      <c r="C11" s="32">
        <v>1100</v>
      </c>
      <c r="D11" s="32">
        <v>500</v>
      </c>
      <c r="E11" s="32">
        <v>1</v>
      </c>
      <c r="F11" s="34">
        <f t="shared" si="1"/>
        <v>0.55000000000000004</v>
      </c>
      <c r="G11" s="34">
        <f t="shared" si="2"/>
        <v>0</v>
      </c>
      <c r="H11" s="36">
        <f t="shared" si="3"/>
        <v>274.25328629361326</v>
      </c>
      <c r="I11" t="str">
        <f t="shared" si="4"/>
        <v/>
      </c>
      <c r="J11" s="36">
        <f t="shared" si="5"/>
        <v>0</v>
      </c>
    </row>
    <row r="12" spans="1:10" x14ac:dyDescent="0.25">
      <c r="A12" s="32" t="s">
        <v>191</v>
      </c>
      <c r="B12" s="38" t="s">
        <v>95</v>
      </c>
      <c r="C12" s="32">
        <v>200</v>
      </c>
      <c r="D12" s="32">
        <v>380</v>
      </c>
      <c r="E12" s="32">
        <v>1</v>
      </c>
      <c r="F12" s="34">
        <f t="shared" si="1"/>
        <v>7.5999999999999998E-2</v>
      </c>
      <c r="G12" s="34">
        <f t="shared" si="2"/>
        <v>0</v>
      </c>
      <c r="H12" s="36">
        <f t="shared" si="3"/>
        <v>274.25328629361326</v>
      </c>
      <c r="I12" t="str">
        <f t="shared" si="4"/>
        <v/>
      </c>
      <c r="J12" s="36">
        <f t="shared" si="5"/>
        <v>0</v>
      </c>
    </row>
    <row r="13" spans="1:10" x14ac:dyDescent="0.25">
      <c r="A13" s="32" t="s">
        <v>191</v>
      </c>
      <c r="B13" s="38" t="s">
        <v>94</v>
      </c>
      <c r="C13" s="32">
        <v>2620</v>
      </c>
      <c r="D13" s="32">
        <v>720</v>
      </c>
      <c r="E13" s="32">
        <v>1</v>
      </c>
      <c r="F13" s="34">
        <f t="shared" si="1"/>
        <v>1.8864000000000001</v>
      </c>
      <c r="G13" s="34">
        <f t="shared" si="2"/>
        <v>0</v>
      </c>
      <c r="H13" s="36">
        <f t="shared" si="3"/>
        <v>274.25328629361326</v>
      </c>
      <c r="I13" t="str">
        <f t="shared" si="4"/>
        <v/>
      </c>
      <c r="J13" s="36">
        <f t="shared" si="5"/>
        <v>0</v>
      </c>
    </row>
    <row r="14" spans="1:10" x14ac:dyDescent="0.25">
      <c r="A14" s="32" t="s">
        <v>191</v>
      </c>
      <c r="B14" s="38" t="s">
        <v>93</v>
      </c>
      <c r="C14" s="32">
        <v>2620</v>
      </c>
      <c r="D14" s="32">
        <v>825</v>
      </c>
      <c r="E14" s="32">
        <v>1</v>
      </c>
      <c r="F14" s="34">
        <f t="shared" si="1"/>
        <v>2.1615000000000002</v>
      </c>
      <c r="G14" s="34">
        <f t="shared" si="2"/>
        <v>0</v>
      </c>
      <c r="H14" s="36">
        <f t="shared" si="3"/>
        <v>274.25328629361326</v>
      </c>
      <c r="I14" t="str">
        <f t="shared" si="4"/>
        <v/>
      </c>
      <c r="J14" s="36">
        <f t="shared" si="5"/>
        <v>0</v>
      </c>
    </row>
    <row r="15" spans="1:10" x14ac:dyDescent="0.25">
      <c r="A15" s="32" t="s">
        <v>191</v>
      </c>
      <c r="B15" s="38" t="s">
        <v>92</v>
      </c>
      <c r="C15" s="32">
        <v>1100</v>
      </c>
      <c r="D15" s="32">
        <v>1920</v>
      </c>
      <c r="E15" s="32">
        <v>1</v>
      </c>
      <c r="F15" s="34">
        <f t="shared" si="1"/>
        <v>2.1120000000000001</v>
      </c>
      <c r="G15" s="34">
        <f t="shared" si="2"/>
        <v>0</v>
      </c>
      <c r="H15" s="36">
        <f t="shared" si="3"/>
        <v>274.25328629361326</v>
      </c>
      <c r="I15" t="str">
        <f t="shared" si="4"/>
        <v/>
      </c>
      <c r="J15" s="36">
        <f t="shared" si="5"/>
        <v>0</v>
      </c>
    </row>
    <row r="16" spans="1:10" x14ac:dyDescent="0.25">
      <c r="A16" s="32" t="s">
        <v>191</v>
      </c>
      <c r="B16" s="38" t="s">
        <v>91</v>
      </c>
      <c r="C16" s="32">
        <v>1100</v>
      </c>
      <c r="D16" s="32">
        <v>70</v>
      </c>
      <c r="E16" s="32">
        <v>1</v>
      </c>
      <c r="F16" s="34">
        <f t="shared" si="1"/>
        <v>7.6999999999999999E-2</v>
      </c>
      <c r="G16" s="34">
        <f t="shared" si="2"/>
        <v>0</v>
      </c>
      <c r="H16" s="36">
        <f t="shared" si="3"/>
        <v>274.25328629361326</v>
      </c>
      <c r="I16" t="str">
        <f t="shared" si="4"/>
        <v/>
      </c>
      <c r="J16" s="36">
        <f t="shared" si="5"/>
        <v>0</v>
      </c>
    </row>
    <row r="17" spans="1:10" x14ac:dyDescent="0.25">
      <c r="A17" s="32" t="s">
        <v>191</v>
      </c>
      <c r="B17" s="38" t="s">
        <v>91</v>
      </c>
      <c r="C17" s="32">
        <v>1100</v>
      </c>
      <c r="D17" s="32">
        <v>410</v>
      </c>
      <c r="E17" s="32">
        <v>1</v>
      </c>
      <c r="F17" s="34">
        <f t="shared" si="1"/>
        <v>0.45100000000000001</v>
      </c>
      <c r="G17" s="34">
        <f t="shared" si="2"/>
        <v>0</v>
      </c>
      <c r="H17" s="36">
        <f t="shared" si="3"/>
        <v>274.25328629361326</v>
      </c>
      <c r="I17" t="str">
        <f t="shared" si="4"/>
        <v/>
      </c>
      <c r="J17" s="36">
        <f t="shared" si="5"/>
        <v>0</v>
      </c>
    </row>
    <row r="18" spans="1:10" x14ac:dyDescent="0.25">
      <c r="A18" s="32" t="s">
        <v>191</v>
      </c>
      <c r="B18" s="38" t="s">
        <v>90</v>
      </c>
      <c r="C18" s="32">
        <v>1475</v>
      </c>
      <c r="D18" s="32">
        <v>320</v>
      </c>
      <c r="E18" s="32">
        <v>1</v>
      </c>
      <c r="F18" s="34">
        <f t="shared" si="1"/>
        <v>0.47199999999999998</v>
      </c>
      <c r="G18" s="34">
        <f t="shared" si="2"/>
        <v>15.128649999999999</v>
      </c>
      <c r="H18" s="36">
        <f t="shared" si="3"/>
        <v>274.25328629361326</v>
      </c>
      <c r="I18" t="str">
        <f t="shared" si="4"/>
        <v>Bathroom 4 Floor &amp; Walls</v>
      </c>
      <c r="J18" s="36">
        <f t="shared" si="5"/>
        <v>4149.0819796858714</v>
      </c>
    </row>
    <row r="19" spans="1:10" ht="30" x14ac:dyDescent="0.25">
      <c r="A19" s="32" t="s">
        <v>190</v>
      </c>
      <c r="B19" s="38" t="s">
        <v>150</v>
      </c>
      <c r="C19" s="32">
        <v>300</v>
      </c>
      <c r="D19" s="32">
        <v>820</v>
      </c>
      <c r="E19" s="32">
        <v>2</v>
      </c>
      <c r="F19" s="34">
        <f t="shared" si="1"/>
        <v>0.49199999999999999</v>
      </c>
      <c r="G19" s="34">
        <f t="shared" si="2"/>
        <v>0</v>
      </c>
      <c r="H19" s="36">
        <f t="shared" si="3"/>
        <v>274.25328629361326</v>
      </c>
      <c r="I19" t="str">
        <f t="shared" si="4"/>
        <v/>
      </c>
      <c r="J19" s="36">
        <f t="shared" si="5"/>
        <v>0</v>
      </c>
    </row>
    <row r="20" spans="1:10" ht="30" x14ac:dyDescent="0.25">
      <c r="A20" s="32" t="s">
        <v>190</v>
      </c>
      <c r="B20" s="38" t="s">
        <v>151</v>
      </c>
      <c r="C20" s="32">
        <v>600</v>
      </c>
      <c r="D20" s="32">
        <v>100</v>
      </c>
      <c r="E20" s="32">
        <v>2</v>
      </c>
      <c r="F20" s="34">
        <f t="shared" si="1"/>
        <v>0.12</v>
      </c>
      <c r="G20" s="34">
        <f t="shared" si="2"/>
        <v>0</v>
      </c>
      <c r="H20" s="36">
        <f t="shared" si="3"/>
        <v>274.25328629361326</v>
      </c>
      <c r="I20" t="str">
        <f t="shared" si="4"/>
        <v/>
      </c>
      <c r="J20" s="36">
        <f t="shared" si="5"/>
        <v>0</v>
      </c>
    </row>
    <row r="21" spans="1:10" ht="30" x14ac:dyDescent="0.25">
      <c r="A21" s="32" t="s">
        <v>190</v>
      </c>
      <c r="B21" s="38" t="s">
        <v>152</v>
      </c>
      <c r="C21" s="32">
        <v>440</v>
      </c>
      <c r="D21" s="32">
        <v>1040</v>
      </c>
      <c r="E21" s="32">
        <v>1</v>
      </c>
      <c r="F21" s="34">
        <f t="shared" si="1"/>
        <v>0.45760000000000001</v>
      </c>
      <c r="G21" s="34">
        <f t="shared" si="2"/>
        <v>0</v>
      </c>
      <c r="H21" s="36">
        <f t="shared" si="3"/>
        <v>274.25328629361326</v>
      </c>
      <c r="I21" t="str">
        <f t="shared" si="4"/>
        <v/>
      </c>
      <c r="J21" s="36">
        <f t="shared" si="5"/>
        <v>0</v>
      </c>
    </row>
    <row r="22" spans="1:10" ht="30" x14ac:dyDescent="0.25">
      <c r="A22" s="32" t="s">
        <v>190</v>
      </c>
      <c r="B22" s="38" t="s">
        <v>153</v>
      </c>
      <c r="C22" s="32">
        <v>600</v>
      </c>
      <c r="D22" s="32">
        <v>440</v>
      </c>
      <c r="E22" s="32">
        <v>2</v>
      </c>
      <c r="F22" s="34">
        <f t="shared" si="1"/>
        <v>0.52800000000000002</v>
      </c>
      <c r="G22" s="34">
        <f t="shared" si="2"/>
        <v>1.5975999999999999</v>
      </c>
      <c r="H22" s="36">
        <f t="shared" si="3"/>
        <v>274.25328629361326</v>
      </c>
      <c r="I22" t="str">
        <f t="shared" si="4"/>
        <v>Bathroom 4 Vanity</v>
      </c>
      <c r="J22" s="36">
        <f t="shared" si="5"/>
        <v>438.14705018267654</v>
      </c>
    </row>
    <row r="23" spans="1:10" x14ac:dyDescent="0.25">
      <c r="A23" s="32" t="s">
        <v>89</v>
      </c>
      <c r="B23" s="38" t="s">
        <v>215</v>
      </c>
      <c r="C23" s="32">
        <v>2420</v>
      </c>
      <c r="D23" s="32">
        <v>60</v>
      </c>
      <c r="E23" s="32">
        <v>2</v>
      </c>
      <c r="F23" s="34">
        <f t="shared" si="1"/>
        <v>0.29039999999999999</v>
      </c>
      <c r="G23" s="34">
        <f t="shared" si="2"/>
        <v>0</v>
      </c>
      <c r="H23" s="36">
        <f t="shared" si="3"/>
        <v>274.25328629361326</v>
      </c>
      <c r="I23" t="str">
        <f t="shared" si="4"/>
        <v/>
      </c>
      <c r="J23" s="36">
        <f t="shared" si="5"/>
        <v>0</v>
      </c>
    </row>
    <row r="24" spans="1:10" ht="30" x14ac:dyDescent="0.25">
      <c r="A24" s="32" t="s">
        <v>89</v>
      </c>
      <c r="B24" s="38" t="s">
        <v>216</v>
      </c>
      <c r="C24" s="32">
        <v>2420</v>
      </c>
      <c r="D24" s="32">
        <v>180</v>
      </c>
      <c r="E24" s="32">
        <v>3</v>
      </c>
      <c r="F24" s="34">
        <f t="shared" si="1"/>
        <v>1.3068</v>
      </c>
      <c r="G24" s="34">
        <f t="shared" si="2"/>
        <v>0</v>
      </c>
      <c r="H24" s="36">
        <f t="shared" si="3"/>
        <v>274.25328629361326</v>
      </c>
      <c r="I24" t="str">
        <f t="shared" si="4"/>
        <v/>
      </c>
      <c r="J24" s="36">
        <f t="shared" si="5"/>
        <v>0</v>
      </c>
    </row>
    <row r="25" spans="1:10" x14ac:dyDescent="0.25">
      <c r="A25" s="32" t="s">
        <v>89</v>
      </c>
      <c r="B25" s="38" t="s">
        <v>217</v>
      </c>
      <c r="C25" s="32">
        <v>990</v>
      </c>
      <c r="D25" s="32">
        <v>60</v>
      </c>
      <c r="E25" s="32">
        <v>1</v>
      </c>
      <c r="F25" s="34">
        <f t="shared" si="1"/>
        <v>5.9400000000000001E-2</v>
      </c>
      <c r="G25" s="34">
        <f t="shared" si="2"/>
        <v>0</v>
      </c>
      <c r="H25" s="36">
        <f t="shared" si="3"/>
        <v>274.25328629361326</v>
      </c>
      <c r="I25" t="str">
        <f t="shared" si="4"/>
        <v/>
      </c>
      <c r="J25" s="36">
        <f t="shared" si="5"/>
        <v>0</v>
      </c>
    </row>
    <row r="26" spans="1:10" ht="30" x14ac:dyDescent="0.25">
      <c r="A26" s="32" t="s">
        <v>89</v>
      </c>
      <c r="B26" s="38" t="s">
        <v>218</v>
      </c>
      <c r="C26" s="32">
        <v>990</v>
      </c>
      <c r="D26" s="32">
        <v>180</v>
      </c>
      <c r="E26" s="32">
        <v>3</v>
      </c>
      <c r="F26" s="34">
        <f t="shared" si="1"/>
        <v>0.53459999999999996</v>
      </c>
      <c r="G26" s="34">
        <f t="shared" si="2"/>
        <v>0</v>
      </c>
      <c r="H26" s="36">
        <f t="shared" si="3"/>
        <v>274.25328629361326</v>
      </c>
      <c r="I26" t="str">
        <f t="shared" si="4"/>
        <v/>
      </c>
      <c r="J26" s="36">
        <f t="shared" si="5"/>
        <v>0</v>
      </c>
    </row>
    <row r="27" spans="1:10" ht="30" x14ac:dyDescent="0.25">
      <c r="A27" s="32" t="s">
        <v>89</v>
      </c>
      <c r="B27" s="38" t="s">
        <v>219</v>
      </c>
      <c r="C27" s="32">
        <v>2320</v>
      </c>
      <c r="D27" s="32">
        <v>120</v>
      </c>
      <c r="E27" s="32">
        <v>2</v>
      </c>
      <c r="F27" s="34">
        <f t="shared" si="1"/>
        <v>0.55679999999999996</v>
      </c>
      <c r="G27" s="34">
        <f t="shared" si="2"/>
        <v>0</v>
      </c>
      <c r="H27" s="36">
        <f t="shared" si="3"/>
        <v>274.25328629361326</v>
      </c>
      <c r="I27" t="str">
        <f t="shared" si="4"/>
        <v/>
      </c>
      <c r="J27" s="36">
        <f t="shared" si="5"/>
        <v>0</v>
      </c>
    </row>
    <row r="28" spans="1:10" ht="30" x14ac:dyDescent="0.25">
      <c r="A28" s="32" t="s">
        <v>89</v>
      </c>
      <c r="B28" s="38" t="s">
        <v>220</v>
      </c>
      <c r="C28" s="32">
        <v>790</v>
      </c>
      <c r="D28" s="32">
        <v>120</v>
      </c>
      <c r="E28" s="32">
        <v>1</v>
      </c>
      <c r="F28" s="34">
        <f t="shared" si="1"/>
        <v>9.4799999999999995E-2</v>
      </c>
      <c r="G28" s="34">
        <f t="shared" si="2"/>
        <v>2.8427999999999995</v>
      </c>
      <c r="H28" s="36">
        <f t="shared" si="3"/>
        <v>274.25328629361326</v>
      </c>
      <c r="I28" t="str">
        <f t="shared" si="4"/>
        <v>Bathroom 4 Architrave D.27</v>
      </c>
      <c r="J28" s="36">
        <f t="shared" si="5"/>
        <v>779.64724227548368</v>
      </c>
    </row>
    <row r="29" spans="1:10" ht="30" x14ac:dyDescent="0.25">
      <c r="A29" s="39" t="s">
        <v>192</v>
      </c>
      <c r="B29" s="38" t="s">
        <v>227</v>
      </c>
      <c r="C29" s="32">
        <v>1200</v>
      </c>
      <c r="D29" s="32">
        <v>100</v>
      </c>
      <c r="E29" s="32">
        <v>1</v>
      </c>
      <c r="F29" s="34">
        <f t="shared" si="1"/>
        <v>0.12</v>
      </c>
      <c r="G29" s="34">
        <f t="shared" si="2"/>
        <v>0</v>
      </c>
      <c r="H29" s="36">
        <f t="shared" si="3"/>
        <v>274.25328629361326</v>
      </c>
      <c r="I29" t="str">
        <f t="shared" si="4"/>
        <v/>
      </c>
      <c r="J29" s="36">
        <f t="shared" si="5"/>
        <v>0</v>
      </c>
    </row>
    <row r="30" spans="1:10" x14ac:dyDescent="0.25">
      <c r="A30" s="39" t="s">
        <v>192</v>
      </c>
      <c r="B30" s="38" t="s">
        <v>88</v>
      </c>
      <c r="C30" s="32">
        <v>1200</v>
      </c>
      <c r="D30" s="32">
        <v>93</v>
      </c>
      <c r="E30" s="32">
        <v>2</v>
      </c>
      <c r="F30" s="34">
        <f t="shared" si="1"/>
        <v>0.22320000000000001</v>
      </c>
      <c r="G30" s="34">
        <f t="shared" si="2"/>
        <v>0.34320000000000001</v>
      </c>
      <c r="H30" s="36">
        <f t="shared" si="3"/>
        <v>274.25328629361326</v>
      </c>
      <c r="I30" t="str">
        <f t="shared" si="4"/>
        <v>Bathroom 4 Shower Step</v>
      </c>
      <c r="J30" s="36">
        <f t="shared" si="5"/>
        <v>94.12372785596807</v>
      </c>
    </row>
    <row r="31" spans="1:10" x14ac:dyDescent="0.25">
      <c r="A31" s="32"/>
      <c r="B31" s="38"/>
      <c r="C31" s="32"/>
      <c r="D31" s="32"/>
      <c r="E31" s="32"/>
      <c r="F31" s="32"/>
      <c r="G31" s="32"/>
    </row>
    <row r="32" spans="1:10" x14ac:dyDescent="0.25">
      <c r="A32" s="32"/>
      <c r="B32" s="38"/>
      <c r="C32" s="32"/>
      <c r="D32" s="32"/>
      <c r="E32" s="32"/>
      <c r="F32" s="34">
        <f>SUM(F2:F31)</f>
        <v>19.912249999999997</v>
      </c>
      <c r="G32" s="34">
        <f>SUM(G2:G30)</f>
        <v>19.91225</v>
      </c>
    </row>
    <row r="33" spans="1:8" x14ac:dyDescent="0.25">
      <c r="A33" s="32"/>
      <c r="B33" s="38"/>
      <c r="C33" s="32"/>
      <c r="D33" s="32"/>
      <c r="E33" s="32"/>
      <c r="F33" s="32"/>
      <c r="G33" s="32"/>
    </row>
    <row r="34" spans="1:8" x14ac:dyDescent="0.25">
      <c r="A34" s="32" t="s">
        <v>73</v>
      </c>
      <c r="B34" s="38"/>
      <c r="C34" s="32" t="s">
        <v>72</v>
      </c>
      <c r="D34" s="32" t="s">
        <v>71</v>
      </c>
      <c r="E34" s="32" t="s">
        <v>6</v>
      </c>
      <c r="F34" s="32" t="s">
        <v>8</v>
      </c>
      <c r="G34" s="32" t="s">
        <v>9</v>
      </c>
    </row>
    <row r="35" spans="1:8" x14ac:dyDescent="0.25">
      <c r="A35" s="32" t="s">
        <v>158</v>
      </c>
      <c r="B35" s="38"/>
      <c r="C35" s="32">
        <v>2.65</v>
      </c>
      <c r="D35" s="32">
        <v>1.45</v>
      </c>
      <c r="E35" s="32">
        <v>6</v>
      </c>
      <c r="F35" s="35">
        <v>200</v>
      </c>
      <c r="G35" s="33">
        <f>F35*E35*D35*C35</f>
        <v>4611</v>
      </c>
      <c r="H35" s="33"/>
    </row>
    <row r="36" spans="1:8" x14ac:dyDescent="0.25">
      <c r="A36" s="32" t="s">
        <v>70</v>
      </c>
      <c r="B36" s="38"/>
      <c r="C36" s="32"/>
      <c r="D36" s="32"/>
      <c r="E36" s="32">
        <v>6</v>
      </c>
      <c r="F36" s="35">
        <v>100</v>
      </c>
      <c r="G36" s="33">
        <f>F36*E36</f>
        <v>600</v>
      </c>
    </row>
    <row r="37" spans="1:8" x14ac:dyDescent="0.25">
      <c r="A37" s="32" t="s">
        <v>69</v>
      </c>
      <c r="B37" s="38"/>
      <c r="C37" s="32"/>
      <c r="D37" s="32"/>
      <c r="E37" s="32">
        <v>1</v>
      </c>
      <c r="F37" s="35">
        <v>250</v>
      </c>
      <c r="G37" s="33">
        <f>F37*E37</f>
        <v>250</v>
      </c>
    </row>
    <row r="38" spans="1:8" x14ac:dyDescent="0.25">
      <c r="A38" s="32"/>
      <c r="B38" s="38"/>
      <c r="C38" s="32"/>
      <c r="D38" s="32"/>
      <c r="E38" s="32"/>
      <c r="F38" s="32"/>
      <c r="G38" s="32"/>
    </row>
    <row r="39" spans="1:8" x14ac:dyDescent="0.25">
      <c r="A39" s="32"/>
      <c r="B39" s="38"/>
      <c r="C39" s="32"/>
      <c r="D39" s="32"/>
      <c r="E39" s="32"/>
      <c r="F39" s="32"/>
      <c r="G39" s="33">
        <f>SUM(G35:G37)</f>
        <v>5461</v>
      </c>
    </row>
    <row r="40" spans="1:8" x14ac:dyDescent="0.25">
      <c r="A40" s="32"/>
      <c r="B40" s="38"/>
      <c r="C40" s="32"/>
      <c r="D40" s="32"/>
      <c r="E40" s="32"/>
      <c r="F40" s="32" t="s">
        <v>17</v>
      </c>
      <c r="G40" s="34">
        <f>F32</f>
        <v>19.912249999999997</v>
      </c>
    </row>
    <row r="41" spans="1:8" x14ac:dyDescent="0.25">
      <c r="A41" s="32"/>
      <c r="B41" s="38"/>
      <c r="C41" s="32"/>
      <c r="D41" s="32"/>
      <c r="E41" s="32"/>
      <c r="F41" s="32" t="s">
        <v>8</v>
      </c>
      <c r="G41" s="33">
        <f>G39/G40</f>
        <v>274.25328629361326</v>
      </c>
    </row>
    <row r="42" spans="1:8" x14ac:dyDescent="0.25">
      <c r="A42" s="32"/>
      <c r="B42" s="38"/>
      <c r="C42" s="32"/>
      <c r="D42" s="32"/>
      <c r="E42" s="32"/>
      <c r="F42" s="32"/>
      <c r="G42" s="32"/>
    </row>
  </sheetData>
  <pageMargins left="0.7" right="0.7" top="0.75" bottom="0.75" header="0.3" footer="0.3"/>
  <pageSetup paperSize="9" scale="6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7E2B-3C9A-4B6F-A723-9CA8ECA9ABDB}">
  <sheetPr codeName="Sheet5"/>
  <dimension ref="A1:J44"/>
  <sheetViews>
    <sheetView view="pageBreakPreview" topLeftCell="A4" zoomScale="115" zoomScaleNormal="100" zoomScaleSheetLayoutView="115" workbookViewId="0">
      <selection activeCell="E23" sqref="E23"/>
    </sheetView>
  </sheetViews>
  <sheetFormatPr defaultRowHeight="15" x14ac:dyDescent="0.25"/>
  <cols>
    <col min="1" max="1" width="56.7109375" style="32" bestFit="1" customWidth="1"/>
    <col min="2" max="2" width="30.28515625" style="38" customWidth="1"/>
    <col min="6" max="6" width="11.28515625" bestFit="1" customWidth="1"/>
    <col min="7" max="7" width="17.28515625" bestFit="1" customWidth="1"/>
    <col min="8" max="8" width="11.42578125" customWidth="1"/>
    <col min="9" max="9" width="47" bestFit="1" customWidth="1"/>
    <col min="10" max="10" width="13.5703125" customWidth="1"/>
  </cols>
  <sheetData>
    <row r="1" spans="1:10" x14ac:dyDescent="0.25">
      <c r="A1" s="32" t="s">
        <v>87</v>
      </c>
      <c r="B1" s="38" t="s">
        <v>10</v>
      </c>
      <c r="C1" s="32" t="s">
        <v>72</v>
      </c>
      <c r="D1" s="32" t="s">
        <v>71</v>
      </c>
      <c r="E1" s="32" t="s">
        <v>6</v>
      </c>
      <c r="F1" s="32" t="s">
        <v>40</v>
      </c>
      <c r="G1" s="32" t="s">
        <v>86</v>
      </c>
      <c r="H1" s="32" t="s">
        <v>8</v>
      </c>
      <c r="I1" s="32" t="s">
        <v>173</v>
      </c>
      <c r="J1" s="32" t="s">
        <v>9</v>
      </c>
    </row>
    <row r="2" spans="1:10" x14ac:dyDescent="0.25">
      <c r="A2" s="32" t="s">
        <v>165</v>
      </c>
      <c r="B2" s="38" t="s">
        <v>100</v>
      </c>
      <c r="C2" s="32">
        <v>1600</v>
      </c>
      <c r="D2" s="32">
        <v>1020</v>
      </c>
      <c r="E2" s="32">
        <v>1</v>
      </c>
      <c r="F2" s="34">
        <f t="shared" ref="F2" si="0">(C2*D2*E2)/1000000</f>
        <v>1.6319999999999999</v>
      </c>
      <c r="G2" s="34">
        <f>SUMIF($A$2:$A$32,I2,F$2:F$32)</f>
        <v>0</v>
      </c>
      <c r="H2" s="36">
        <f>IF(G2="","",$G$43)</f>
        <v>693.86208660983652</v>
      </c>
      <c r="I2" t="str">
        <f>IF($A2=$A3,"",$A2)</f>
        <v/>
      </c>
      <c r="J2" s="36">
        <f>IF(H2="","",H2*G2)</f>
        <v>0</v>
      </c>
    </row>
    <row r="3" spans="1:10" x14ac:dyDescent="0.25">
      <c r="A3" s="32" t="s">
        <v>165</v>
      </c>
      <c r="B3" s="38" t="s">
        <v>100</v>
      </c>
      <c r="C3" s="32">
        <v>750</v>
      </c>
      <c r="D3" s="32">
        <v>220</v>
      </c>
      <c r="E3" s="32">
        <v>1</v>
      </c>
      <c r="F3" s="34">
        <f t="shared" ref="F3:F32" si="1">(C3*D3*E3)/1000000</f>
        <v>0.16500000000000001</v>
      </c>
      <c r="G3" s="34">
        <f t="shared" ref="G3:G32" si="2">SUMIF($A$2:$A$32,I3,F$2:F$32)</f>
        <v>0</v>
      </c>
      <c r="H3" s="36">
        <f t="shared" ref="H3:H32" si="3">IF(G3="","",$G$43)</f>
        <v>693.86208660983652</v>
      </c>
      <c r="I3" t="str">
        <f t="shared" ref="I3:I32" si="4">IF($A3=$A4,"",$A3)</f>
        <v/>
      </c>
      <c r="J3" s="36">
        <f t="shared" ref="J3:J32" si="5">IF(H3="","",H3*G3)</f>
        <v>0</v>
      </c>
    </row>
    <row r="4" spans="1:10" x14ac:dyDescent="0.25">
      <c r="A4" s="32" t="s">
        <v>165</v>
      </c>
      <c r="B4" s="38" t="s">
        <v>100</v>
      </c>
      <c r="C4" s="32">
        <v>1600</v>
      </c>
      <c r="D4" s="32">
        <v>650</v>
      </c>
      <c r="E4" s="32">
        <v>1</v>
      </c>
      <c r="F4" s="34">
        <f t="shared" si="1"/>
        <v>1.04</v>
      </c>
      <c r="G4" s="34">
        <f t="shared" si="2"/>
        <v>0</v>
      </c>
      <c r="H4" s="36">
        <f t="shared" si="3"/>
        <v>693.86208660983652</v>
      </c>
      <c r="I4" t="str">
        <f t="shared" si="4"/>
        <v/>
      </c>
      <c r="J4" s="36">
        <f t="shared" si="5"/>
        <v>0</v>
      </c>
    </row>
    <row r="5" spans="1:10" x14ac:dyDescent="0.25">
      <c r="A5" s="32" t="s">
        <v>165</v>
      </c>
      <c r="B5" s="38" t="s">
        <v>100</v>
      </c>
      <c r="C5" s="32">
        <v>1600</v>
      </c>
      <c r="D5" s="32">
        <v>1280</v>
      </c>
      <c r="E5" s="32">
        <v>1</v>
      </c>
      <c r="F5" s="34">
        <f t="shared" si="1"/>
        <v>2.048</v>
      </c>
      <c r="G5" s="34">
        <f t="shared" si="2"/>
        <v>0</v>
      </c>
      <c r="H5" s="36">
        <f t="shared" si="3"/>
        <v>693.86208660983652</v>
      </c>
      <c r="I5" t="str">
        <f t="shared" si="4"/>
        <v/>
      </c>
      <c r="J5" s="36">
        <f t="shared" si="5"/>
        <v>0</v>
      </c>
    </row>
    <row r="6" spans="1:10" x14ac:dyDescent="0.25">
      <c r="A6" s="32" t="s">
        <v>165</v>
      </c>
      <c r="B6" s="38" t="s">
        <v>100</v>
      </c>
      <c r="C6" s="32">
        <v>1100</v>
      </c>
      <c r="D6" s="32">
        <v>430</v>
      </c>
      <c r="E6" s="32">
        <v>1</v>
      </c>
      <c r="F6" s="34">
        <f t="shared" si="1"/>
        <v>0.47299999999999998</v>
      </c>
      <c r="G6" s="34">
        <f t="shared" si="2"/>
        <v>0</v>
      </c>
      <c r="H6" s="36">
        <f t="shared" si="3"/>
        <v>693.86208660983652</v>
      </c>
      <c r="I6" t="str">
        <f t="shared" si="4"/>
        <v/>
      </c>
      <c r="J6" s="36">
        <f t="shared" si="5"/>
        <v>0</v>
      </c>
    </row>
    <row r="7" spans="1:10" x14ac:dyDescent="0.25">
      <c r="A7" s="32" t="s">
        <v>165</v>
      </c>
      <c r="B7" s="38" t="s">
        <v>100</v>
      </c>
      <c r="C7" s="32">
        <v>800</v>
      </c>
      <c r="D7" s="32">
        <v>100</v>
      </c>
      <c r="E7" s="32">
        <v>1</v>
      </c>
      <c r="F7" s="34">
        <f t="shared" si="1"/>
        <v>0.08</v>
      </c>
      <c r="G7" s="34">
        <f t="shared" si="2"/>
        <v>0</v>
      </c>
      <c r="H7" s="36">
        <f t="shared" si="3"/>
        <v>693.86208660983652</v>
      </c>
      <c r="I7" t="str">
        <f t="shared" si="4"/>
        <v/>
      </c>
      <c r="J7" s="36">
        <f t="shared" si="5"/>
        <v>0</v>
      </c>
    </row>
    <row r="8" spans="1:10" x14ac:dyDescent="0.25">
      <c r="A8" s="32" t="s">
        <v>165</v>
      </c>
      <c r="B8" s="38" t="s">
        <v>99</v>
      </c>
      <c r="C8" s="32">
        <v>2500</v>
      </c>
      <c r="D8" s="32">
        <v>1000</v>
      </c>
      <c r="E8" s="32">
        <v>2</v>
      </c>
      <c r="F8" s="34">
        <f t="shared" si="1"/>
        <v>5</v>
      </c>
      <c r="G8" s="34">
        <f t="shared" si="2"/>
        <v>0</v>
      </c>
      <c r="H8" s="36">
        <f t="shared" si="3"/>
        <v>693.86208660983652</v>
      </c>
      <c r="I8" t="str">
        <f t="shared" si="4"/>
        <v/>
      </c>
      <c r="J8" s="36">
        <f t="shared" si="5"/>
        <v>0</v>
      </c>
    </row>
    <row r="9" spans="1:10" x14ac:dyDescent="0.25">
      <c r="A9" s="32" t="s">
        <v>165</v>
      </c>
      <c r="B9" s="38" t="s">
        <v>99</v>
      </c>
      <c r="C9" s="32">
        <v>2500</v>
      </c>
      <c r="D9" s="32">
        <v>1550</v>
      </c>
      <c r="E9" s="32">
        <v>1</v>
      </c>
      <c r="F9" s="34">
        <f t="shared" si="1"/>
        <v>3.875</v>
      </c>
      <c r="G9" s="34">
        <f t="shared" si="2"/>
        <v>0</v>
      </c>
      <c r="H9" s="36">
        <f t="shared" si="3"/>
        <v>693.86208660983652</v>
      </c>
      <c r="I9" t="str">
        <f t="shared" si="4"/>
        <v/>
      </c>
      <c r="J9" s="36">
        <f t="shared" si="5"/>
        <v>0</v>
      </c>
    </row>
    <row r="10" spans="1:10" x14ac:dyDescent="0.25">
      <c r="A10" s="32" t="s">
        <v>165</v>
      </c>
      <c r="B10" s="38" t="s">
        <v>99</v>
      </c>
      <c r="C10" s="32">
        <v>2500</v>
      </c>
      <c r="D10" s="32">
        <v>625</v>
      </c>
      <c r="E10" s="32">
        <v>1</v>
      </c>
      <c r="F10" s="34">
        <f t="shared" si="1"/>
        <v>1.5625</v>
      </c>
      <c r="G10" s="34">
        <f t="shared" si="2"/>
        <v>0</v>
      </c>
      <c r="H10" s="36">
        <f t="shared" si="3"/>
        <v>693.86208660983652</v>
      </c>
      <c r="I10" t="str">
        <f t="shared" si="4"/>
        <v/>
      </c>
      <c r="J10" s="36">
        <f t="shared" si="5"/>
        <v>0</v>
      </c>
    </row>
    <row r="11" spans="1:10" x14ac:dyDescent="0.25">
      <c r="A11" s="32" t="s">
        <v>165</v>
      </c>
      <c r="B11" s="38" t="s">
        <v>99</v>
      </c>
      <c r="C11" s="32">
        <v>2500</v>
      </c>
      <c r="D11" s="32">
        <v>200</v>
      </c>
      <c r="E11" s="32">
        <v>1</v>
      </c>
      <c r="F11" s="34">
        <f t="shared" si="1"/>
        <v>0.5</v>
      </c>
      <c r="G11" s="34">
        <f t="shared" si="2"/>
        <v>0</v>
      </c>
      <c r="H11" s="36">
        <f t="shared" si="3"/>
        <v>693.86208660983652</v>
      </c>
      <c r="I11" t="str">
        <f t="shared" si="4"/>
        <v/>
      </c>
      <c r="J11" s="36">
        <f t="shared" si="5"/>
        <v>0</v>
      </c>
    </row>
    <row r="12" spans="1:10" x14ac:dyDescent="0.25">
      <c r="A12" s="32" t="s">
        <v>165</v>
      </c>
      <c r="B12" s="38" t="s">
        <v>99</v>
      </c>
      <c r="C12" s="32">
        <v>400</v>
      </c>
      <c r="D12" s="32">
        <v>750</v>
      </c>
      <c r="E12" s="32">
        <v>1</v>
      </c>
      <c r="F12" s="34">
        <f t="shared" si="1"/>
        <v>0.3</v>
      </c>
      <c r="G12" s="34">
        <f t="shared" si="2"/>
        <v>0</v>
      </c>
      <c r="H12" s="36">
        <f t="shared" si="3"/>
        <v>693.86208660983652</v>
      </c>
      <c r="I12" t="str">
        <f t="shared" si="4"/>
        <v/>
      </c>
      <c r="J12" s="36">
        <f t="shared" si="5"/>
        <v>0</v>
      </c>
    </row>
    <row r="13" spans="1:10" x14ac:dyDescent="0.25">
      <c r="A13" s="32" t="s">
        <v>165</v>
      </c>
      <c r="B13" s="38" t="s">
        <v>99</v>
      </c>
      <c r="C13" s="32">
        <v>1100</v>
      </c>
      <c r="D13" s="32">
        <v>630</v>
      </c>
      <c r="E13" s="32">
        <v>1</v>
      </c>
      <c r="F13" s="34">
        <f t="shared" si="1"/>
        <v>0.69299999999999995</v>
      </c>
      <c r="G13" s="34">
        <f t="shared" si="2"/>
        <v>0</v>
      </c>
      <c r="H13" s="36">
        <f t="shared" si="3"/>
        <v>693.86208660983652</v>
      </c>
      <c r="I13" t="str">
        <f t="shared" si="4"/>
        <v/>
      </c>
      <c r="J13" s="36">
        <f t="shared" si="5"/>
        <v>0</v>
      </c>
    </row>
    <row r="14" spans="1:10" x14ac:dyDescent="0.25">
      <c r="A14" s="32" t="s">
        <v>165</v>
      </c>
      <c r="B14" s="38" t="s">
        <v>99</v>
      </c>
      <c r="C14" s="32">
        <v>1100</v>
      </c>
      <c r="D14" s="32">
        <v>1250</v>
      </c>
      <c r="E14" s="32">
        <v>1</v>
      </c>
      <c r="F14" s="34">
        <f t="shared" si="1"/>
        <v>1.375</v>
      </c>
      <c r="G14" s="34">
        <f t="shared" si="2"/>
        <v>0</v>
      </c>
      <c r="H14" s="36">
        <f t="shared" si="3"/>
        <v>693.86208660983652</v>
      </c>
      <c r="I14" t="str">
        <f t="shared" si="4"/>
        <v/>
      </c>
      <c r="J14" s="36">
        <f t="shared" si="5"/>
        <v>0</v>
      </c>
    </row>
    <row r="15" spans="1:10" x14ac:dyDescent="0.25">
      <c r="A15" s="32" t="s">
        <v>165</v>
      </c>
      <c r="B15" s="38" t="s">
        <v>99</v>
      </c>
      <c r="C15" s="32">
        <v>1100</v>
      </c>
      <c r="D15" s="32">
        <v>420</v>
      </c>
      <c r="E15" s="32">
        <v>1</v>
      </c>
      <c r="F15" s="34">
        <f t="shared" si="1"/>
        <v>0.46200000000000002</v>
      </c>
      <c r="G15" s="34">
        <f t="shared" si="2"/>
        <v>0</v>
      </c>
      <c r="H15" s="36">
        <f t="shared" si="3"/>
        <v>693.86208660983652</v>
      </c>
      <c r="I15" t="str">
        <f t="shared" si="4"/>
        <v/>
      </c>
      <c r="J15" s="36">
        <f t="shared" si="5"/>
        <v>0</v>
      </c>
    </row>
    <row r="16" spans="1:10" x14ac:dyDescent="0.25">
      <c r="A16" s="32" t="s">
        <v>165</v>
      </c>
      <c r="B16" s="38" t="s">
        <v>99</v>
      </c>
      <c r="C16" s="32">
        <v>1100</v>
      </c>
      <c r="D16" s="32">
        <v>480</v>
      </c>
      <c r="E16" s="32">
        <v>2</v>
      </c>
      <c r="F16" s="34">
        <f t="shared" si="1"/>
        <v>1.056</v>
      </c>
      <c r="G16" s="34">
        <f t="shared" si="2"/>
        <v>0</v>
      </c>
      <c r="H16" s="36">
        <f t="shared" si="3"/>
        <v>693.86208660983652</v>
      </c>
      <c r="I16" t="str">
        <f t="shared" si="4"/>
        <v/>
      </c>
      <c r="J16" s="36">
        <f t="shared" si="5"/>
        <v>0</v>
      </c>
    </row>
    <row r="17" spans="1:10" x14ac:dyDescent="0.25">
      <c r="A17" s="32" t="s">
        <v>165</v>
      </c>
      <c r="B17" s="38" t="s">
        <v>99</v>
      </c>
      <c r="C17" s="32">
        <v>1100</v>
      </c>
      <c r="D17" s="32">
        <v>1520</v>
      </c>
      <c r="E17" s="32">
        <v>1</v>
      </c>
      <c r="F17" s="34">
        <f t="shared" si="1"/>
        <v>1.6719999999999999</v>
      </c>
      <c r="G17" s="34">
        <f t="shared" si="2"/>
        <v>0</v>
      </c>
      <c r="H17" s="36">
        <f t="shared" si="3"/>
        <v>693.86208660983652</v>
      </c>
      <c r="I17" t="str">
        <f t="shared" si="4"/>
        <v/>
      </c>
      <c r="J17" s="36">
        <f t="shared" si="5"/>
        <v>0</v>
      </c>
    </row>
    <row r="18" spans="1:10" x14ac:dyDescent="0.25">
      <c r="A18" s="32" t="s">
        <v>165</v>
      </c>
      <c r="B18" s="38" t="s">
        <v>99</v>
      </c>
      <c r="C18" s="32">
        <v>1100</v>
      </c>
      <c r="D18" s="32">
        <v>1120</v>
      </c>
      <c r="E18" s="32">
        <v>1</v>
      </c>
      <c r="F18" s="34">
        <f t="shared" si="1"/>
        <v>1.232</v>
      </c>
      <c r="G18" s="34">
        <f t="shared" si="2"/>
        <v>0</v>
      </c>
      <c r="H18" s="36">
        <f t="shared" si="3"/>
        <v>693.86208660983652</v>
      </c>
      <c r="I18" t="str">
        <f t="shared" si="4"/>
        <v/>
      </c>
      <c r="J18" s="36">
        <f t="shared" si="5"/>
        <v>0</v>
      </c>
    </row>
    <row r="19" spans="1:10" x14ac:dyDescent="0.25">
      <c r="A19" s="32" t="s">
        <v>165</v>
      </c>
      <c r="B19" s="38" t="s">
        <v>99</v>
      </c>
      <c r="C19" s="32">
        <v>1100</v>
      </c>
      <c r="D19" s="32">
        <v>160</v>
      </c>
      <c r="E19" s="32">
        <v>1</v>
      </c>
      <c r="F19" s="34">
        <f t="shared" si="1"/>
        <v>0.17599999999999999</v>
      </c>
      <c r="G19" s="34">
        <f t="shared" si="2"/>
        <v>23.3415</v>
      </c>
      <c r="H19" s="36">
        <f t="shared" si="3"/>
        <v>693.86208660983652</v>
      </c>
      <c r="I19" t="str">
        <f t="shared" si="4"/>
        <v>Floor &amp; Walls</v>
      </c>
      <c r="J19" s="36">
        <f t="shared" si="5"/>
        <v>16195.781894603499</v>
      </c>
    </row>
    <row r="20" spans="1:10" x14ac:dyDescent="0.25">
      <c r="A20" s="32" t="s">
        <v>200</v>
      </c>
      <c r="B20" s="38" t="s">
        <v>199</v>
      </c>
      <c r="C20" s="32">
        <v>1270</v>
      </c>
      <c r="D20" s="32">
        <v>450</v>
      </c>
      <c r="E20" s="32">
        <v>1</v>
      </c>
      <c r="F20" s="34">
        <f t="shared" si="1"/>
        <v>0.57150000000000001</v>
      </c>
      <c r="G20" s="34">
        <f t="shared" si="2"/>
        <v>0</v>
      </c>
      <c r="H20" s="36">
        <f t="shared" si="3"/>
        <v>693.86208660983652</v>
      </c>
      <c r="I20" t="str">
        <f t="shared" si="4"/>
        <v/>
      </c>
      <c r="J20" s="36">
        <f t="shared" si="5"/>
        <v>0</v>
      </c>
    </row>
    <row r="21" spans="1:10" x14ac:dyDescent="0.25">
      <c r="A21" s="32" t="s">
        <v>200</v>
      </c>
      <c r="C21" s="32">
        <v>1270</v>
      </c>
      <c r="D21" s="32">
        <v>100</v>
      </c>
      <c r="E21" s="32">
        <v>1</v>
      </c>
      <c r="F21" s="34">
        <f t="shared" si="1"/>
        <v>0.127</v>
      </c>
      <c r="G21" s="34">
        <f t="shared" si="2"/>
        <v>0.69850000000000001</v>
      </c>
      <c r="H21" s="36">
        <f t="shared" si="3"/>
        <v>693.86208660983652</v>
      </c>
      <c r="I21" t="str">
        <f t="shared" si="4"/>
        <v>Bathroom 1 Vanity</v>
      </c>
      <c r="J21" s="36">
        <f t="shared" si="5"/>
        <v>484.66266749697081</v>
      </c>
    </row>
    <row r="22" spans="1:10" ht="30" x14ac:dyDescent="0.25">
      <c r="A22" s="32" t="s">
        <v>204</v>
      </c>
      <c r="B22" s="38" t="s">
        <v>205</v>
      </c>
      <c r="C22" s="32">
        <v>2120</v>
      </c>
      <c r="D22" s="32">
        <v>225</v>
      </c>
      <c r="E22" s="32">
        <v>2</v>
      </c>
      <c r="F22" s="34">
        <f t="shared" si="1"/>
        <v>0.95399999999999996</v>
      </c>
      <c r="G22" s="34">
        <f t="shared" si="2"/>
        <v>0</v>
      </c>
      <c r="H22" s="36">
        <f t="shared" si="3"/>
        <v>693.86208660983652</v>
      </c>
      <c r="I22" t="str">
        <f t="shared" si="4"/>
        <v/>
      </c>
      <c r="J22" s="36">
        <f t="shared" si="5"/>
        <v>0</v>
      </c>
    </row>
    <row r="23" spans="1:10" ht="30" x14ac:dyDescent="0.25">
      <c r="A23" s="32" t="s">
        <v>204</v>
      </c>
      <c r="B23" s="38" t="s">
        <v>206</v>
      </c>
      <c r="C23" s="32">
        <v>740</v>
      </c>
      <c r="D23" s="32">
        <v>225</v>
      </c>
      <c r="E23" s="32">
        <v>1</v>
      </c>
      <c r="F23" s="34">
        <f t="shared" si="1"/>
        <v>0.16650000000000001</v>
      </c>
      <c r="G23" s="34">
        <f t="shared" si="2"/>
        <v>1.1205000000000001</v>
      </c>
      <c r="H23" s="36">
        <f t="shared" si="3"/>
        <v>693.86208660983652</v>
      </c>
      <c r="I23" t="str">
        <f t="shared" si="4"/>
        <v>Bathroom 1 Architrave DS.01</v>
      </c>
      <c r="J23" s="36">
        <f t="shared" si="5"/>
        <v>777.47246804632186</v>
      </c>
    </row>
    <row r="24" spans="1:10" x14ac:dyDescent="0.25">
      <c r="A24" s="32" t="s">
        <v>166</v>
      </c>
      <c r="B24" s="38" t="s">
        <v>215</v>
      </c>
      <c r="C24" s="32">
        <v>2220</v>
      </c>
      <c r="D24" s="32">
        <v>60</v>
      </c>
      <c r="E24" s="32">
        <v>2</v>
      </c>
      <c r="F24" s="34">
        <f t="shared" si="1"/>
        <v>0.26640000000000003</v>
      </c>
      <c r="G24" s="34">
        <f t="shared" si="2"/>
        <v>0</v>
      </c>
      <c r="H24" s="36">
        <f t="shared" si="3"/>
        <v>693.86208660983652</v>
      </c>
      <c r="I24" t="str">
        <f t="shared" si="4"/>
        <v/>
      </c>
      <c r="J24" s="36">
        <f t="shared" si="5"/>
        <v>0</v>
      </c>
    </row>
    <row r="25" spans="1:10" ht="30" x14ac:dyDescent="0.25">
      <c r="A25" s="32" t="s">
        <v>166</v>
      </c>
      <c r="B25" s="38" t="s">
        <v>216</v>
      </c>
      <c r="C25" s="32">
        <v>2220</v>
      </c>
      <c r="D25" s="32">
        <v>180</v>
      </c>
      <c r="E25" s="32">
        <v>3</v>
      </c>
      <c r="F25" s="34">
        <f t="shared" si="1"/>
        <v>1.1988000000000001</v>
      </c>
      <c r="G25" s="34">
        <f t="shared" si="2"/>
        <v>0</v>
      </c>
      <c r="H25" s="36">
        <f t="shared" si="3"/>
        <v>693.86208660983652</v>
      </c>
      <c r="I25" t="str">
        <f t="shared" si="4"/>
        <v/>
      </c>
      <c r="J25" s="36">
        <f t="shared" si="5"/>
        <v>0</v>
      </c>
    </row>
    <row r="26" spans="1:10" x14ac:dyDescent="0.25">
      <c r="A26" s="32" t="s">
        <v>166</v>
      </c>
      <c r="B26" s="38" t="s">
        <v>217</v>
      </c>
      <c r="C26" s="32">
        <v>990</v>
      </c>
      <c r="D26" s="32">
        <v>60</v>
      </c>
      <c r="E26" s="32">
        <v>1</v>
      </c>
      <c r="F26" s="34">
        <f t="shared" si="1"/>
        <v>5.9400000000000001E-2</v>
      </c>
      <c r="G26" s="34">
        <f t="shared" si="2"/>
        <v>0</v>
      </c>
      <c r="H26" s="36">
        <f t="shared" si="3"/>
        <v>693.86208660983652</v>
      </c>
      <c r="I26" t="str">
        <f t="shared" si="4"/>
        <v/>
      </c>
      <c r="J26" s="36">
        <f t="shared" si="5"/>
        <v>0</v>
      </c>
    </row>
    <row r="27" spans="1:10" ht="30" x14ac:dyDescent="0.25">
      <c r="A27" s="32" t="s">
        <v>166</v>
      </c>
      <c r="B27" s="38" t="s">
        <v>218</v>
      </c>
      <c r="C27" s="32">
        <v>990</v>
      </c>
      <c r="D27" s="32">
        <v>180</v>
      </c>
      <c r="E27" s="32">
        <v>3</v>
      </c>
      <c r="F27" s="34">
        <f t="shared" si="1"/>
        <v>0.53459999999999996</v>
      </c>
      <c r="G27" s="34">
        <f t="shared" si="2"/>
        <v>0</v>
      </c>
      <c r="H27" s="36">
        <f t="shared" si="3"/>
        <v>693.86208660983652</v>
      </c>
      <c r="I27" t="str">
        <f t="shared" si="4"/>
        <v/>
      </c>
      <c r="J27" s="36">
        <f t="shared" si="5"/>
        <v>0</v>
      </c>
    </row>
    <row r="28" spans="1:10" ht="30" x14ac:dyDescent="0.25">
      <c r="A28" s="32" t="s">
        <v>166</v>
      </c>
      <c r="B28" s="38" t="s">
        <v>219</v>
      </c>
      <c r="C28" s="32">
        <v>2120</v>
      </c>
      <c r="D28" s="32">
        <v>120</v>
      </c>
      <c r="E28" s="32">
        <v>2</v>
      </c>
      <c r="F28" s="34">
        <f t="shared" si="1"/>
        <v>0.50880000000000003</v>
      </c>
      <c r="G28" s="34">
        <f t="shared" si="2"/>
        <v>0</v>
      </c>
      <c r="H28" s="36">
        <f t="shared" si="3"/>
        <v>693.86208660983652</v>
      </c>
      <c r="I28" t="str">
        <f t="shared" si="4"/>
        <v/>
      </c>
      <c r="J28" s="36">
        <f t="shared" si="5"/>
        <v>0</v>
      </c>
    </row>
    <row r="29" spans="1:10" ht="30" x14ac:dyDescent="0.25">
      <c r="A29" s="32" t="s">
        <v>166</v>
      </c>
      <c r="B29" s="38" t="s">
        <v>220</v>
      </c>
      <c r="C29" s="32">
        <v>790</v>
      </c>
      <c r="D29" s="32">
        <v>120</v>
      </c>
      <c r="E29" s="32">
        <v>1</v>
      </c>
      <c r="F29" s="34">
        <f t="shared" si="1"/>
        <v>9.4799999999999995E-2</v>
      </c>
      <c r="G29" s="34">
        <f t="shared" si="2"/>
        <v>2.6627999999999998</v>
      </c>
      <c r="H29" s="36">
        <f t="shared" si="3"/>
        <v>693.86208660983652</v>
      </c>
      <c r="I29" t="str">
        <f t="shared" si="4"/>
        <v>Bathroom 1 Architrave D.05</v>
      </c>
      <c r="J29" s="36">
        <f t="shared" si="5"/>
        <v>1847.6159642246726</v>
      </c>
    </row>
    <row r="30" spans="1:10" x14ac:dyDescent="0.25">
      <c r="A30" s="39" t="s">
        <v>201</v>
      </c>
      <c r="B30" s="38" t="s">
        <v>198</v>
      </c>
      <c r="C30" s="32">
        <v>1000</v>
      </c>
      <c r="D30" s="32">
        <v>150</v>
      </c>
      <c r="E30" s="32">
        <v>1</v>
      </c>
      <c r="F30" s="34">
        <f t="shared" si="1"/>
        <v>0.15</v>
      </c>
      <c r="G30" s="34">
        <f t="shared" si="2"/>
        <v>0</v>
      </c>
      <c r="H30" s="36">
        <f t="shared" si="3"/>
        <v>693.86208660983652</v>
      </c>
      <c r="I30" t="str">
        <f t="shared" si="4"/>
        <v/>
      </c>
      <c r="J30" s="36">
        <f t="shared" si="5"/>
        <v>0</v>
      </c>
    </row>
    <row r="31" spans="1:10" x14ac:dyDescent="0.25">
      <c r="A31" s="39" t="s">
        <v>201</v>
      </c>
      <c r="B31" s="38" t="s">
        <v>228</v>
      </c>
      <c r="C31" s="32">
        <v>1000</v>
      </c>
      <c r="D31" s="32">
        <v>64</v>
      </c>
      <c r="E31" s="32">
        <v>1</v>
      </c>
      <c r="F31" s="34">
        <f t="shared" si="1"/>
        <v>6.4000000000000001E-2</v>
      </c>
      <c r="G31" s="34">
        <f t="shared" si="2"/>
        <v>0</v>
      </c>
      <c r="H31" s="36">
        <f t="shared" si="3"/>
        <v>693.86208660983652</v>
      </c>
      <c r="I31" t="str">
        <f t="shared" si="4"/>
        <v/>
      </c>
      <c r="J31" s="36">
        <f t="shared" si="5"/>
        <v>0</v>
      </c>
    </row>
    <row r="32" spans="1:10" x14ac:dyDescent="0.25">
      <c r="A32" s="39" t="s">
        <v>201</v>
      </c>
      <c r="B32" s="38" t="s">
        <v>229</v>
      </c>
      <c r="C32" s="32">
        <v>1000</v>
      </c>
      <c r="D32" s="32">
        <v>105</v>
      </c>
      <c r="E32" s="32">
        <v>1</v>
      </c>
      <c r="F32" s="34">
        <f t="shared" si="1"/>
        <v>0.105</v>
      </c>
      <c r="G32" s="34">
        <f t="shared" si="2"/>
        <v>0.31900000000000001</v>
      </c>
      <c r="H32" s="36">
        <f t="shared" si="3"/>
        <v>693.86208660983652</v>
      </c>
      <c r="I32" t="str">
        <f t="shared" si="4"/>
        <v>Bathroom 1 Shower Shelf</v>
      </c>
      <c r="J32" s="36">
        <f t="shared" si="5"/>
        <v>221.34200562853786</v>
      </c>
    </row>
    <row r="33" spans="1:8" x14ac:dyDescent="0.25">
      <c r="C33" s="32"/>
      <c r="D33" s="32"/>
      <c r="E33" s="32"/>
      <c r="F33" s="32"/>
      <c r="G33" s="32"/>
    </row>
    <row r="34" spans="1:8" x14ac:dyDescent="0.25">
      <c r="C34" s="32"/>
      <c r="D34" s="32"/>
      <c r="E34" s="32"/>
      <c r="F34" s="34">
        <f>SUM(F2:F32)</f>
        <v>28.142299999999999</v>
      </c>
      <c r="G34" s="34">
        <f>SUM(G2:G32)</f>
        <v>28.142299999999999</v>
      </c>
    </row>
    <row r="35" spans="1:8" x14ac:dyDescent="0.25">
      <c r="C35" s="32"/>
      <c r="D35" s="32"/>
      <c r="E35" s="32"/>
      <c r="F35" s="32"/>
      <c r="G35" s="32"/>
    </row>
    <row r="36" spans="1:8" x14ac:dyDescent="0.25">
      <c r="A36" s="32" t="s">
        <v>73</v>
      </c>
      <c r="C36" s="32" t="s">
        <v>72</v>
      </c>
      <c r="D36" s="32" t="s">
        <v>71</v>
      </c>
      <c r="E36" s="32" t="s">
        <v>6</v>
      </c>
      <c r="F36" s="32" t="s">
        <v>8</v>
      </c>
      <c r="G36" s="32" t="s">
        <v>9</v>
      </c>
    </row>
    <row r="37" spans="1:8" x14ac:dyDescent="0.25">
      <c r="A37" s="32" t="s">
        <v>157</v>
      </c>
      <c r="C37" s="32">
        <v>2.75</v>
      </c>
      <c r="D37" s="32">
        <v>1.65</v>
      </c>
      <c r="E37" s="32">
        <v>9</v>
      </c>
      <c r="F37" s="35">
        <v>450</v>
      </c>
      <c r="G37" s="33">
        <f>F37*E37*D37*C37</f>
        <v>18376.875</v>
      </c>
      <c r="H37" s="33"/>
    </row>
    <row r="38" spans="1:8" x14ac:dyDescent="0.25">
      <c r="A38" s="32" t="s">
        <v>70</v>
      </c>
      <c r="C38" s="32"/>
      <c r="D38" s="32"/>
      <c r="E38" s="32">
        <v>9</v>
      </c>
      <c r="F38" s="35">
        <v>100</v>
      </c>
      <c r="G38" s="33">
        <f>F38*E38</f>
        <v>900</v>
      </c>
    </row>
    <row r="39" spans="1:8" x14ac:dyDescent="0.25">
      <c r="A39" s="32" t="s">
        <v>69</v>
      </c>
      <c r="C39" s="32"/>
      <c r="D39" s="32"/>
      <c r="E39" s="32">
        <v>1</v>
      </c>
      <c r="F39" s="35">
        <v>250</v>
      </c>
      <c r="G39" s="33">
        <f>F39*E39</f>
        <v>250</v>
      </c>
    </row>
    <row r="40" spans="1:8" x14ac:dyDescent="0.25">
      <c r="C40" s="32"/>
      <c r="D40" s="32"/>
      <c r="E40" s="32"/>
      <c r="F40" s="32"/>
      <c r="G40" s="32"/>
    </row>
    <row r="41" spans="1:8" x14ac:dyDescent="0.25">
      <c r="C41" s="32"/>
      <c r="D41" s="32"/>
      <c r="E41" s="32"/>
      <c r="F41" s="32"/>
      <c r="G41" s="33">
        <f>SUM(G37:G39)</f>
        <v>19526.875</v>
      </c>
    </row>
    <row r="42" spans="1:8" x14ac:dyDescent="0.25">
      <c r="C42" s="32"/>
      <c r="D42" s="32"/>
      <c r="E42" s="32"/>
      <c r="F42" s="32" t="s">
        <v>17</v>
      </c>
      <c r="G42" s="34">
        <f>F34</f>
        <v>28.142299999999999</v>
      </c>
    </row>
    <row r="43" spans="1:8" x14ac:dyDescent="0.25">
      <c r="C43" s="32"/>
      <c r="D43" s="32"/>
      <c r="E43" s="32"/>
      <c r="F43" s="32" t="s">
        <v>8</v>
      </c>
      <c r="G43" s="33">
        <f>G41/G42</f>
        <v>693.86208660983652</v>
      </c>
    </row>
    <row r="44" spans="1:8" x14ac:dyDescent="0.25">
      <c r="C44" s="32"/>
      <c r="D44" s="32"/>
      <c r="E44" s="32"/>
      <c r="F44" s="32"/>
      <c r="G44" s="32"/>
    </row>
  </sheetData>
  <pageMargins left="0.7" right="0.7" top="0.75" bottom="0.75" header="0.3" footer="0.3"/>
  <pageSetup paperSize="9" scale="76"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4004B-F7C2-42C6-8B9C-32A41FE0153C}">
  <sheetPr codeName="Sheet8"/>
  <dimension ref="A1:J44"/>
  <sheetViews>
    <sheetView view="pageBreakPreview" topLeftCell="A4" zoomScaleNormal="100" zoomScaleSheetLayoutView="100" workbookViewId="0">
      <selection activeCell="B19" sqref="B19"/>
    </sheetView>
  </sheetViews>
  <sheetFormatPr defaultRowHeight="15" x14ac:dyDescent="0.25"/>
  <cols>
    <col min="1" max="1" width="47.5703125" customWidth="1"/>
    <col min="2" max="2" width="50" style="41" customWidth="1"/>
    <col min="6" max="6" width="11.28515625" bestFit="1" customWidth="1"/>
    <col min="7" max="7" width="15.140625" customWidth="1"/>
    <col min="8" max="8" width="14.28515625" bestFit="1" customWidth="1"/>
    <col min="9" max="9" width="39.140625" customWidth="1"/>
    <col min="10" max="10" width="12.140625" customWidth="1"/>
  </cols>
  <sheetData>
    <row r="1" spans="1:10" x14ac:dyDescent="0.25">
      <c r="A1" s="32" t="s">
        <v>87</v>
      </c>
      <c r="B1" s="38" t="s">
        <v>10</v>
      </c>
      <c r="C1" s="32" t="s">
        <v>72</v>
      </c>
      <c r="D1" s="32" t="s">
        <v>71</v>
      </c>
      <c r="E1" s="32" t="s">
        <v>6</v>
      </c>
      <c r="F1" s="32" t="s">
        <v>40</v>
      </c>
      <c r="G1" s="32" t="s">
        <v>86</v>
      </c>
      <c r="H1" s="32" t="s">
        <v>8</v>
      </c>
      <c r="I1" s="32" t="s">
        <v>173</v>
      </c>
      <c r="J1" s="32" t="s">
        <v>9</v>
      </c>
    </row>
    <row r="2" spans="1:10" x14ac:dyDescent="0.25">
      <c r="A2" s="32" t="s">
        <v>188</v>
      </c>
      <c r="B2" s="38" t="s">
        <v>111</v>
      </c>
      <c r="C2" s="32">
        <v>840</v>
      </c>
      <c r="D2" s="32">
        <v>160</v>
      </c>
      <c r="E2" s="32">
        <v>1</v>
      </c>
      <c r="F2" s="34">
        <f t="shared" ref="F2" si="0">(C2*D2*E2)/1000000</f>
        <v>0.13439999999999999</v>
      </c>
      <c r="G2" s="34">
        <f>SUMIF($A$2:$A$33,I2,F$2:F$33)</f>
        <v>0</v>
      </c>
      <c r="H2" s="36">
        <f>IF(G2="","",$G$43)</f>
        <v>434.02399638391398</v>
      </c>
      <c r="I2" t="str">
        <f>IF($A2=$A3,"",$A2)</f>
        <v/>
      </c>
      <c r="J2" s="36">
        <f>IF(H2="","",H2*G2)</f>
        <v>0</v>
      </c>
    </row>
    <row r="3" spans="1:10" x14ac:dyDescent="0.25">
      <c r="A3" s="32" t="s">
        <v>188</v>
      </c>
      <c r="B3" s="38" t="s">
        <v>110</v>
      </c>
      <c r="C3" s="32">
        <v>1040</v>
      </c>
      <c r="D3" s="32">
        <v>580</v>
      </c>
      <c r="E3" s="32">
        <v>1</v>
      </c>
      <c r="F3" s="34">
        <f t="shared" ref="F3:F31" si="1">(C3*D3*E3)/1000000</f>
        <v>0.60319999999999996</v>
      </c>
      <c r="G3" s="34">
        <f t="shared" ref="G3:G31" si="2">SUMIF($A$2:$A$33,I3,F$2:F$33)</f>
        <v>0</v>
      </c>
      <c r="H3" s="36">
        <f t="shared" ref="H3:H31" si="3">IF(G3="","",$G$43)</f>
        <v>434.02399638391398</v>
      </c>
      <c r="I3" t="str">
        <f t="shared" ref="I3:I31" si="4">IF($A3=$A4,"",$A3)</f>
        <v/>
      </c>
      <c r="J3" s="36">
        <f t="shared" ref="J3:J31" si="5">IF(H3="","",H3*G3)</f>
        <v>0</v>
      </c>
    </row>
    <row r="4" spans="1:10" x14ac:dyDescent="0.25">
      <c r="A4" s="32" t="s">
        <v>188</v>
      </c>
      <c r="B4" s="38" t="s">
        <v>110</v>
      </c>
      <c r="C4" s="32">
        <v>1340</v>
      </c>
      <c r="D4" s="32">
        <v>460</v>
      </c>
      <c r="E4" s="32">
        <v>1</v>
      </c>
      <c r="F4" s="34">
        <f t="shared" si="1"/>
        <v>0.61639999999999995</v>
      </c>
      <c r="G4" s="34">
        <f t="shared" si="2"/>
        <v>0</v>
      </c>
      <c r="H4" s="36">
        <f t="shared" si="3"/>
        <v>434.02399638391398</v>
      </c>
      <c r="I4" t="str">
        <f t="shared" si="4"/>
        <v/>
      </c>
      <c r="J4" s="36">
        <f t="shared" si="5"/>
        <v>0</v>
      </c>
    </row>
    <row r="5" spans="1:10" x14ac:dyDescent="0.25">
      <c r="A5" s="32" t="s">
        <v>188</v>
      </c>
      <c r="B5" s="38" t="s">
        <v>110</v>
      </c>
      <c r="C5" s="32">
        <v>1150</v>
      </c>
      <c r="D5" s="32">
        <v>860</v>
      </c>
      <c r="E5" s="32">
        <v>1</v>
      </c>
      <c r="F5" s="34">
        <f t="shared" si="1"/>
        <v>0.98899999999999999</v>
      </c>
      <c r="G5" s="34">
        <f t="shared" si="2"/>
        <v>0</v>
      </c>
      <c r="H5" s="36">
        <f t="shared" si="3"/>
        <v>434.02399638391398</v>
      </c>
      <c r="I5" t="str">
        <f t="shared" si="4"/>
        <v/>
      </c>
      <c r="J5" s="36">
        <f t="shared" si="5"/>
        <v>0</v>
      </c>
    </row>
    <row r="6" spans="1:10" x14ac:dyDescent="0.25">
      <c r="A6" s="32" t="s">
        <v>188</v>
      </c>
      <c r="B6" s="38" t="s">
        <v>110</v>
      </c>
      <c r="C6" s="32">
        <v>1150</v>
      </c>
      <c r="D6" s="32">
        <v>180</v>
      </c>
      <c r="E6" s="32">
        <v>1</v>
      </c>
      <c r="F6" s="34">
        <f t="shared" si="1"/>
        <v>0.20699999999999999</v>
      </c>
      <c r="G6" s="34">
        <f t="shared" si="2"/>
        <v>0</v>
      </c>
      <c r="H6" s="36">
        <f t="shared" si="3"/>
        <v>434.02399638391398</v>
      </c>
      <c r="I6" t="str">
        <f t="shared" si="4"/>
        <v/>
      </c>
      <c r="J6" s="36">
        <f t="shared" si="5"/>
        <v>0</v>
      </c>
    </row>
    <row r="7" spans="1:10" x14ac:dyDescent="0.25">
      <c r="A7" s="32" t="s">
        <v>188</v>
      </c>
      <c r="B7" s="38" t="s">
        <v>109</v>
      </c>
      <c r="C7" s="32">
        <v>1350</v>
      </c>
      <c r="D7" s="32">
        <v>880</v>
      </c>
      <c r="E7" s="32">
        <v>1</v>
      </c>
      <c r="F7" s="34">
        <f t="shared" si="1"/>
        <v>1.1879999999999999</v>
      </c>
      <c r="G7" s="34">
        <f t="shared" si="2"/>
        <v>0</v>
      </c>
      <c r="H7" s="36">
        <f t="shared" si="3"/>
        <v>434.02399638391398</v>
      </c>
      <c r="I7" t="str">
        <f t="shared" si="4"/>
        <v/>
      </c>
      <c r="J7" s="36">
        <f t="shared" si="5"/>
        <v>0</v>
      </c>
    </row>
    <row r="8" spans="1:10" x14ac:dyDescent="0.25">
      <c r="A8" s="32" t="s">
        <v>188</v>
      </c>
      <c r="B8" s="38" t="s">
        <v>108</v>
      </c>
      <c r="C8" s="32">
        <v>1100</v>
      </c>
      <c r="D8" s="32">
        <v>400</v>
      </c>
      <c r="E8" s="32">
        <v>1</v>
      </c>
      <c r="F8" s="34">
        <f t="shared" si="1"/>
        <v>0.44</v>
      </c>
      <c r="G8" s="34">
        <f t="shared" si="2"/>
        <v>0</v>
      </c>
      <c r="H8" s="36">
        <f t="shared" si="3"/>
        <v>434.02399638391398</v>
      </c>
      <c r="I8" t="str">
        <f t="shared" si="4"/>
        <v/>
      </c>
      <c r="J8" s="36">
        <f t="shared" si="5"/>
        <v>0</v>
      </c>
    </row>
    <row r="9" spans="1:10" x14ac:dyDescent="0.25">
      <c r="A9" s="32" t="s">
        <v>188</v>
      </c>
      <c r="B9" s="38" t="s">
        <v>107</v>
      </c>
      <c r="C9" s="32">
        <v>1100</v>
      </c>
      <c r="D9" s="32">
        <v>1880</v>
      </c>
      <c r="E9" s="32">
        <v>1</v>
      </c>
      <c r="F9" s="34">
        <f t="shared" si="1"/>
        <v>2.0680000000000001</v>
      </c>
      <c r="G9" s="34">
        <f t="shared" si="2"/>
        <v>0</v>
      </c>
      <c r="H9" s="36">
        <f t="shared" si="3"/>
        <v>434.02399638391398</v>
      </c>
      <c r="I9" t="str">
        <f t="shared" si="4"/>
        <v/>
      </c>
      <c r="J9" s="36">
        <f t="shared" si="5"/>
        <v>0</v>
      </c>
    </row>
    <row r="10" spans="1:10" x14ac:dyDescent="0.25">
      <c r="A10" s="32" t="s">
        <v>188</v>
      </c>
      <c r="B10" s="38" t="s">
        <v>106</v>
      </c>
      <c r="C10" s="32">
        <v>1100</v>
      </c>
      <c r="D10" s="32">
        <v>180</v>
      </c>
      <c r="E10" s="32">
        <v>1</v>
      </c>
      <c r="F10" s="34">
        <f t="shared" si="1"/>
        <v>0.19800000000000001</v>
      </c>
      <c r="G10" s="34">
        <f t="shared" si="2"/>
        <v>0</v>
      </c>
      <c r="H10" s="36">
        <f t="shared" si="3"/>
        <v>434.02399638391398</v>
      </c>
      <c r="I10" t="str">
        <f t="shared" si="4"/>
        <v/>
      </c>
      <c r="J10" s="36">
        <f t="shared" si="5"/>
        <v>0</v>
      </c>
    </row>
    <row r="11" spans="1:10" x14ac:dyDescent="0.25">
      <c r="A11" s="32" t="s">
        <v>188</v>
      </c>
      <c r="B11" s="38" t="s">
        <v>105</v>
      </c>
      <c r="C11" s="32">
        <v>1100</v>
      </c>
      <c r="D11" s="32">
        <v>1050</v>
      </c>
      <c r="E11" s="32">
        <v>1</v>
      </c>
      <c r="F11" s="34">
        <f t="shared" si="1"/>
        <v>1.155</v>
      </c>
      <c r="G11" s="34">
        <f t="shared" si="2"/>
        <v>0</v>
      </c>
      <c r="H11" s="36">
        <f t="shared" si="3"/>
        <v>434.02399638391398</v>
      </c>
      <c r="I11" t="str">
        <f t="shared" si="4"/>
        <v/>
      </c>
      <c r="J11" s="36">
        <f t="shared" si="5"/>
        <v>0</v>
      </c>
    </row>
    <row r="12" spans="1:10" x14ac:dyDescent="0.25">
      <c r="A12" s="32" t="s">
        <v>188</v>
      </c>
      <c r="B12" s="38" t="s">
        <v>105</v>
      </c>
      <c r="C12" s="32">
        <v>1100</v>
      </c>
      <c r="D12" s="32">
        <v>880</v>
      </c>
      <c r="E12" s="32">
        <v>1</v>
      </c>
      <c r="F12" s="34">
        <f t="shared" si="1"/>
        <v>0.96799999999999997</v>
      </c>
      <c r="G12" s="34">
        <f t="shared" si="2"/>
        <v>0</v>
      </c>
      <c r="H12" s="36">
        <f t="shared" si="3"/>
        <v>434.02399638391398</v>
      </c>
      <c r="I12" t="str">
        <f t="shared" si="4"/>
        <v/>
      </c>
      <c r="J12" s="36">
        <f t="shared" si="5"/>
        <v>0</v>
      </c>
    </row>
    <row r="13" spans="1:10" x14ac:dyDescent="0.25">
      <c r="A13" s="32" t="s">
        <v>188</v>
      </c>
      <c r="B13" s="38" t="s">
        <v>104</v>
      </c>
      <c r="C13" s="32">
        <v>2500</v>
      </c>
      <c r="D13" s="32">
        <v>840</v>
      </c>
      <c r="E13" s="32">
        <v>2</v>
      </c>
      <c r="F13" s="34">
        <f t="shared" si="1"/>
        <v>4.2</v>
      </c>
      <c r="G13" s="34">
        <f t="shared" si="2"/>
        <v>0</v>
      </c>
      <c r="H13" s="36">
        <f t="shared" si="3"/>
        <v>434.02399638391398</v>
      </c>
      <c r="I13" t="str">
        <f t="shared" si="4"/>
        <v/>
      </c>
      <c r="J13" s="36">
        <f t="shared" si="5"/>
        <v>0</v>
      </c>
    </row>
    <row r="14" spans="1:10" x14ac:dyDescent="0.25">
      <c r="A14" s="32" t="s">
        <v>188</v>
      </c>
      <c r="B14" s="38" t="s">
        <v>103</v>
      </c>
      <c r="C14" s="32">
        <v>2500</v>
      </c>
      <c r="D14" s="32">
        <v>1350</v>
      </c>
      <c r="E14" s="32">
        <v>1</v>
      </c>
      <c r="F14" s="34">
        <f t="shared" si="1"/>
        <v>3.375</v>
      </c>
      <c r="G14" s="34">
        <f t="shared" si="2"/>
        <v>0</v>
      </c>
      <c r="H14" s="36">
        <f t="shared" si="3"/>
        <v>434.02399638391398</v>
      </c>
      <c r="I14" t="str">
        <f t="shared" si="4"/>
        <v/>
      </c>
      <c r="J14" s="36">
        <f t="shared" si="5"/>
        <v>0</v>
      </c>
    </row>
    <row r="15" spans="1:10" x14ac:dyDescent="0.25">
      <c r="A15" s="32" t="s">
        <v>188</v>
      </c>
      <c r="B15" s="38" t="s">
        <v>102</v>
      </c>
      <c r="C15" s="32">
        <v>2500</v>
      </c>
      <c r="D15" s="32">
        <v>170</v>
      </c>
      <c r="E15" s="32">
        <v>1</v>
      </c>
      <c r="F15" s="34">
        <f t="shared" si="1"/>
        <v>0.42499999999999999</v>
      </c>
      <c r="G15" s="34">
        <f t="shared" si="2"/>
        <v>16.567</v>
      </c>
      <c r="H15" s="36">
        <f t="shared" si="3"/>
        <v>434.02399638391398</v>
      </c>
      <c r="I15" t="str">
        <f t="shared" si="4"/>
        <v>Bathroom 2 Floor &amp; Walls</v>
      </c>
      <c r="J15" s="36">
        <f t="shared" si="5"/>
        <v>7190.4755480923031</v>
      </c>
    </row>
    <row r="16" spans="1:10" ht="30" x14ac:dyDescent="0.25">
      <c r="A16" s="32" t="s">
        <v>189</v>
      </c>
      <c r="B16" s="38" t="s">
        <v>155</v>
      </c>
      <c r="C16" s="32">
        <v>600</v>
      </c>
      <c r="D16" s="32">
        <v>300</v>
      </c>
      <c r="E16" s="32">
        <v>1</v>
      </c>
      <c r="F16" s="34">
        <f t="shared" si="1"/>
        <v>0.18</v>
      </c>
      <c r="G16" s="34">
        <f t="shared" si="2"/>
        <v>0</v>
      </c>
      <c r="H16" s="36">
        <f t="shared" si="3"/>
        <v>434.02399638391398</v>
      </c>
      <c r="I16" t="str">
        <f t="shared" si="4"/>
        <v/>
      </c>
      <c r="J16" s="36">
        <f t="shared" si="5"/>
        <v>0</v>
      </c>
    </row>
    <row r="17" spans="1:10" x14ac:dyDescent="0.25">
      <c r="A17" s="32" t="s">
        <v>189</v>
      </c>
      <c r="B17" s="38" t="s">
        <v>148</v>
      </c>
      <c r="C17" s="32">
        <v>600</v>
      </c>
      <c r="D17" s="32">
        <v>350</v>
      </c>
      <c r="E17" s="32">
        <v>1</v>
      </c>
      <c r="F17" s="34">
        <f t="shared" si="1"/>
        <v>0.21</v>
      </c>
      <c r="G17" s="34">
        <f t="shared" si="2"/>
        <v>0</v>
      </c>
      <c r="H17" s="36">
        <f t="shared" si="3"/>
        <v>434.02399638391398</v>
      </c>
      <c r="I17" t="str">
        <f t="shared" si="4"/>
        <v/>
      </c>
      <c r="J17" s="36">
        <f t="shared" si="5"/>
        <v>0</v>
      </c>
    </row>
    <row r="18" spans="1:10" x14ac:dyDescent="0.25">
      <c r="A18" s="32" t="s">
        <v>189</v>
      </c>
      <c r="B18" s="38" t="s">
        <v>149</v>
      </c>
      <c r="C18" s="32">
        <v>350</v>
      </c>
      <c r="D18" s="32">
        <v>300</v>
      </c>
      <c r="E18" s="32">
        <v>2</v>
      </c>
      <c r="F18" s="34">
        <f t="shared" si="1"/>
        <v>0.21</v>
      </c>
      <c r="G18" s="34">
        <f t="shared" si="2"/>
        <v>0.6</v>
      </c>
      <c r="H18" s="36">
        <f t="shared" si="3"/>
        <v>434.02399638391398</v>
      </c>
      <c r="I18" t="str">
        <f t="shared" si="4"/>
        <v>Bathroom 2 Vanity</v>
      </c>
      <c r="J18" s="36">
        <f t="shared" si="5"/>
        <v>260.41439783034838</v>
      </c>
    </row>
    <row r="19" spans="1:10" x14ac:dyDescent="0.25">
      <c r="A19" s="32" t="s">
        <v>197</v>
      </c>
      <c r="B19" s="38" t="s">
        <v>72</v>
      </c>
      <c r="C19" s="32">
        <v>350</v>
      </c>
      <c r="D19" s="32">
        <v>160</v>
      </c>
      <c r="E19" s="32">
        <v>2</v>
      </c>
      <c r="F19" s="34">
        <f t="shared" si="1"/>
        <v>0.112</v>
      </c>
      <c r="G19" s="34">
        <f t="shared" si="2"/>
        <v>0</v>
      </c>
      <c r="H19" s="36">
        <f t="shared" si="3"/>
        <v>434.02399638391398</v>
      </c>
      <c r="I19" t="str">
        <f t="shared" si="4"/>
        <v/>
      </c>
      <c r="J19" s="36">
        <f t="shared" si="5"/>
        <v>0</v>
      </c>
    </row>
    <row r="20" spans="1:10" x14ac:dyDescent="0.25">
      <c r="A20" s="32" t="s">
        <v>197</v>
      </c>
      <c r="B20" s="38" t="s">
        <v>71</v>
      </c>
      <c r="C20" s="32">
        <v>260</v>
      </c>
      <c r="D20" s="32">
        <v>160</v>
      </c>
      <c r="E20" s="32">
        <v>2</v>
      </c>
      <c r="F20" s="34">
        <f t="shared" si="1"/>
        <v>8.3199999999999996E-2</v>
      </c>
      <c r="G20" s="34">
        <f t="shared" si="2"/>
        <v>0.19519999999999998</v>
      </c>
      <c r="H20" s="36">
        <f t="shared" si="3"/>
        <v>434.02399638391398</v>
      </c>
      <c r="I20" t="str">
        <f t="shared" si="4"/>
        <v>Bathroom 2 Basin</v>
      </c>
      <c r="J20" s="36">
        <f t="shared" si="5"/>
        <v>84.721484094139996</v>
      </c>
    </row>
    <row r="21" spans="1:10" x14ac:dyDescent="0.25">
      <c r="A21" s="32" t="s">
        <v>101</v>
      </c>
      <c r="B21" s="38" t="s">
        <v>205</v>
      </c>
      <c r="C21" s="32">
        <v>2120</v>
      </c>
      <c r="D21" s="32">
        <v>185</v>
      </c>
      <c r="E21" s="32">
        <v>2</v>
      </c>
      <c r="F21" s="34">
        <f t="shared" si="1"/>
        <v>0.78439999999999999</v>
      </c>
      <c r="G21" s="34">
        <f t="shared" si="2"/>
        <v>0</v>
      </c>
      <c r="H21" s="36">
        <f t="shared" si="3"/>
        <v>434.02399638391398</v>
      </c>
      <c r="I21" t="str">
        <f t="shared" si="4"/>
        <v/>
      </c>
      <c r="J21" s="36">
        <f t="shared" si="5"/>
        <v>0</v>
      </c>
    </row>
    <row r="22" spans="1:10" x14ac:dyDescent="0.25">
      <c r="A22" s="32" t="s">
        <v>101</v>
      </c>
      <c r="B22" s="38" t="s">
        <v>206</v>
      </c>
      <c r="C22" s="32">
        <v>1140</v>
      </c>
      <c r="D22" s="32">
        <v>185</v>
      </c>
      <c r="E22" s="32">
        <v>1</v>
      </c>
      <c r="F22" s="34">
        <f t="shared" si="1"/>
        <v>0.2109</v>
      </c>
      <c r="G22" s="34">
        <f t="shared" si="2"/>
        <v>0.99529999999999996</v>
      </c>
      <c r="H22" s="36">
        <f t="shared" si="3"/>
        <v>434.02399638391398</v>
      </c>
      <c r="I22" t="str">
        <f t="shared" si="4"/>
        <v>Bathroom 2 Architrave DS.04</v>
      </c>
      <c r="J22" s="36">
        <f t="shared" si="5"/>
        <v>431.98408360090957</v>
      </c>
    </row>
    <row r="23" spans="1:10" x14ac:dyDescent="0.25">
      <c r="A23" s="32" t="s">
        <v>222</v>
      </c>
      <c r="B23" s="38" t="s">
        <v>215</v>
      </c>
      <c r="C23" s="32">
        <v>2220</v>
      </c>
      <c r="D23" s="32">
        <v>60</v>
      </c>
      <c r="E23" s="32">
        <v>2</v>
      </c>
      <c r="F23" s="34">
        <f t="shared" si="1"/>
        <v>0.26640000000000003</v>
      </c>
      <c r="G23" s="34">
        <f t="shared" si="2"/>
        <v>0</v>
      </c>
      <c r="H23" s="36">
        <f t="shared" si="3"/>
        <v>434.02399638391398</v>
      </c>
      <c r="I23" t="str">
        <f t="shared" si="4"/>
        <v/>
      </c>
      <c r="J23" s="36">
        <f t="shared" si="5"/>
        <v>0</v>
      </c>
    </row>
    <row r="24" spans="1:10" ht="30" x14ac:dyDescent="0.25">
      <c r="A24" s="32" t="s">
        <v>222</v>
      </c>
      <c r="B24" s="38" t="s">
        <v>216</v>
      </c>
      <c r="C24" s="32">
        <v>2220</v>
      </c>
      <c r="D24" s="32">
        <v>180</v>
      </c>
      <c r="E24" s="32">
        <v>3</v>
      </c>
      <c r="F24" s="34">
        <f t="shared" si="1"/>
        <v>1.1988000000000001</v>
      </c>
      <c r="G24" s="34">
        <f t="shared" si="2"/>
        <v>0</v>
      </c>
      <c r="H24" s="36">
        <f t="shared" si="3"/>
        <v>434.02399638391398</v>
      </c>
      <c r="I24" t="str">
        <f t="shared" si="4"/>
        <v/>
      </c>
      <c r="J24" s="36">
        <f t="shared" si="5"/>
        <v>0</v>
      </c>
    </row>
    <row r="25" spans="1:10" x14ac:dyDescent="0.25">
      <c r="A25" s="32" t="s">
        <v>222</v>
      </c>
      <c r="B25" s="38" t="s">
        <v>217</v>
      </c>
      <c r="C25" s="32">
        <v>1070</v>
      </c>
      <c r="D25" s="32">
        <v>60</v>
      </c>
      <c r="E25" s="32">
        <v>1</v>
      </c>
      <c r="F25" s="34">
        <f t="shared" si="1"/>
        <v>6.4199999999999993E-2</v>
      </c>
      <c r="G25" s="34">
        <f t="shared" si="2"/>
        <v>0</v>
      </c>
      <c r="H25" s="36">
        <f t="shared" si="3"/>
        <v>434.02399638391398</v>
      </c>
      <c r="I25" t="str">
        <f t="shared" si="4"/>
        <v/>
      </c>
      <c r="J25" s="36">
        <f t="shared" si="5"/>
        <v>0</v>
      </c>
    </row>
    <row r="26" spans="1:10" x14ac:dyDescent="0.25">
      <c r="A26" s="32" t="s">
        <v>222</v>
      </c>
      <c r="B26" s="38" t="s">
        <v>218</v>
      </c>
      <c r="C26" s="32">
        <v>1070</v>
      </c>
      <c r="D26" s="32">
        <v>180</v>
      </c>
      <c r="E26" s="32">
        <v>3</v>
      </c>
      <c r="F26" s="34">
        <f t="shared" si="1"/>
        <v>0.57779999999999998</v>
      </c>
      <c r="G26" s="34">
        <f t="shared" si="2"/>
        <v>0</v>
      </c>
      <c r="H26" s="36">
        <f t="shared" si="3"/>
        <v>434.02399638391398</v>
      </c>
      <c r="I26" t="str">
        <f t="shared" si="4"/>
        <v/>
      </c>
      <c r="J26" s="36">
        <f t="shared" si="5"/>
        <v>0</v>
      </c>
    </row>
    <row r="27" spans="1:10" x14ac:dyDescent="0.25">
      <c r="A27" s="32" t="s">
        <v>222</v>
      </c>
      <c r="B27" s="38" t="s">
        <v>219</v>
      </c>
      <c r="C27" s="32">
        <v>2120</v>
      </c>
      <c r="D27" s="32">
        <v>120</v>
      </c>
      <c r="E27" s="32">
        <v>2</v>
      </c>
      <c r="F27" s="34">
        <f t="shared" si="1"/>
        <v>0.50880000000000003</v>
      </c>
      <c r="G27" s="34">
        <f t="shared" si="2"/>
        <v>0</v>
      </c>
      <c r="H27" s="36">
        <f t="shared" si="3"/>
        <v>434.02399638391398</v>
      </c>
      <c r="I27" t="str">
        <f t="shared" si="4"/>
        <v/>
      </c>
      <c r="J27" s="36">
        <f t="shared" si="5"/>
        <v>0</v>
      </c>
    </row>
    <row r="28" spans="1:10" ht="30" x14ac:dyDescent="0.25">
      <c r="A28" s="32" t="s">
        <v>222</v>
      </c>
      <c r="B28" s="38" t="s">
        <v>220</v>
      </c>
      <c r="C28" s="32">
        <v>870</v>
      </c>
      <c r="D28" s="32">
        <v>120</v>
      </c>
      <c r="E28" s="32">
        <v>1</v>
      </c>
      <c r="F28" s="34">
        <f t="shared" si="1"/>
        <v>0.10440000000000001</v>
      </c>
      <c r="G28" s="34">
        <f t="shared" si="2"/>
        <v>2.7204000000000002</v>
      </c>
      <c r="H28" s="36">
        <f t="shared" si="3"/>
        <v>434.02399638391398</v>
      </c>
      <c r="I28" t="str">
        <f t="shared" si="4"/>
        <v>Bathroom 2 Architrave D.12</v>
      </c>
      <c r="J28" s="36">
        <f t="shared" si="5"/>
        <v>1180.7188797627996</v>
      </c>
    </row>
    <row r="29" spans="1:10" x14ac:dyDescent="0.25">
      <c r="A29" s="39" t="s">
        <v>230</v>
      </c>
      <c r="B29" s="38" t="s">
        <v>198</v>
      </c>
      <c r="C29" s="32">
        <v>850</v>
      </c>
      <c r="D29" s="32">
        <v>150</v>
      </c>
      <c r="E29" s="32">
        <v>1</v>
      </c>
      <c r="F29" s="34">
        <f t="shared" si="1"/>
        <v>0.1275</v>
      </c>
      <c r="G29" s="34">
        <f t="shared" si="2"/>
        <v>0</v>
      </c>
      <c r="H29" s="36">
        <f t="shared" si="3"/>
        <v>434.02399638391398</v>
      </c>
      <c r="I29" t="str">
        <f t="shared" si="4"/>
        <v/>
      </c>
      <c r="J29" s="36">
        <f t="shared" si="5"/>
        <v>0</v>
      </c>
    </row>
    <row r="30" spans="1:10" x14ac:dyDescent="0.25">
      <c r="A30" s="39" t="s">
        <v>230</v>
      </c>
      <c r="B30" s="38" t="s">
        <v>228</v>
      </c>
      <c r="C30" s="32">
        <v>850</v>
      </c>
      <c r="D30" s="32">
        <v>64</v>
      </c>
      <c r="E30" s="32">
        <v>1</v>
      </c>
      <c r="F30" s="34">
        <f t="shared" si="1"/>
        <v>5.4399999999999997E-2</v>
      </c>
      <c r="G30" s="34">
        <f t="shared" si="2"/>
        <v>0</v>
      </c>
      <c r="H30" s="36">
        <f t="shared" si="3"/>
        <v>434.02399638391398</v>
      </c>
      <c r="I30" t="str">
        <f t="shared" si="4"/>
        <v/>
      </c>
      <c r="J30" s="36">
        <f t="shared" si="5"/>
        <v>0</v>
      </c>
    </row>
    <row r="31" spans="1:10" x14ac:dyDescent="0.25">
      <c r="A31" s="39" t="s">
        <v>230</v>
      </c>
      <c r="B31" s="38" t="s">
        <v>229</v>
      </c>
      <c r="C31" s="32">
        <v>850</v>
      </c>
      <c r="D31" s="32">
        <v>105</v>
      </c>
      <c r="E31" s="32">
        <v>1</v>
      </c>
      <c r="F31" s="34">
        <f t="shared" si="1"/>
        <v>8.9249999999999996E-2</v>
      </c>
      <c r="G31" s="34">
        <f t="shared" si="2"/>
        <v>0.27115</v>
      </c>
      <c r="H31" s="36">
        <f t="shared" si="3"/>
        <v>434.02399638391398</v>
      </c>
      <c r="I31" t="str">
        <f t="shared" si="4"/>
        <v>Bathroom 2 Shower Shelf</v>
      </c>
      <c r="J31" s="36">
        <f t="shared" si="5"/>
        <v>117.68560661949827</v>
      </c>
    </row>
    <row r="32" spans="1:10" x14ac:dyDescent="0.25">
      <c r="A32" s="32"/>
      <c r="B32" s="38"/>
      <c r="C32" s="32"/>
      <c r="D32" s="32"/>
      <c r="E32" s="32"/>
      <c r="F32" s="34"/>
      <c r="G32" s="34"/>
      <c r="H32" s="36"/>
      <c r="J32" s="36"/>
    </row>
    <row r="33" spans="1:8" x14ac:dyDescent="0.25">
      <c r="A33" s="32"/>
      <c r="B33" s="38"/>
      <c r="C33" s="32"/>
      <c r="D33" s="32"/>
      <c r="E33" s="32"/>
      <c r="F33" s="32"/>
      <c r="G33" s="32"/>
    </row>
    <row r="34" spans="1:8" x14ac:dyDescent="0.25">
      <c r="A34" s="32"/>
      <c r="B34" s="38"/>
      <c r="C34" s="32"/>
      <c r="D34" s="32"/>
      <c r="E34" s="32"/>
      <c r="F34" s="34">
        <f>SUM(F2:F33)</f>
        <v>21.349050000000002</v>
      </c>
      <c r="G34" s="34">
        <f>SUM(G2:G32)</f>
        <v>21.349050000000002</v>
      </c>
    </row>
    <row r="35" spans="1:8" x14ac:dyDescent="0.25">
      <c r="A35" s="32"/>
      <c r="B35" s="38"/>
      <c r="C35" s="32"/>
      <c r="D35" s="32"/>
      <c r="E35" s="32"/>
      <c r="F35" s="32"/>
      <c r="G35" s="32"/>
    </row>
    <row r="36" spans="1:8" x14ac:dyDescent="0.25">
      <c r="A36" s="32" t="s">
        <v>73</v>
      </c>
      <c r="B36" s="38"/>
      <c r="C36" s="32" t="s">
        <v>72</v>
      </c>
      <c r="D36" s="32" t="s">
        <v>71</v>
      </c>
      <c r="E36" s="32" t="s">
        <v>6</v>
      </c>
      <c r="F36" s="32" t="s">
        <v>8</v>
      </c>
      <c r="G36" s="32" t="s">
        <v>9</v>
      </c>
    </row>
    <row r="37" spans="1:8" x14ac:dyDescent="0.25">
      <c r="A37" s="32" t="s">
        <v>231</v>
      </c>
      <c r="B37" s="38"/>
      <c r="C37" s="32">
        <v>2.75</v>
      </c>
      <c r="D37" s="32">
        <v>1.44</v>
      </c>
      <c r="E37" s="32">
        <v>7</v>
      </c>
      <c r="F37" s="35">
        <v>300</v>
      </c>
      <c r="G37" s="33">
        <f>F37*E37*D37*C37</f>
        <v>8316</v>
      </c>
      <c r="H37" s="33"/>
    </row>
    <row r="38" spans="1:8" x14ac:dyDescent="0.25">
      <c r="A38" s="32" t="s">
        <v>70</v>
      </c>
      <c r="B38" s="38"/>
      <c r="C38" s="32"/>
      <c r="D38" s="32"/>
      <c r="E38" s="32">
        <v>7</v>
      </c>
      <c r="F38" s="35">
        <v>100</v>
      </c>
      <c r="G38" s="33">
        <f>F38*E38</f>
        <v>700</v>
      </c>
    </row>
    <row r="39" spans="1:8" x14ac:dyDescent="0.25">
      <c r="A39" s="32" t="s">
        <v>69</v>
      </c>
      <c r="B39" s="38"/>
      <c r="C39" s="32"/>
      <c r="D39" s="32"/>
      <c r="E39" s="32">
        <v>1</v>
      </c>
      <c r="F39" s="35">
        <v>250</v>
      </c>
      <c r="G39" s="33">
        <f>F39*E39</f>
        <v>250</v>
      </c>
    </row>
    <row r="40" spans="1:8" x14ac:dyDescent="0.25">
      <c r="A40" s="32"/>
      <c r="B40" s="38"/>
      <c r="C40" s="32"/>
      <c r="D40" s="32"/>
      <c r="E40" s="32"/>
      <c r="F40" s="32"/>
      <c r="G40" s="32"/>
    </row>
    <row r="41" spans="1:8" x14ac:dyDescent="0.25">
      <c r="A41" s="32"/>
      <c r="B41" s="38"/>
      <c r="C41" s="32"/>
      <c r="D41" s="32"/>
      <c r="E41" s="32"/>
      <c r="F41" s="32"/>
      <c r="G41" s="33">
        <f>SUM(G37:G39)</f>
        <v>9266</v>
      </c>
    </row>
    <row r="42" spans="1:8" x14ac:dyDescent="0.25">
      <c r="A42" s="32"/>
      <c r="B42" s="38"/>
      <c r="C42" s="32"/>
      <c r="D42" s="32"/>
      <c r="E42" s="32"/>
      <c r="F42" s="32" t="s">
        <v>17</v>
      </c>
      <c r="G42" s="34">
        <f>F34</f>
        <v>21.349050000000002</v>
      </c>
    </row>
    <row r="43" spans="1:8" x14ac:dyDescent="0.25">
      <c r="A43" s="32"/>
      <c r="B43" s="38"/>
      <c r="C43" s="32"/>
      <c r="D43" s="32"/>
      <c r="E43" s="32"/>
      <c r="F43" s="32" t="s">
        <v>8</v>
      </c>
      <c r="G43" s="33">
        <f>G41/G42</f>
        <v>434.02399638391398</v>
      </c>
    </row>
    <row r="44" spans="1:8" x14ac:dyDescent="0.25">
      <c r="A44" s="32"/>
      <c r="B44" s="38"/>
      <c r="C44" s="32"/>
      <c r="D44" s="32"/>
      <c r="E44" s="32"/>
      <c r="F44" s="32"/>
      <c r="G44" s="32"/>
    </row>
  </sheetData>
  <pageMargins left="0.7" right="0.7" top="0.75" bottom="0.75" header="0.3" footer="0.3"/>
  <pageSetup paperSize="9" scale="66"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9064-6DB7-44A2-8C51-4E0CEA3C79F8}">
  <sheetPr codeName="Sheet9"/>
  <dimension ref="A1:L68"/>
  <sheetViews>
    <sheetView view="pageBreakPreview" topLeftCell="A28" zoomScaleNormal="100" zoomScaleSheetLayoutView="100" workbookViewId="0">
      <selection activeCell="J52" sqref="J52"/>
    </sheetView>
  </sheetViews>
  <sheetFormatPr defaultRowHeight="15" x14ac:dyDescent="0.25"/>
  <cols>
    <col min="1" max="1" width="58.42578125" customWidth="1"/>
    <col min="2" max="2" width="59.7109375" customWidth="1"/>
    <col min="6" max="6" width="9" bestFit="1" customWidth="1"/>
    <col min="7" max="7" width="8.5703125" bestFit="1" customWidth="1"/>
    <col min="8" max="8" width="11.5703125" bestFit="1" customWidth="1"/>
    <col min="9" max="9" width="46.7109375" customWidth="1"/>
    <col min="10" max="10" width="14.7109375" customWidth="1"/>
  </cols>
  <sheetData>
    <row r="1" spans="1:10" x14ac:dyDescent="0.25">
      <c r="A1" s="32" t="s">
        <v>87</v>
      </c>
      <c r="B1" s="32" t="s">
        <v>10</v>
      </c>
      <c r="C1" s="32" t="s">
        <v>72</v>
      </c>
      <c r="D1" s="32" t="s">
        <v>71</v>
      </c>
      <c r="E1" s="32" t="s">
        <v>6</v>
      </c>
      <c r="F1" s="32" t="s">
        <v>40</v>
      </c>
      <c r="G1" s="32" t="s">
        <v>86</v>
      </c>
      <c r="H1" s="32" t="s">
        <v>8</v>
      </c>
      <c r="I1" s="32" t="s">
        <v>173</v>
      </c>
      <c r="J1" s="32" t="s">
        <v>9</v>
      </c>
    </row>
    <row r="2" spans="1:10" x14ac:dyDescent="0.25">
      <c r="A2" s="32" t="s">
        <v>165</v>
      </c>
      <c r="B2" s="32" t="s">
        <v>132</v>
      </c>
      <c r="C2" s="32">
        <v>730</v>
      </c>
      <c r="D2" s="32">
        <v>120</v>
      </c>
      <c r="E2" s="32">
        <v>1</v>
      </c>
      <c r="F2" s="34">
        <f t="shared" ref="F2" si="0">(C2*D2*E2)/1000000</f>
        <v>8.7599999999999997E-2</v>
      </c>
      <c r="G2" s="34">
        <f>SUMIF($A$2:$A$57,I2,F$2:F$57)</f>
        <v>0</v>
      </c>
      <c r="H2" s="36">
        <f>IF(G2="","",$H$67)</f>
        <v>760.41940194682854</v>
      </c>
      <c r="I2" t="str">
        <f>IF($A2=$A3,"",$A2)</f>
        <v/>
      </c>
      <c r="J2" s="36">
        <f>IF(H2="","",H2*G2)</f>
        <v>0</v>
      </c>
    </row>
    <row r="3" spans="1:10" x14ac:dyDescent="0.25">
      <c r="A3" s="32" t="s">
        <v>165</v>
      </c>
      <c r="B3" s="32" t="s">
        <v>130</v>
      </c>
      <c r="C3" s="32">
        <v>1950</v>
      </c>
      <c r="D3" s="32">
        <v>1400</v>
      </c>
      <c r="E3" s="32">
        <v>1</v>
      </c>
      <c r="F3" s="34">
        <f t="shared" ref="F3:F55" si="1">(C3*D3*E3)/1000000</f>
        <v>2.73</v>
      </c>
      <c r="G3" s="34">
        <f t="shared" ref="G3:G55" si="2">SUMIF($A$2:$A$57,I3,F$2:F$57)</f>
        <v>0</v>
      </c>
      <c r="H3" s="36">
        <f t="shared" ref="H3:H55" si="3">IF(G3="","",$H$67)</f>
        <v>760.41940194682854</v>
      </c>
      <c r="I3" t="str">
        <f t="shared" ref="I3:I55" si="4">IF($A3=$A4,"",$A3)</f>
        <v/>
      </c>
      <c r="J3" s="36">
        <f t="shared" ref="J3:J55" si="5">IF(H3="","",H3*G3)</f>
        <v>0</v>
      </c>
    </row>
    <row r="4" spans="1:10" x14ac:dyDescent="0.25">
      <c r="A4" s="32" t="s">
        <v>165</v>
      </c>
      <c r="B4" s="32" t="s">
        <v>131</v>
      </c>
      <c r="C4" s="32">
        <v>1330</v>
      </c>
      <c r="D4" s="32">
        <v>210</v>
      </c>
      <c r="E4" s="32">
        <v>1</v>
      </c>
      <c r="F4" s="34">
        <f t="shared" si="1"/>
        <v>0.27929999999999999</v>
      </c>
      <c r="G4" s="34">
        <f t="shared" si="2"/>
        <v>0</v>
      </c>
      <c r="H4" s="36">
        <f t="shared" si="3"/>
        <v>760.41940194682854</v>
      </c>
      <c r="I4" t="str">
        <f t="shared" si="4"/>
        <v/>
      </c>
      <c r="J4" s="36">
        <f t="shared" si="5"/>
        <v>0</v>
      </c>
    </row>
    <row r="5" spans="1:10" x14ac:dyDescent="0.25">
      <c r="A5" s="32" t="s">
        <v>165</v>
      </c>
      <c r="B5" s="32" t="s">
        <v>130</v>
      </c>
      <c r="C5" s="32">
        <v>1550</v>
      </c>
      <c r="D5" s="32">
        <v>950</v>
      </c>
      <c r="E5" s="32">
        <v>1</v>
      </c>
      <c r="F5" s="34">
        <f t="shared" si="1"/>
        <v>1.4724999999999999</v>
      </c>
      <c r="G5" s="34">
        <f t="shared" si="2"/>
        <v>0</v>
      </c>
      <c r="H5" s="36">
        <f t="shared" si="3"/>
        <v>760.41940194682854</v>
      </c>
      <c r="I5" t="str">
        <f t="shared" si="4"/>
        <v/>
      </c>
      <c r="J5" s="36">
        <f t="shared" si="5"/>
        <v>0</v>
      </c>
    </row>
    <row r="6" spans="1:10" x14ac:dyDescent="0.25">
      <c r="A6" s="32" t="s">
        <v>165</v>
      </c>
      <c r="B6" s="32" t="s">
        <v>129</v>
      </c>
      <c r="C6" s="32">
        <v>2500</v>
      </c>
      <c r="D6" s="32">
        <v>860</v>
      </c>
      <c r="E6" s="32">
        <v>1</v>
      </c>
      <c r="F6" s="34">
        <f t="shared" si="1"/>
        <v>2.15</v>
      </c>
      <c r="G6" s="34">
        <f t="shared" si="2"/>
        <v>0</v>
      </c>
      <c r="H6" s="36">
        <f t="shared" si="3"/>
        <v>760.41940194682854</v>
      </c>
      <c r="I6" t="str">
        <f t="shared" si="4"/>
        <v/>
      </c>
      <c r="J6" s="36">
        <f t="shared" si="5"/>
        <v>0</v>
      </c>
    </row>
    <row r="7" spans="1:10" x14ac:dyDescent="0.25">
      <c r="A7" s="32" t="s">
        <v>165</v>
      </c>
      <c r="B7" s="32" t="s">
        <v>129</v>
      </c>
      <c r="C7" s="32">
        <v>1100</v>
      </c>
      <c r="D7" s="32">
        <v>1400</v>
      </c>
      <c r="E7" s="32">
        <v>1</v>
      </c>
      <c r="F7" s="34">
        <f t="shared" si="1"/>
        <v>1.54</v>
      </c>
      <c r="G7" s="34">
        <f t="shared" si="2"/>
        <v>0</v>
      </c>
      <c r="H7" s="36">
        <f t="shared" si="3"/>
        <v>760.41940194682854</v>
      </c>
      <c r="I7" t="str">
        <f t="shared" si="4"/>
        <v/>
      </c>
      <c r="J7" s="36">
        <f t="shared" si="5"/>
        <v>0</v>
      </c>
    </row>
    <row r="8" spans="1:10" x14ac:dyDescent="0.25">
      <c r="A8" s="32" t="s">
        <v>165</v>
      </c>
      <c r="B8" s="32" t="s">
        <v>128</v>
      </c>
      <c r="C8" s="32">
        <v>1100</v>
      </c>
      <c r="D8" s="32">
        <v>500</v>
      </c>
      <c r="E8" s="32">
        <v>1</v>
      </c>
      <c r="F8" s="34">
        <f t="shared" si="1"/>
        <v>0.55000000000000004</v>
      </c>
      <c r="G8" s="34">
        <f t="shared" si="2"/>
        <v>0</v>
      </c>
      <c r="H8" s="36">
        <f t="shared" si="3"/>
        <v>760.41940194682854</v>
      </c>
      <c r="I8" t="str">
        <f t="shared" si="4"/>
        <v/>
      </c>
      <c r="J8" s="36">
        <f t="shared" si="5"/>
        <v>0</v>
      </c>
    </row>
    <row r="9" spans="1:10" x14ac:dyDescent="0.25">
      <c r="A9" s="32" t="s">
        <v>165</v>
      </c>
      <c r="B9" s="32" t="s">
        <v>128</v>
      </c>
      <c r="C9" s="32">
        <v>1100</v>
      </c>
      <c r="D9" s="32">
        <v>540</v>
      </c>
      <c r="E9" s="32">
        <v>1</v>
      </c>
      <c r="F9" s="34">
        <f t="shared" si="1"/>
        <v>0.59399999999999997</v>
      </c>
      <c r="G9" s="34">
        <f t="shared" si="2"/>
        <v>0</v>
      </c>
      <c r="H9" s="36">
        <f t="shared" si="3"/>
        <v>760.41940194682854</v>
      </c>
      <c r="I9" t="str">
        <f t="shared" si="4"/>
        <v/>
      </c>
      <c r="J9" s="36">
        <f t="shared" si="5"/>
        <v>0</v>
      </c>
    </row>
    <row r="10" spans="1:10" x14ac:dyDescent="0.25">
      <c r="A10" s="32" t="s">
        <v>165</v>
      </c>
      <c r="B10" s="32" t="s">
        <v>127</v>
      </c>
      <c r="C10" s="32">
        <v>1100</v>
      </c>
      <c r="D10" s="32">
        <v>1400</v>
      </c>
      <c r="E10" s="32">
        <v>1</v>
      </c>
      <c r="F10" s="34">
        <f t="shared" si="1"/>
        <v>1.54</v>
      </c>
      <c r="G10" s="34">
        <f t="shared" si="2"/>
        <v>0</v>
      </c>
      <c r="H10" s="36">
        <f t="shared" si="3"/>
        <v>760.41940194682854</v>
      </c>
      <c r="I10" t="str">
        <f t="shared" si="4"/>
        <v/>
      </c>
      <c r="J10" s="36">
        <f t="shared" si="5"/>
        <v>0</v>
      </c>
    </row>
    <row r="11" spans="1:10" x14ac:dyDescent="0.25">
      <c r="A11" s="32" t="s">
        <v>165</v>
      </c>
      <c r="B11" s="32" t="s">
        <v>127</v>
      </c>
      <c r="C11" s="32">
        <v>2500</v>
      </c>
      <c r="D11" s="32">
        <v>860</v>
      </c>
      <c r="E11" s="32">
        <v>1</v>
      </c>
      <c r="F11" s="34">
        <f t="shared" si="1"/>
        <v>2.15</v>
      </c>
      <c r="G11" s="34">
        <f t="shared" si="2"/>
        <v>0</v>
      </c>
      <c r="H11" s="36">
        <f t="shared" si="3"/>
        <v>760.41940194682854</v>
      </c>
      <c r="I11" t="str">
        <f t="shared" si="4"/>
        <v/>
      </c>
      <c r="J11" s="36">
        <f t="shared" si="5"/>
        <v>0</v>
      </c>
    </row>
    <row r="12" spans="1:10" x14ac:dyDescent="0.25">
      <c r="A12" s="32" t="s">
        <v>165</v>
      </c>
      <c r="B12" s="32" t="s">
        <v>126</v>
      </c>
      <c r="C12" s="32">
        <v>1100</v>
      </c>
      <c r="D12" s="32">
        <v>620</v>
      </c>
      <c r="E12" s="32">
        <v>1</v>
      </c>
      <c r="F12" s="34">
        <f t="shared" si="1"/>
        <v>0.68200000000000005</v>
      </c>
      <c r="G12" s="34">
        <f t="shared" si="2"/>
        <v>0</v>
      </c>
      <c r="H12" s="36">
        <f t="shared" si="3"/>
        <v>760.41940194682854</v>
      </c>
      <c r="I12" t="str">
        <f t="shared" si="4"/>
        <v/>
      </c>
      <c r="J12" s="36">
        <f t="shared" si="5"/>
        <v>0</v>
      </c>
    </row>
    <row r="13" spans="1:10" x14ac:dyDescent="0.25">
      <c r="A13" s="32" t="s">
        <v>165</v>
      </c>
      <c r="B13" s="32" t="s">
        <v>125</v>
      </c>
      <c r="C13" s="32">
        <v>1900</v>
      </c>
      <c r="D13" s="32">
        <v>1030</v>
      </c>
      <c r="E13" s="32">
        <v>1</v>
      </c>
      <c r="F13" s="34">
        <f t="shared" si="1"/>
        <v>1.9570000000000001</v>
      </c>
      <c r="G13" s="34">
        <f t="shared" si="2"/>
        <v>0</v>
      </c>
      <c r="H13" s="36">
        <f t="shared" si="3"/>
        <v>760.41940194682854</v>
      </c>
      <c r="I13" t="str">
        <f t="shared" si="4"/>
        <v/>
      </c>
      <c r="J13" s="36">
        <f t="shared" si="5"/>
        <v>0</v>
      </c>
    </row>
    <row r="14" spans="1:10" x14ac:dyDescent="0.25">
      <c r="A14" s="32" t="s">
        <v>165</v>
      </c>
      <c r="B14" s="32" t="s">
        <v>125</v>
      </c>
      <c r="C14" s="32">
        <v>750</v>
      </c>
      <c r="D14" s="32">
        <v>180</v>
      </c>
      <c r="E14" s="32">
        <v>1</v>
      </c>
      <c r="F14" s="34">
        <f t="shared" si="1"/>
        <v>0.13500000000000001</v>
      </c>
      <c r="G14" s="34">
        <f t="shared" si="2"/>
        <v>0</v>
      </c>
      <c r="H14" s="36">
        <f t="shared" si="3"/>
        <v>760.41940194682854</v>
      </c>
      <c r="I14" t="str">
        <f t="shared" si="4"/>
        <v/>
      </c>
      <c r="J14" s="36">
        <f t="shared" si="5"/>
        <v>0</v>
      </c>
    </row>
    <row r="15" spans="1:10" x14ac:dyDescent="0.25">
      <c r="A15" s="32" t="s">
        <v>165</v>
      </c>
      <c r="B15" s="32" t="s">
        <v>125</v>
      </c>
      <c r="C15" s="32">
        <v>1900</v>
      </c>
      <c r="D15" s="32">
        <v>1340</v>
      </c>
      <c r="E15" s="32">
        <v>1</v>
      </c>
      <c r="F15" s="34">
        <f t="shared" si="1"/>
        <v>2.5459999999999998</v>
      </c>
      <c r="G15" s="34">
        <f t="shared" si="2"/>
        <v>0</v>
      </c>
      <c r="H15" s="36">
        <f t="shared" si="3"/>
        <v>760.41940194682854</v>
      </c>
      <c r="I15" t="str">
        <f t="shared" si="4"/>
        <v/>
      </c>
      <c r="J15" s="36">
        <f t="shared" si="5"/>
        <v>0</v>
      </c>
    </row>
    <row r="16" spans="1:10" x14ac:dyDescent="0.25">
      <c r="A16" s="32" t="s">
        <v>165</v>
      </c>
      <c r="B16" s="32" t="s">
        <v>125</v>
      </c>
      <c r="C16" s="32">
        <v>10</v>
      </c>
      <c r="D16" s="32">
        <v>770</v>
      </c>
      <c r="E16" s="32">
        <v>1</v>
      </c>
      <c r="F16" s="34">
        <f t="shared" si="1"/>
        <v>7.7000000000000002E-3</v>
      </c>
      <c r="G16" s="34">
        <f t="shared" si="2"/>
        <v>0</v>
      </c>
      <c r="H16" s="36">
        <f t="shared" si="3"/>
        <v>760.41940194682854</v>
      </c>
      <c r="I16" t="str">
        <f t="shared" si="4"/>
        <v/>
      </c>
      <c r="J16" s="36">
        <f t="shared" si="5"/>
        <v>0</v>
      </c>
    </row>
    <row r="17" spans="1:10" x14ac:dyDescent="0.25">
      <c r="A17" s="32" t="s">
        <v>165</v>
      </c>
      <c r="B17" s="32" t="s">
        <v>125</v>
      </c>
      <c r="C17" s="32">
        <v>720</v>
      </c>
      <c r="D17" s="32">
        <v>180</v>
      </c>
      <c r="E17" s="32">
        <v>1</v>
      </c>
      <c r="F17" s="34">
        <f t="shared" si="1"/>
        <v>0.12959999999999999</v>
      </c>
      <c r="G17" s="34">
        <f t="shared" si="2"/>
        <v>0</v>
      </c>
      <c r="H17" s="36">
        <f t="shared" si="3"/>
        <v>760.41940194682854</v>
      </c>
      <c r="I17" t="str">
        <f t="shared" si="4"/>
        <v/>
      </c>
      <c r="J17" s="36">
        <f t="shared" si="5"/>
        <v>0</v>
      </c>
    </row>
    <row r="18" spans="1:10" x14ac:dyDescent="0.25">
      <c r="A18" s="32" t="s">
        <v>165</v>
      </c>
      <c r="B18" s="32" t="s">
        <v>125</v>
      </c>
      <c r="C18" s="32">
        <v>1720</v>
      </c>
      <c r="D18" s="32">
        <v>1000</v>
      </c>
      <c r="E18" s="32">
        <v>1</v>
      </c>
      <c r="F18" s="34">
        <f t="shared" si="1"/>
        <v>1.72</v>
      </c>
      <c r="G18" s="34">
        <f t="shared" si="2"/>
        <v>0</v>
      </c>
      <c r="H18" s="36">
        <f t="shared" si="3"/>
        <v>760.41940194682854</v>
      </c>
      <c r="I18" t="str">
        <f t="shared" si="4"/>
        <v/>
      </c>
      <c r="J18" s="36">
        <f t="shared" si="5"/>
        <v>0</v>
      </c>
    </row>
    <row r="19" spans="1:10" x14ac:dyDescent="0.25">
      <c r="A19" s="32" t="s">
        <v>165</v>
      </c>
      <c r="B19" s="32" t="s">
        <v>124</v>
      </c>
      <c r="C19" s="32">
        <v>2500</v>
      </c>
      <c r="D19" s="32">
        <v>1000</v>
      </c>
      <c r="E19" s="32">
        <v>1</v>
      </c>
      <c r="F19" s="34">
        <f t="shared" si="1"/>
        <v>2.5</v>
      </c>
      <c r="G19" s="34">
        <f t="shared" si="2"/>
        <v>0</v>
      </c>
      <c r="H19" s="36">
        <f t="shared" si="3"/>
        <v>760.41940194682854</v>
      </c>
      <c r="I19" t="str">
        <f t="shared" si="4"/>
        <v/>
      </c>
      <c r="J19" s="36">
        <f t="shared" si="5"/>
        <v>0</v>
      </c>
    </row>
    <row r="20" spans="1:10" x14ac:dyDescent="0.25">
      <c r="A20" s="32" t="s">
        <v>165</v>
      </c>
      <c r="B20" s="32" t="s">
        <v>123</v>
      </c>
      <c r="C20" s="32">
        <v>2500</v>
      </c>
      <c r="D20" s="32">
        <v>140</v>
      </c>
      <c r="E20" s="32">
        <v>1</v>
      </c>
      <c r="F20" s="34">
        <f t="shared" si="1"/>
        <v>0.35</v>
      </c>
      <c r="G20" s="34">
        <f t="shared" si="2"/>
        <v>0</v>
      </c>
      <c r="H20" s="36">
        <f t="shared" si="3"/>
        <v>760.41940194682854</v>
      </c>
      <c r="I20" t="str">
        <f t="shared" si="4"/>
        <v/>
      </c>
      <c r="J20" s="36">
        <f t="shared" si="5"/>
        <v>0</v>
      </c>
    </row>
    <row r="21" spans="1:10" x14ac:dyDescent="0.25">
      <c r="A21" s="32" t="s">
        <v>165</v>
      </c>
      <c r="B21" s="32" t="s">
        <v>123</v>
      </c>
      <c r="C21" s="32">
        <v>400</v>
      </c>
      <c r="D21" s="32">
        <v>750</v>
      </c>
      <c r="E21" s="32">
        <v>1</v>
      </c>
      <c r="F21" s="34">
        <f t="shared" si="1"/>
        <v>0.3</v>
      </c>
      <c r="G21" s="34">
        <f t="shared" si="2"/>
        <v>0</v>
      </c>
      <c r="H21" s="36">
        <f t="shared" si="3"/>
        <v>760.41940194682854</v>
      </c>
      <c r="I21" t="str">
        <f t="shared" si="4"/>
        <v/>
      </c>
      <c r="J21" s="36">
        <f t="shared" si="5"/>
        <v>0</v>
      </c>
    </row>
    <row r="22" spans="1:10" x14ac:dyDescent="0.25">
      <c r="A22" s="32" t="s">
        <v>165</v>
      </c>
      <c r="B22" s="32" t="s">
        <v>123</v>
      </c>
      <c r="C22" s="32">
        <v>2500</v>
      </c>
      <c r="D22" s="32">
        <v>1000</v>
      </c>
      <c r="E22" s="32">
        <v>1</v>
      </c>
      <c r="F22" s="34">
        <f t="shared" si="1"/>
        <v>2.5</v>
      </c>
      <c r="G22" s="34">
        <f t="shared" si="2"/>
        <v>0</v>
      </c>
      <c r="H22" s="36">
        <f t="shared" si="3"/>
        <v>760.41940194682854</v>
      </c>
      <c r="I22" t="str">
        <f t="shared" si="4"/>
        <v/>
      </c>
      <c r="J22" s="36">
        <f t="shared" si="5"/>
        <v>0</v>
      </c>
    </row>
    <row r="23" spans="1:10" x14ac:dyDescent="0.25">
      <c r="A23" s="32" t="s">
        <v>165</v>
      </c>
      <c r="B23" s="32" t="s">
        <v>122</v>
      </c>
      <c r="C23" s="32">
        <v>2500</v>
      </c>
      <c r="D23" s="32">
        <v>1000</v>
      </c>
      <c r="E23" s="32">
        <v>1</v>
      </c>
      <c r="F23" s="34">
        <f t="shared" si="1"/>
        <v>2.5</v>
      </c>
      <c r="G23" s="34">
        <f t="shared" si="2"/>
        <v>0</v>
      </c>
      <c r="H23" s="36">
        <f t="shared" si="3"/>
        <v>760.41940194682854</v>
      </c>
      <c r="I23" t="str">
        <f t="shared" si="4"/>
        <v/>
      </c>
      <c r="J23" s="36">
        <f t="shared" si="5"/>
        <v>0</v>
      </c>
    </row>
    <row r="24" spans="1:10" x14ac:dyDescent="0.25">
      <c r="A24" s="32" t="s">
        <v>165</v>
      </c>
      <c r="B24" s="32" t="s">
        <v>121</v>
      </c>
      <c r="C24" s="32">
        <v>2550</v>
      </c>
      <c r="D24" s="32">
        <v>1880</v>
      </c>
      <c r="E24" s="32">
        <v>1</v>
      </c>
      <c r="F24" s="34">
        <f t="shared" si="1"/>
        <v>4.7939999999999996</v>
      </c>
      <c r="G24" s="34">
        <f t="shared" si="2"/>
        <v>0</v>
      </c>
      <c r="H24" s="36">
        <f t="shared" si="3"/>
        <v>760.41940194682854</v>
      </c>
      <c r="I24" t="str">
        <f t="shared" si="4"/>
        <v/>
      </c>
      <c r="J24" s="36">
        <f t="shared" si="5"/>
        <v>0</v>
      </c>
    </row>
    <row r="25" spans="1:10" x14ac:dyDescent="0.25">
      <c r="A25" s="32" t="s">
        <v>165</v>
      </c>
      <c r="B25" s="32" t="s">
        <v>120</v>
      </c>
      <c r="C25" s="32">
        <v>1100</v>
      </c>
      <c r="D25" s="32">
        <v>150</v>
      </c>
      <c r="E25" s="32">
        <v>2</v>
      </c>
      <c r="F25" s="34">
        <f t="shared" si="1"/>
        <v>0.33</v>
      </c>
      <c r="G25" s="34">
        <f t="shared" si="2"/>
        <v>0</v>
      </c>
      <c r="H25" s="36">
        <f t="shared" si="3"/>
        <v>760.41940194682854</v>
      </c>
      <c r="I25" t="str">
        <f t="shared" si="4"/>
        <v/>
      </c>
      <c r="J25" s="36">
        <f t="shared" si="5"/>
        <v>0</v>
      </c>
    </row>
    <row r="26" spans="1:10" x14ac:dyDescent="0.25">
      <c r="A26" s="32" t="s">
        <v>165</v>
      </c>
      <c r="B26" s="32" t="s">
        <v>119</v>
      </c>
      <c r="C26" s="32">
        <v>1100</v>
      </c>
      <c r="D26" s="32">
        <v>100</v>
      </c>
      <c r="E26" s="32">
        <v>1</v>
      </c>
      <c r="F26" s="34">
        <f t="shared" si="1"/>
        <v>0.11</v>
      </c>
      <c r="G26" s="34">
        <f t="shared" si="2"/>
        <v>0</v>
      </c>
      <c r="H26" s="36">
        <f t="shared" si="3"/>
        <v>760.41940194682854</v>
      </c>
      <c r="I26" t="str">
        <f t="shared" si="4"/>
        <v/>
      </c>
      <c r="J26" s="36">
        <f t="shared" si="5"/>
        <v>0</v>
      </c>
    </row>
    <row r="27" spans="1:10" x14ac:dyDescent="0.25">
      <c r="A27" s="32" t="s">
        <v>165</v>
      </c>
      <c r="B27" s="32" t="s">
        <v>119</v>
      </c>
      <c r="C27" s="32">
        <v>1100</v>
      </c>
      <c r="D27" s="32">
        <v>1000</v>
      </c>
      <c r="E27" s="32">
        <v>1</v>
      </c>
      <c r="F27" s="34">
        <f t="shared" si="1"/>
        <v>1.1000000000000001</v>
      </c>
      <c r="G27" s="34">
        <f t="shared" si="2"/>
        <v>0</v>
      </c>
      <c r="H27" s="36">
        <f t="shared" si="3"/>
        <v>760.41940194682854</v>
      </c>
      <c r="I27" t="str">
        <f t="shared" si="4"/>
        <v/>
      </c>
      <c r="J27" s="36">
        <f t="shared" si="5"/>
        <v>0</v>
      </c>
    </row>
    <row r="28" spans="1:10" x14ac:dyDescent="0.25">
      <c r="A28" s="32" t="s">
        <v>165</v>
      </c>
      <c r="B28" s="32" t="s">
        <v>118</v>
      </c>
      <c r="C28" s="32">
        <v>1100</v>
      </c>
      <c r="D28" s="32">
        <v>1300</v>
      </c>
      <c r="E28" s="32">
        <v>1</v>
      </c>
      <c r="F28" s="34">
        <f t="shared" si="1"/>
        <v>1.43</v>
      </c>
      <c r="G28" s="34">
        <f t="shared" si="2"/>
        <v>0</v>
      </c>
      <c r="H28" s="36">
        <f t="shared" si="3"/>
        <v>760.41940194682854</v>
      </c>
      <c r="I28" t="str">
        <f t="shared" si="4"/>
        <v/>
      </c>
      <c r="J28" s="36">
        <f t="shared" si="5"/>
        <v>0</v>
      </c>
    </row>
    <row r="29" spans="1:10" x14ac:dyDescent="0.25">
      <c r="A29" s="32" t="s">
        <v>165</v>
      </c>
      <c r="B29" s="32" t="s">
        <v>117</v>
      </c>
      <c r="C29" s="32">
        <v>1100</v>
      </c>
      <c r="D29" s="32">
        <v>1000</v>
      </c>
      <c r="E29" s="32">
        <v>1</v>
      </c>
      <c r="F29" s="34">
        <f t="shared" si="1"/>
        <v>1.1000000000000001</v>
      </c>
      <c r="G29" s="34">
        <f t="shared" si="2"/>
        <v>0</v>
      </c>
      <c r="H29" s="36">
        <f t="shared" si="3"/>
        <v>760.41940194682854</v>
      </c>
      <c r="I29" t="str">
        <f t="shared" si="4"/>
        <v/>
      </c>
      <c r="J29" s="36">
        <f t="shared" si="5"/>
        <v>0</v>
      </c>
    </row>
    <row r="30" spans="1:10" x14ac:dyDescent="0.25">
      <c r="A30" s="32" t="s">
        <v>165</v>
      </c>
      <c r="B30" s="32" t="s">
        <v>117</v>
      </c>
      <c r="C30" s="32">
        <v>1100</v>
      </c>
      <c r="D30" s="32">
        <v>110</v>
      </c>
      <c r="E30" s="32">
        <v>1</v>
      </c>
      <c r="F30" s="34">
        <f t="shared" si="1"/>
        <v>0.121</v>
      </c>
      <c r="G30" s="34">
        <f t="shared" si="2"/>
        <v>0</v>
      </c>
      <c r="H30" s="36">
        <f t="shared" si="3"/>
        <v>760.41940194682854</v>
      </c>
      <c r="I30" t="str">
        <f t="shared" si="4"/>
        <v/>
      </c>
      <c r="J30" s="36">
        <f t="shared" si="5"/>
        <v>0</v>
      </c>
    </row>
    <row r="31" spans="1:10" x14ac:dyDescent="0.25">
      <c r="A31" s="32" t="s">
        <v>165</v>
      </c>
      <c r="B31" s="32" t="s">
        <v>116</v>
      </c>
      <c r="C31" s="32">
        <v>1100</v>
      </c>
      <c r="D31" s="32">
        <v>1000</v>
      </c>
      <c r="E31" s="32">
        <v>1</v>
      </c>
      <c r="F31" s="34">
        <f t="shared" si="1"/>
        <v>1.1000000000000001</v>
      </c>
      <c r="G31" s="34">
        <f t="shared" si="2"/>
        <v>0</v>
      </c>
      <c r="H31" s="36">
        <f t="shared" si="3"/>
        <v>760.41940194682854</v>
      </c>
      <c r="I31" t="str">
        <f t="shared" si="4"/>
        <v/>
      </c>
      <c r="J31" s="36">
        <f t="shared" si="5"/>
        <v>0</v>
      </c>
    </row>
    <row r="32" spans="1:10" x14ac:dyDescent="0.25">
      <c r="A32" s="32" t="s">
        <v>165</v>
      </c>
      <c r="B32" s="32" t="s">
        <v>115</v>
      </c>
      <c r="C32" s="32">
        <v>1100</v>
      </c>
      <c r="D32" s="32">
        <v>1670</v>
      </c>
      <c r="E32" s="32">
        <v>1</v>
      </c>
      <c r="F32" s="34">
        <f t="shared" si="1"/>
        <v>1.837</v>
      </c>
      <c r="G32" s="34">
        <f t="shared" si="2"/>
        <v>0</v>
      </c>
      <c r="H32" s="36">
        <f t="shared" si="3"/>
        <v>760.41940194682854</v>
      </c>
      <c r="I32" t="str">
        <f t="shared" si="4"/>
        <v/>
      </c>
      <c r="J32" s="36">
        <f t="shared" si="5"/>
        <v>0</v>
      </c>
    </row>
    <row r="33" spans="1:12" x14ac:dyDescent="0.25">
      <c r="A33" s="32" t="s">
        <v>165</v>
      </c>
      <c r="B33" s="32" t="s">
        <v>114</v>
      </c>
      <c r="C33" s="32">
        <v>1100</v>
      </c>
      <c r="D33" s="32">
        <v>980</v>
      </c>
      <c r="E33" s="32">
        <v>1</v>
      </c>
      <c r="F33" s="34">
        <f t="shared" si="1"/>
        <v>1.0780000000000001</v>
      </c>
      <c r="G33" s="34">
        <f t="shared" si="2"/>
        <v>0</v>
      </c>
      <c r="H33" s="36">
        <f t="shared" si="3"/>
        <v>760.41940194682854</v>
      </c>
      <c r="I33" t="str">
        <f t="shared" si="4"/>
        <v/>
      </c>
      <c r="J33" s="36">
        <f t="shared" si="5"/>
        <v>0</v>
      </c>
    </row>
    <row r="34" spans="1:12" x14ac:dyDescent="0.25">
      <c r="A34" s="32" t="s">
        <v>165</v>
      </c>
      <c r="B34" s="32" t="s">
        <v>113</v>
      </c>
      <c r="C34" s="32">
        <v>1100</v>
      </c>
      <c r="D34" s="32">
        <v>830</v>
      </c>
      <c r="E34" s="32">
        <v>1</v>
      </c>
      <c r="F34" s="34">
        <f t="shared" si="1"/>
        <v>0.91300000000000003</v>
      </c>
      <c r="G34" s="34">
        <f t="shared" si="2"/>
        <v>0</v>
      </c>
      <c r="H34" s="36">
        <f t="shared" si="3"/>
        <v>760.41940194682854</v>
      </c>
      <c r="I34" t="str">
        <f t="shared" si="4"/>
        <v/>
      </c>
      <c r="J34" s="36">
        <f t="shared" si="5"/>
        <v>0</v>
      </c>
    </row>
    <row r="35" spans="1:12" x14ac:dyDescent="0.25">
      <c r="A35" s="32" t="s">
        <v>165</v>
      </c>
      <c r="B35" s="32" t="s">
        <v>113</v>
      </c>
      <c r="C35" s="32">
        <v>1100</v>
      </c>
      <c r="D35" s="32">
        <v>120</v>
      </c>
      <c r="E35" s="32">
        <v>1</v>
      </c>
      <c r="F35" s="34">
        <f t="shared" si="1"/>
        <v>0.13200000000000001</v>
      </c>
      <c r="G35" s="34">
        <f t="shared" si="2"/>
        <v>42.465700000000005</v>
      </c>
      <c r="H35" s="36">
        <f t="shared" si="3"/>
        <v>760.41940194682854</v>
      </c>
      <c r="I35" t="str">
        <f t="shared" si="4"/>
        <v>Floor &amp; Walls</v>
      </c>
      <c r="J35" s="36">
        <f t="shared" si="5"/>
        <v>32291.742197253439</v>
      </c>
      <c r="L35" s="66"/>
    </row>
    <row r="36" spans="1:12" x14ac:dyDescent="0.25">
      <c r="A36" s="32" t="s">
        <v>185</v>
      </c>
      <c r="B36" s="32" t="s">
        <v>187</v>
      </c>
      <c r="C36" s="32">
        <v>500</v>
      </c>
      <c r="D36" s="32">
        <v>1365</v>
      </c>
      <c r="E36" s="32">
        <v>1</v>
      </c>
      <c r="F36" s="34">
        <f t="shared" si="1"/>
        <v>0.6825</v>
      </c>
      <c r="G36" s="34">
        <f t="shared" si="2"/>
        <v>0</v>
      </c>
      <c r="H36" s="36">
        <f t="shared" si="3"/>
        <v>760.41940194682854</v>
      </c>
      <c r="I36" t="str">
        <f t="shared" si="4"/>
        <v/>
      </c>
      <c r="J36" s="36">
        <f t="shared" si="5"/>
        <v>0</v>
      </c>
    </row>
    <row r="37" spans="1:12" x14ac:dyDescent="0.25">
      <c r="A37" s="32" t="s">
        <v>185</v>
      </c>
      <c r="B37" s="32" t="s">
        <v>186</v>
      </c>
      <c r="C37" s="32">
        <v>170</v>
      </c>
      <c r="D37" s="32">
        <v>1365</v>
      </c>
      <c r="E37" s="32">
        <v>1</v>
      </c>
      <c r="F37" s="34">
        <f t="shared" si="1"/>
        <v>0.23205000000000001</v>
      </c>
      <c r="G37" s="34">
        <f t="shared" si="2"/>
        <v>0.91454999999999997</v>
      </c>
      <c r="H37" s="36">
        <f t="shared" si="3"/>
        <v>760.41940194682854</v>
      </c>
      <c r="I37" t="str">
        <f t="shared" si="4"/>
        <v>Master Ensuite 1 Vanity</v>
      </c>
      <c r="J37" s="36">
        <f t="shared" si="5"/>
        <v>695.44156405047204</v>
      </c>
    </row>
    <row r="38" spans="1:12" x14ac:dyDescent="0.25">
      <c r="A38" s="32" t="s">
        <v>196</v>
      </c>
      <c r="B38" s="32" t="s">
        <v>72</v>
      </c>
      <c r="C38" s="32">
        <v>400</v>
      </c>
      <c r="D38" s="32">
        <v>140</v>
      </c>
      <c r="E38" s="32">
        <v>4</v>
      </c>
      <c r="F38" s="34">
        <f t="shared" si="1"/>
        <v>0.224</v>
      </c>
      <c r="G38" s="34">
        <f t="shared" si="2"/>
        <v>0</v>
      </c>
      <c r="H38" s="36">
        <f t="shared" si="3"/>
        <v>760.41940194682854</v>
      </c>
      <c r="I38" t="str">
        <f t="shared" si="4"/>
        <v/>
      </c>
      <c r="J38" s="36">
        <f t="shared" si="5"/>
        <v>0</v>
      </c>
    </row>
    <row r="39" spans="1:12" x14ac:dyDescent="0.25">
      <c r="A39" s="32" t="s">
        <v>196</v>
      </c>
      <c r="B39" s="32" t="s">
        <v>71</v>
      </c>
      <c r="C39" s="32">
        <v>305</v>
      </c>
      <c r="D39" s="32">
        <v>140</v>
      </c>
      <c r="E39" s="32">
        <v>4</v>
      </c>
      <c r="F39" s="34">
        <f t="shared" si="1"/>
        <v>0.17080000000000001</v>
      </c>
      <c r="G39" s="34">
        <f t="shared" si="2"/>
        <v>0.39480000000000004</v>
      </c>
      <c r="H39" s="36">
        <f t="shared" si="3"/>
        <v>760.41940194682854</v>
      </c>
      <c r="I39" t="str">
        <f t="shared" si="4"/>
        <v>Master Ensuite 1 Basin</v>
      </c>
      <c r="J39" s="36">
        <f t="shared" si="5"/>
        <v>300.21357988860797</v>
      </c>
    </row>
    <row r="40" spans="1:12" x14ac:dyDescent="0.25">
      <c r="A40" s="32" t="s">
        <v>195</v>
      </c>
      <c r="B40" s="32" t="s">
        <v>145</v>
      </c>
      <c r="C40" s="32">
        <v>600</v>
      </c>
      <c r="D40" s="32">
        <v>1260</v>
      </c>
      <c r="E40" s="32">
        <v>1</v>
      </c>
      <c r="F40" s="34">
        <f t="shared" si="1"/>
        <v>0.75600000000000001</v>
      </c>
      <c r="G40" s="34">
        <f t="shared" si="2"/>
        <v>0</v>
      </c>
      <c r="H40" s="36">
        <f t="shared" si="3"/>
        <v>760.41940194682854</v>
      </c>
      <c r="I40" t="str">
        <f t="shared" si="4"/>
        <v/>
      </c>
      <c r="J40" s="36">
        <f t="shared" si="5"/>
        <v>0</v>
      </c>
    </row>
    <row r="41" spans="1:12" x14ac:dyDescent="0.25">
      <c r="A41" s="32" t="s">
        <v>195</v>
      </c>
      <c r="B41" s="32" t="s">
        <v>146</v>
      </c>
      <c r="C41" s="32">
        <v>170</v>
      </c>
      <c r="D41" s="32">
        <v>1260</v>
      </c>
      <c r="E41" s="32">
        <v>1</v>
      </c>
      <c r="F41" s="34">
        <f t="shared" si="1"/>
        <v>0.2142</v>
      </c>
      <c r="G41" s="34">
        <f t="shared" si="2"/>
        <v>0</v>
      </c>
      <c r="H41" s="36">
        <f t="shared" si="3"/>
        <v>760.41940194682854</v>
      </c>
      <c r="I41" t="str">
        <f t="shared" si="4"/>
        <v/>
      </c>
      <c r="J41" s="36">
        <f t="shared" si="5"/>
        <v>0</v>
      </c>
    </row>
    <row r="42" spans="1:12" x14ac:dyDescent="0.25">
      <c r="A42" s="32" t="s">
        <v>195</v>
      </c>
      <c r="B42" s="32" t="s">
        <v>147</v>
      </c>
      <c r="C42" s="32">
        <v>170</v>
      </c>
      <c r="D42" s="32">
        <v>600</v>
      </c>
      <c r="E42" s="32">
        <v>2</v>
      </c>
      <c r="F42" s="34">
        <f t="shared" si="1"/>
        <v>0.20399999999999999</v>
      </c>
      <c r="G42" s="34">
        <f t="shared" si="2"/>
        <v>1.1741999999999999</v>
      </c>
      <c r="H42" s="36">
        <f t="shared" si="3"/>
        <v>760.41940194682854</v>
      </c>
      <c r="I42" t="str">
        <f t="shared" si="4"/>
        <v>Master Ensuite 2 Vanity</v>
      </c>
      <c r="J42" s="36">
        <f t="shared" si="5"/>
        <v>892.88446176596597</v>
      </c>
    </row>
    <row r="43" spans="1:12" ht="17.25" customHeight="1" x14ac:dyDescent="0.25">
      <c r="A43" s="38" t="s">
        <v>207</v>
      </c>
      <c r="B43" s="32" t="s">
        <v>205</v>
      </c>
      <c r="C43" s="32">
        <v>2320</v>
      </c>
      <c r="D43" s="32">
        <v>210</v>
      </c>
      <c r="E43" s="32">
        <v>2</v>
      </c>
      <c r="F43" s="34">
        <f t="shared" si="1"/>
        <v>0.97440000000000004</v>
      </c>
      <c r="G43" s="34">
        <f t="shared" si="2"/>
        <v>0</v>
      </c>
      <c r="H43" s="36">
        <f t="shared" si="3"/>
        <v>760.41940194682854</v>
      </c>
      <c r="I43" t="str">
        <f t="shared" si="4"/>
        <v/>
      </c>
      <c r="J43" s="36">
        <f t="shared" si="5"/>
        <v>0</v>
      </c>
    </row>
    <row r="44" spans="1:12" x14ac:dyDescent="0.25">
      <c r="A44" s="32" t="s">
        <v>207</v>
      </c>
      <c r="B44" s="32" t="s">
        <v>206</v>
      </c>
      <c r="C44" s="32">
        <v>1310</v>
      </c>
      <c r="D44" s="32">
        <v>210</v>
      </c>
      <c r="E44" s="32">
        <v>1</v>
      </c>
      <c r="F44" s="34">
        <f t="shared" si="1"/>
        <v>0.27510000000000001</v>
      </c>
      <c r="G44" s="34">
        <f t="shared" si="2"/>
        <v>1.2495000000000001</v>
      </c>
      <c r="H44" s="36">
        <f t="shared" si="3"/>
        <v>760.41940194682854</v>
      </c>
      <c r="I44" t="str">
        <f t="shared" si="4"/>
        <v>Master Ensuite 1 Architrave DS.06</v>
      </c>
      <c r="J44" s="36">
        <f t="shared" si="5"/>
        <v>950.1440427325623</v>
      </c>
    </row>
    <row r="45" spans="1:12" x14ac:dyDescent="0.25">
      <c r="A45" s="38" t="s">
        <v>112</v>
      </c>
      <c r="B45" s="38" t="s">
        <v>205</v>
      </c>
      <c r="C45" s="32">
        <v>2120</v>
      </c>
      <c r="D45" s="32">
        <v>225</v>
      </c>
      <c r="E45" s="32">
        <v>4</v>
      </c>
      <c r="F45" s="34">
        <f t="shared" si="1"/>
        <v>1.9079999999999999</v>
      </c>
      <c r="G45" s="34">
        <f t="shared" si="2"/>
        <v>0</v>
      </c>
      <c r="H45" s="36">
        <f t="shared" si="3"/>
        <v>760.41940194682854</v>
      </c>
      <c r="I45" t="str">
        <f t="shared" si="4"/>
        <v/>
      </c>
      <c r="J45" s="36">
        <f t="shared" si="5"/>
        <v>0</v>
      </c>
    </row>
    <row r="46" spans="1:12" x14ac:dyDescent="0.25">
      <c r="A46" s="38" t="s">
        <v>112</v>
      </c>
      <c r="B46" s="38" t="s">
        <v>206</v>
      </c>
      <c r="C46" s="32">
        <v>740</v>
      </c>
      <c r="D46" s="32">
        <v>225</v>
      </c>
      <c r="E46" s="32">
        <v>2</v>
      </c>
      <c r="F46" s="34">
        <f t="shared" si="1"/>
        <v>0.33300000000000002</v>
      </c>
      <c r="G46" s="34">
        <f t="shared" si="2"/>
        <v>2.2410000000000001</v>
      </c>
      <c r="H46" s="36">
        <f t="shared" si="3"/>
        <v>760.41940194682854</v>
      </c>
      <c r="I46" t="str">
        <f t="shared" si="4"/>
        <v>Master Ensuite 2 Architrave DS.02, DS.03</v>
      </c>
      <c r="J46" s="36">
        <f t="shared" si="5"/>
        <v>1704.0998797628429</v>
      </c>
    </row>
    <row r="47" spans="1:12" x14ac:dyDescent="0.25">
      <c r="A47" s="32" t="s">
        <v>208</v>
      </c>
      <c r="B47" s="32" t="s">
        <v>221</v>
      </c>
      <c r="C47" s="32">
        <v>2420</v>
      </c>
      <c r="D47" s="32">
        <v>60</v>
      </c>
      <c r="E47" s="32">
        <v>4</v>
      </c>
      <c r="F47" s="34">
        <f t="shared" si="1"/>
        <v>0.58079999999999998</v>
      </c>
      <c r="G47" s="34">
        <f t="shared" si="2"/>
        <v>0</v>
      </c>
      <c r="H47" s="36">
        <f t="shared" si="3"/>
        <v>760.41940194682854</v>
      </c>
      <c r="I47" t="str">
        <f t="shared" si="4"/>
        <v/>
      </c>
      <c r="J47" s="36">
        <f t="shared" si="5"/>
        <v>0</v>
      </c>
    </row>
    <row r="48" spans="1:12" x14ac:dyDescent="0.25">
      <c r="A48" s="32" t="s">
        <v>208</v>
      </c>
      <c r="B48" s="32" t="s">
        <v>210</v>
      </c>
      <c r="C48" s="32">
        <v>2420</v>
      </c>
      <c r="D48" s="32">
        <v>180</v>
      </c>
      <c r="E48" s="32">
        <v>6</v>
      </c>
      <c r="F48" s="34">
        <f t="shared" si="1"/>
        <v>2.6135999999999999</v>
      </c>
      <c r="G48" s="34">
        <f t="shared" si="2"/>
        <v>0</v>
      </c>
      <c r="H48" s="36">
        <f t="shared" si="3"/>
        <v>760.41940194682854</v>
      </c>
      <c r="I48" t="str">
        <f t="shared" si="4"/>
        <v/>
      </c>
      <c r="J48" s="36">
        <f t="shared" si="5"/>
        <v>0</v>
      </c>
    </row>
    <row r="49" spans="1:10" x14ac:dyDescent="0.25">
      <c r="A49" s="32" t="s">
        <v>208</v>
      </c>
      <c r="B49" s="32" t="s">
        <v>211</v>
      </c>
      <c r="C49" s="32">
        <v>940</v>
      </c>
      <c r="D49" s="32">
        <v>60</v>
      </c>
      <c r="E49" s="32">
        <v>2</v>
      </c>
      <c r="F49" s="34">
        <f t="shared" si="1"/>
        <v>0.1128</v>
      </c>
      <c r="G49" s="34">
        <f t="shared" si="2"/>
        <v>0</v>
      </c>
      <c r="H49" s="36">
        <f t="shared" si="3"/>
        <v>760.41940194682854</v>
      </c>
      <c r="I49" t="str">
        <f t="shared" si="4"/>
        <v/>
      </c>
      <c r="J49" s="36">
        <f t="shared" si="5"/>
        <v>0</v>
      </c>
    </row>
    <row r="50" spans="1:10" x14ac:dyDescent="0.25">
      <c r="A50" s="32" t="s">
        <v>208</v>
      </c>
      <c r="B50" s="32" t="s">
        <v>212</v>
      </c>
      <c r="C50" s="32">
        <v>940</v>
      </c>
      <c r="D50" s="32">
        <v>180</v>
      </c>
      <c r="E50" s="32">
        <v>3</v>
      </c>
      <c r="F50" s="34">
        <f t="shared" si="1"/>
        <v>0.50760000000000005</v>
      </c>
      <c r="G50" s="34">
        <f t="shared" si="2"/>
        <v>0</v>
      </c>
      <c r="H50" s="36">
        <f t="shared" si="3"/>
        <v>760.41940194682854</v>
      </c>
      <c r="I50" t="str">
        <f t="shared" si="4"/>
        <v/>
      </c>
      <c r="J50" s="36">
        <f t="shared" si="5"/>
        <v>0</v>
      </c>
    </row>
    <row r="51" spans="1:10" x14ac:dyDescent="0.25">
      <c r="A51" s="32" t="s">
        <v>208</v>
      </c>
      <c r="B51" s="32" t="s">
        <v>213</v>
      </c>
      <c r="C51" s="32">
        <v>2320</v>
      </c>
      <c r="D51" s="32">
        <v>120</v>
      </c>
      <c r="E51" s="32">
        <v>4</v>
      </c>
      <c r="F51" s="34">
        <f t="shared" si="1"/>
        <v>1.1135999999999999</v>
      </c>
      <c r="G51" s="34">
        <f t="shared" si="2"/>
        <v>0</v>
      </c>
      <c r="H51" s="36">
        <f t="shared" si="3"/>
        <v>760.41940194682854</v>
      </c>
      <c r="I51" t="str">
        <f t="shared" si="4"/>
        <v/>
      </c>
      <c r="J51" s="36">
        <f t="shared" si="5"/>
        <v>0</v>
      </c>
    </row>
    <row r="52" spans="1:10" x14ac:dyDescent="0.25">
      <c r="A52" s="32" t="s">
        <v>208</v>
      </c>
      <c r="B52" s="32" t="s">
        <v>214</v>
      </c>
      <c r="C52" s="32">
        <v>740</v>
      </c>
      <c r="D52" s="32">
        <v>120</v>
      </c>
      <c r="E52" s="32">
        <v>2</v>
      </c>
      <c r="F52" s="34">
        <f t="shared" si="1"/>
        <v>0.17760000000000001</v>
      </c>
      <c r="G52" s="34">
        <f t="shared" si="2"/>
        <v>5.1059999999999999</v>
      </c>
      <c r="H52" s="36">
        <f t="shared" si="3"/>
        <v>760.41940194682854</v>
      </c>
      <c r="I52" t="str">
        <f t="shared" si="4"/>
        <v>Architrave D.08 &amp; D.16</v>
      </c>
      <c r="J52" s="36">
        <f t="shared" si="5"/>
        <v>3882.7014663405066</v>
      </c>
    </row>
    <row r="53" spans="1:10" x14ac:dyDescent="0.25">
      <c r="A53" s="39" t="s">
        <v>226</v>
      </c>
      <c r="B53" s="32" t="s">
        <v>198</v>
      </c>
      <c r="C53" s="32">
        <v>1000</v>
      </c>
      <c r="D53" s="32">
        <v>350</v>
      </c>
      <c r="E53" s="32">
        <v>1</v>
      </c>
      <c r="F53" s="34">
        <f t="shared" si="1"/>
        <v>0.35</v>
      </c>
      <c r="G53" s="34">
        <f t="shared" si="2"/>
        <v>0</v>
      </c>
      <c r="H53" s="36">
        <f t="shared" si="3"/>
        <v>760.41940194682854</v>
      </c>
      <c r="I53" t="str">
        <f t="shared" si="4"/>
        <v/>
      </c>
      <c r="J53" s="36">
        <f t="shared" si="5"/>
        <v>0</v>
      </c>
    </row>
    <row r="54" spans="1:10" x14ac:dyDescent="0.25">
      <c r="A54" s="39" t="s">
        <v>226</v>
      </c>
      <c r="B54" s="32" t="s">
        <v>228</v>
      </c>
      <c r="C54" s="32">
        <v>1000</v>
      </c>
      <c r="D54" s="32">
        <v>72</v>
      </c>
      <c r="E54" s="32">
        <v>1</v>
      </c>
      <c r="F54" s="34">
        <f t="shared" si="1"/>
        <v>7.1999999999999995E-2</v>
      </c>
      <c r="G54" s="34">
        <f t="shared" si="2"/>
        <v>0</v>
      </c>
      <c r="H54" s="36">
        <f t="shared" si="3"/>
        <v>760.41940194682854</v>
      </c>
      <c r="I54" t="str">
        <f t="shared" si="4"/>
        <v/>
      </c>
      <c r="J54" s="36">
        <f t="shared" si="5"/>
        <v>0</v>
      </c>
    </row>
    <row r="55" spans="1:10" x14ac:dyDescent="0.25">
      <c r="A55" s="39" t="s">
        <v>226</v>
      </c>
      <c r="B55" s="32" t="s">
        <v>229</v>
      </c>
      <c r="C55" s="32">
        <v>1000</v>
      </c>
      <c r="D55" s="32">
        <v>300</v>
      </c>
      <c r="E55" s="32">
        <v>1</v>
      </c>
      <c r="F55" s="34">
        <f t="shared" si="1"/>
        <v>0.3</v>
      </c>
      <c r="G55" s="34">
        <f t="shared" si="2"/>
        <v>0.72199999999999998</v>
      </c>
      <c r="H55" s="36">
        <f t="shared" si="3"/>
        <v>760.41940194682854</v>
      </c>
      <c r="I55" t="str">
        <f t="shared" si="4"/>
        <v>Master Ensuite 2 Bench</v>
      </c>
      <c r="J55" s="36">
        <f t="shared" si="5"/>
        <v>549.0228082056102</v>
      </c>
    </row>
    <row r="56" spans="1:10" x14ac:dyDescent="0.25">
      <c r="A56" s="32"/>
      <c r="B56" s="32"/>
      <c r="C56" s="32"/>
      <c r="D56" s="32"/>
      <c r="E56" s="32"/>
      <c r="F56" s="32"/>
      <c r="G56" s="32"/>
      <c r="H56" s="32"/>
    </row>
    <row r="57" spans="1:10" x14ac:dyDescent="0.25">
      <c r="A57" s="32"/>
      <c r="B57" s="32"/>
      <c r="C57" s="32"/>
      <c r="D57" s="32"/>
      <c r="E57" s="32"/>
      <c r="F57" s="32"/>
      <c r="G57" s="32"/>
      <c r="H57" s="32"/>
    </row>
    <row r="58" spans="1:10" x14ac:dyDescent="0.25">
      <c r="A58" s="32"/>
      <c r="B58" s="32"/>
      <c r="C58" s="32"/>
      <c r="D58" s="32"/>
      <c r="E58" s="32"/>
      <c r="F58" s="37">
        <f>SUM(F2:F55)</f>
        <v>54.267749999999992</v>
      </c>
      <c r="G58" s="34">
        <f>SUM(G2:G57)</f>
        <v>54.267750000000007</v>
      </c>
    </row>
    <row r="59" spans="1:10" x14ac:dyDescent="0.25">
      <c r="A59" s="32"/>
      <c r="B59" s="32"/>
      <c r="C59" s="32"/>
      <c r="D59" s="32"/>
      <c r="E59" s="32"/>
      <c r="F59" s="32"/>
      <c r="G59" s="32"/>
      <c r="H59" s="32"/>
    </row>
    <row r="60" spans="1:10" x14ac:dyDescent="0.25">
      <c r="A60" s="32" t="s">
        <v>73</v>
      </c>
      <c r="B60" s="32"/>
      <c r="C60" s="32" t="s">
        <v>72</v>
      </c>
      <c r="D60" s="32" t="s">
        <v>71</v>
      </c>
      <c r="E60" s="32" t="s">
        <v>6</v>
      </c>
      <c r="F60" s="32" t="s">
        <v>8</v>
      </c>
      <c r="G60" s="32"/>
      <c r="H60" s="32" t="s">
        <v>9</v>
      </c>
    </row>
    <row r="61" spans="1:10" x14ac:dyDescent="0.25">
      <c r="A61" s="32" t="s">
        <v>163</v>
      </c>
      <c r="B61" s="32"/>
      <c r="C61" s="32">
        <v>3.05</v>
      </c>
      <c r="D61" s="32">
        <v>1.5</v>
      </c>
      <c r="E61" s="32">
        <v>19</v>
      </c>
      <c r="F61" s="35">
        <v>450</v>
      </c>
      <c r="G61" s="35"/>
      <c r="H61" s="33">
        <f>F61*E61*D61*C61</f>
        <v>39116.25</v>
      </c>
      <c r="I61" s="33"/>
    </row>
    <row r="62" spans="1:10" x14ac:dyDescent="0.25">
      <c r="A62" s="32" t="s">
        <v>70</v>
      </c>
      <c r="B62" s="32"/>
      <c r="C62" s="32"/>
      <c r="D62" s="32"/>
      <c r="E62" s="32">
        <v>19</v>
      </c>
      <c r="F62" s="35">
        <v>100</v>
      </c>
      <c r="G62" s="35"/>
      <c r="H62" s="33">
        <f>F62*E62</f>
        <v>1900</v>
      </c>
    </row>
    <row r="63" spans="1:10" x14ac:dyDescent="0.25">
      <c r="A63" s="32" t="s">
        <v>69</v>
      </c>
      <c r="B63" s="32"/>
      <c r="C63" s="32"/>
      <c r="D63" s="32"/>
      <c r="E63" s="32">
        <v>1</v>
      </c>
      <c r="F63" s="35">
        <v>250</v>
      </c>
      <c r="G63" s="35"/>
      <c r="H63" s="33">
        <f>F63*E63</f>
        <v>250</v>
      </c>
    </row>
    <row r="64" spans="1:10" x14ac:dyDescent="0.25">
      <c r="A64" s="32"/>
      <c r="B64" s="32"/>
      <c r="C64" s="32"/>
      <c r="D64" s="32"/>
      <c r="E64" s="32"/>
      <c r="F64" s="32"/>
      <c r="G64" s="32"/>
      <c r="H64" s="32"/>
    </row>
    <row r="65" spans="1:8" x14ac:dyDescent="0.25">
      <c r="A65" s="32"/>
      <c r="B65" s="32"/>
      <c r="C65" s="32"/>
      <c r="D65" s="32"/>
      <c r="E65" s="32"/>
      <c r="F65" s="32"/>
      <c r="G65" s="32"/>
      <c r="H65" s="33">
        <f>SUM(H61:H63)</f>
        <v>41266.25</v>
      </c>
    </row>
    <row r="66" spans="1:8" x14ac:dyDescent="0.25">
      <c r="A66" s="32"/>
      <c r="B66" s="32"/>
      <c r="C66" s="32"/>
      <c r="D66" s="32"/>
      <c r="E66" s="32"/>
      <c r="F66" s="32" t="s">
        <v>17</v>
      </c>
      <c r="G66" s="32"/>
      <c r="H66" s="34">
        <f>F58</f>
        <v>54.267749999999992</v>
      </c>
    </row>
    <row r="67" spans="1:8" x14ac:dyDescent="0.25">
      <c r="A67" s="32"/>
      <c r="B67" s="32"/>
      <c r="C67" s="32"/>
      <c r="D67" s="32"/>
      <c r="E67" s="32"/>
      <c r="F67" s="32" t="s">
        <v>8</v>
      </c>
      <c r="G67" s="32"/>
      <c r="H67" s="33">
        <f>H65/H66</f>
        <v>760.41940194682854</v>
      </c>
    </row>
    <row r="68" spans="1:8" x14ac:dyDescent="0.25">
      <c r="A68" s="32"/>
      <c r="B68" s="32"/>
      <c r="C68" s="32"/>
      <c r="D68" s="32"/>
      <c r="E68" s="32"/>
      <c r="F68" s="32"/>
      <c r="G68" s="32"/>
      <c r="H68" s="32"/>
    </row>
  </sheetData>
  <phoneticPr fontId="9" type="noConversion"/>
  <pageMargins left="0.7" right="0.7" top="0.75" bottom="0.75" header="0.3" footer="0.3"/>
  <pageSetup paperSize="9" scale="6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3878-2CD6-40EE-BEAD-C30A66B187D5}">
  <sheetPr codeName="Sheet10"/>
  <dimension ref="A1:J30"/>
  <sheetViews>
    <sheetView view="pageBreakPreview" zoomScaleNormal="100" zoomScaleSheetLayoutView="100" workbookViewId="0">
      <selection activeCell="B12" sqref="B12"/>
    </sheetView>
  </sheetViews>
  <sheetFormatPr defaultRowHeight="15" x14ac:dyDescent="0.25"/>
  <cols>
    <col min="1" max="1" width="56.7109375" bestFit="1" customWidth="1"/>
    <col min="2" max="2" width="44.42578125" style="41" customWidth="1"/>
    <col min="6" max="6" width="11.28515625" bestFit="1" customWidth="1"/>
    <col min="7" max="7" width="17.28515625" bestFit="1" customWidth="1"/>
    <col min="8" max="8" width="14.28515625" bestFit="1" customWidth="1"/>
    <col min="9" max="9" width="40.85546875" bestFit="1" customWidth="1"/>
    <col min="10" max="10" width="15.28515625" customWidth="1"/>
  </cols>
  <sheetData>
    <row r="1" spans="1:10" x14ac:dyDescent="0.25">
      <c r="A1" s="32" t="s">
        <v>87</v>
      </c>
      <c r="B1" s="38" t="s">
        <v>10</v>
      </c>
      <c r="C1" s="32" t="s">
        <v>72</v>
      </c>
      <c r="D1" s="32" t="s">
        <v>71</v>
      </c>
      <c r="E1" s="32" t="s">
        <v>6</v>
      </c>
      <c r="F1" s="32" t="s">
        <v>40</v>
      </c>
      <c r="G1" s="32" t="s">
        <v>86</v>
      </c>
      <c r="H1" s="32" t="s">
        <v>8</v>
      </c>
      <c r="I1" s="32" t="s">
        <v>173</v>
      </c>
      <c r="J1" s="32" t="s">
        <v>9</v>
      </c>
    </row>
    <row r="2" spans="1:10" x14ac:dyDescent="0.25">
      <c r="A2" s="32" t="s">
        <v>134</v>
      </c>
      <c r="B2" s="38" t="s">
        <v>134</v>
      </c>
      <c r="C2" s="32">
        <v>1900</v>
      </c>
      <c r="D2" s="32">
        <v>1400</v>
      </c>
      <c r="E2" s="32">
        <v>1</v>
      </c>
      <c r="F2" s="34">
        <f t="shared" ref="F2" si="0">(C2*D2*E2)/1000000</f>
        <v>2.66</v>
      </c>
      <c r="G2" s="34">
        <f>SUMIF($A$2:$A$19,I2,F$2:F$19)</f>
        <v>0</v>
      </c>
      <c r="H2" s="36">
        <f>IF(G2="","",$G$29)</f>
        <v>594.73205501828375</v>
      </c>
      <c r="I2" t="str">
        <f>IF($A2=$A3,"",$A2)</f>
        <v/>
      </c>
      <c r="J2" s="36">
        <f>IF(H2="","",H2*G2)</f>
        <v>0</v>
      </c>
    </row>
    <row r="3" spans="1:10" x14ac:dyDescent="0.25">
      <c r="A3" s="32" t="s">
        <v>134</v>
      </c>
      <c r="B3" s="38" t="s">
        <v>135</v>
      </c>
      <c r="C3" s="32">
        <v>750</v>
      </c>
      <c r="D3" s="32">
        <v>140</v>
      </c>
      <c r="E3" s="32">
        <v>1</v>
      </c>
      <c r="F3" s="34">
        <f t="shared" ref="F3:F18" si="1">(C3*D3*E3)/1000000</f>
        <v>0.105</v>
      </c>
      <c r="G3" s="34">
        <f t="shared" ref="G3:G18" si="2">SUMIF($A$2:$A$19,I3,F$2:F$19)</f>
        <v>0</v>
      </c>
      <c r="H3" s="36">
        <f t="shared" ref="H3:H18" si="3">IF(G3="","",$G$29)</f>
        <v>594.73205501828375</v>
      </c>
      <c r="I3" t="str">
        <f t="shared" ref="I3:I18" si="4">IF($A3=$A4,"",$A3)</f>
        <v/>
      </c>
      <c r="J3" s="36">
        <f t="shared" ref="J3:J18" si="5">IF(H3="","",H3*G3)</f>
        <v>0</v>
      </c>
    </row>
    <row r="4" spans="1:10" x14ac:dyDescent="0.25">
      <c r="A4" s="32" t="s">
        <v>134</v>
      </c>
      <c r="B4" s="38" t="s">
        <v>134</v>
      </c>
      <c r="C4" s="32">
        <v>900</v>
      </c>
      <c r="D4" s="32">
        <v>150</v>
      </c>
      <c r="E4" s="32">
        <v>1</v>
      </c>
      <c r="F4" s="34">
        <f t="shared" si="1"/>
        <v>0.13500000000000001</v>
      </c>
      <c r="G4" s="34">
        <f t="shared" si="2"/>
        <v>2.9000000000000004</v>
      </c>
      <c r="H4" s="36">
        <f t="shared" si="3"/>
        <v>594.73205501828375</v>
      </c>
      <c r="I4" t="str">
        <f t="shared" si="4"/>
        <v>Powder Room Floor</v>
      </c>
      <c r="J4" s="36">
        <f t="shared" si="5"/>
        <v>1724.722959553023</v>
      </c>
    </row>
    <row r="5" spans="1:10" x14ac:dyDescent="0.25">
      <c r="A5" s="32" t="s">
        <v>174</v>
      </c>
      <c r="B5" s="38" t="s">
        <v>175</v>
      </c>
      <c r="C5" s="32">
        <v>870</v>
      </c>
      <c r="D5" s="32">
        <v>850</v>
      </c>
      <c r="E5" s="32">
        <v>1</v>
      </c>
      <c r="F5" s="34">
        <f t="shared" si="1"/>
        <v>0.73950000000000005</v>
      </c>
      <c r="G5" s="34">
        <f t="shared" si="2"/>
        <v>0</v>
      </c>
      <c r="H5" s="36">
        <f t="shared" si="3"/>
        <v>594.73205501828375</v>
      </c>
      <c r="I5" t="str">
        <f t="shared" si="4"/>
        <v/>
      </c>
      <c r="J5" s="36">
        <f t="shared" si="5"/>
        <v>0</v>
      </c>
    </row>
    <row r="6" spans="1:10" x14ac:dyDescent="0.25">
      <c r="A6" s="32" t="s">
        <v>174</v>
      </c>
      <c r="B6" s="38" t="s">
        <v>176</v>
      </c>
      <c r="C6" s="32">
        <v>440</v>
      </c>
      <c r="D6" s="32">
        <v>850</v>
      </c>
      <c r="E6" s="32">
        <v>1</v>
      </c>
      <c r="F6" s="34">
        <f t="shared" si="1"/>
        <v>0.374</v>
      </c>
      <c r="G6" s="34">
        <f t="shared" si="2"/>
        <v>0</v>
      </c>
      <c r="H6" s="36">
        <f t="shared" si="3"/>
        <v>594.73205501828375</v>
      </c>
      <c r="I6" t="str">
        <f t="shared" si="4"/>
        <v/>
      </c>
      <c r="J6" s="36">
        <f t="shared" si="5"/>
        <v>0</v>
      </c>
    </row>
    <row r="7" spans="1:10" ht="30" x14ac:dyDescent="0.25">
      <c r="A7" s="32" t="s">
        <v>174</v>
      </c>
      <c r="B7" s="38" t="s">
        <v>178</v>
      </c>
      <c r="C7" s="32">
        <v>440</v>
      </c>
      <c r="D7" s="32">
        <v>850</v>
      </c>
      <c r="E7" s="32">
        <v>1</v>
      </c>
      <c r="F7" s="34">
        <f t="shared" si="1"/>
        <v>0.374</v>
      </c>
      <c r="G7" s="34">
        <f t="shared" si="2"/>
        <v>0</v>
      </c>
      <c r="H7" s="36">
        <f t="shared" si="3"/>
        <v>594.73205501828375</v>
      </c>
      <c r="I7" t="str">
        <f t="shared" si="4"/>
        <v/>
      </c>
      <c r="J7" s="36">
        <f t="shared" si="5"/>
        <v>0</v>
      </c>
    </row>
    <row r="8" spans="1:10" ht="30" x14ac:dyDescent="0.25">
      <c r="A8" s="32" t="s">
        <v>174</v>
      </c>
      <c r="B8" s="38" t="s">
        <v>177</v>
      </c>
      <c r="C8" s="32">
        <v>870</v>
      </c>
      <c r="D8" s="32">
        <v>440</v>
      </c>
      <c r="E8" s="32">
        <v>1</v>
      </c>
      <c r="F8" s="34">
        <f t="shared" si="1"/>
        <v>0.38279999999999997</v>
      </c>
      <c r="G8" s="34">
        <f t="shared" si="2"/>
        <v>1.8703000000000003</v>
      </c>
      <c r="H8" s="36">
        <f t="shared" si="3"/>
        <v>594.73205501828375</v>
      </c>
      <c r="I8" t="str">
        <f t="shared" si="4"/>
        <v>Powder Room Vanity</v>
      </c>
      <c r="J8" s="36">
        <f t="shared" si="5"/>
        <v>1112.3273625006962</v>
      </c>
    </row>
    <row r="9" spans="1:10" ht="30" x14ac:dyDescent="0.25">
      <c r="A9" s="32" t="s">
        <v>181</v>
      </c>
      <c r="B9" s="38" t="s">
        <v>179</v>
      </c>
      <c r="C9" s="32">
        <v>300</v>
      </c>
      <c r="D9" s="32">
        <v>200</v>
      </c>
      <c r="E9" s="32">
        <v>2</v>
      </c>
      <c r="F9" s="34">
        <f t="shared" si="1"/>
        <v>0.12</v>
      </c>
      <c r="G9" s="34">
        <f t="shared" si="2"/>
        <v>0</v>
      </c>
      <c r="H9" s="36">
        <f t="shared" si="3"/>
        <v>594.73205501828375</v>
      </c>
      <c r="I9" t="str">
        <f t="shared" si="4"/>
        <v/>
      </c>
      <c r="J9" s="36">
        <f t="shared" si="5"/>
        <v>0</v>
      </c>
    </row>
    <row r="10" spans="1:10" ht="30" x14ac:dyDescent="0.25">
      <c r="A10" s="32" t="s">
        <v>181</v>
      </c>
      <c r="B10" s="38" t="s">
        <v>180</v>
      </c>
      <c r="C10" s="32">
        <v>280</v>
      </c>
      <c r="D10" s="32">
        <v>200</v>
      </c>
      <c r="E10" s="32">
        <v>2</v>
      </c>
      <c r="F10" s="34">
        <f t="shared" si="1"/>
        <v>0.112</v>
      </c>
      <c r="G10" s="34">
        <f t="shared" si="2"/>
        <v>0.23199999999999998</v>
      </c>
      <c r="H10" s="36">
        <f t="shared" si="3"/>
        <v>594.73205501828375</v>
      </c>
      <c r="I10" t="str">
        <f t="shared" si="4"/>
        <v>Powder Room Niche</v>
      </c>
      <c r="J10" s="36">
        <f t="shared" si="5"/>
        <v>137.97783676424183</v>
      </c>
    </row>
    <row r="11" spans="1:10" ht="30" x14ac:dyDescent="0.25">
      <c r="A11" s="32" t="s">
        <v>184</v>
      </c>
      <c r="B11" s="38" t="s">
        <v>182</v>
      </c>
      <c r="C11" s="32">
        <v>315</v>
      </c>
      <c r="D11" s="32">
        <v>175</v>
      </c>
      <c r="E11" s="32">
        <v>2</v>
      </c>
      <c r="F11" s="34">
        <f t="shared" si="1"/>
        <v>0.11025</v>
      </c>
      <c r="G11" s="34">
        <f t="shared" si="2"/>
        <v>0</v>
      </c>
      <c r="H11" s="36">
        <f t="shared" si="3"/>
        <v>594.73205501828375</v>
      </c>
      <c r="I11" t="str">
        <f t="shared" si="4"/>
        <v/>
      </c>
      <c r="J11" s="36">
        <f t="shared" si="5"/>
        <v>0</v>
      </c>
    </row>
    <row r="12" spans="1:10" ht="30" x14ac:dyDescent="0.25">
      <c r="A12" s="32" t="s">
        <v>184</v>
      </c>
      <c r="B12" s="38" t="s">
        <v>183</v>
      </c>
      <c r="C12" s="32">
        <v>400</v>
      </c>
      <c r="D12" s="32">
        <v>175</v>
      </c>
      <c r="E12" s="32">
        <v>2</v>
      </c>
      <c r="F12" s="34">
        <f t="shared" si="1"/>
        <v>0.14000000000000001</v>
      </c>
      <c r="G12" s="34">
        <f t="shared" si="2"/>
        <v>0.25025000000000003</v>
      </c>
      <c r="H12" s="36">
        <f t="shared" si="3"/>
        <v>594.73205501828375</v>
      </c>
      <c r="I12" t="str">
        <f t="shared" si="4"/>
        <v>Powder Room Basin</v>
      </c>
      <c r="J12" s="36">
        <f t="shared" si="5"/>
        <v>148.83169676832551</v>
      </c>
    </row>
    <row r="13" spans="1:10" x14ac:dyDescent="0.25">
      <c r="A13" s="32" t="s">
        <v>133</v>
      </c>
      <c r="B13" s="38" t="s">
        <v>215</v>
      </c>
      <c r="C13" s="32">
        <v>2420</v>
      </c>
      <c r="D13" s="32">
        <v>60</v>
      </c>
      <c r="E13" s="32">
        <v>2</v>
      </c>
      <c r="F13" s="34">
        <f t="shared" si="1"/>
        <v>0.29039999999999999</v>
      </c>
      <c r="G13" s="34">
        <f t="shared" si="2"/>
        <v>0</v>
      </c>
      <c r="H13" s="36">
        <f t="shared" si="3"/>
        <v>594.73205501828375</v>
      </c>
      <c r="I13" t="str">
        <f t="shared" si="4"/>
        <v/>
      </c>
      <c r="J13" s="36">
        <f t="shared" si="5"/>
        <v>0</v>
      </c>
    </row>
    <row r="14" spans="1:10" ht="30" x14ac:dyDescent="0.25">
      <c r="A14" s="32" t="s">
        <v>133</v>
      </c>
      <c r="B14" s="38" t="s">
        <v>216</v>
      </c>
      <c r="C14" s="32">
        <v>2420</v>
      </c>
      <c r="D14" s="32">
        <v>180</v>
      </c>
      <c r="E14" s="32">
        <v>3</v>
      </c>
      <c r="F14" s="34">
        <f t="shared" si="1"/>
        <v>1.3068</v>
      </c>
      <c r="G14" s="34">
        <f t="shared" si="2"/>
        <v>0</v>
      </c>
      <c r="H14" s="36">
        <f t="shared" si="3"/>
        <v>594.73205501828375</v>
      </c>
      <c r="I14" t="str">
        <f t="shared" si="4"/>
        <v/>
      </c>
      <c r="J14" s="36">
        <f t="shared" si="5"/>
        <v>0</v>
      </c>
    </row>
    <row r="15" spans="1:10" x14ac:dyDescent="0.25">
      <c r="A15" s="32" t="s">
        <v>133</v>
      </c>
      <c r="B15" s="38" t="s">
        <v>217</v>
      </c>
      <c r="C15" s="32">
        <v>970</v>
      </c>
      <c r="D15" s="32">
        <v>60</v>
      </c>
      <c r="E15" s="32">
        <v>1</v>
      </c>
      <c r="F15" s="34">
        <f t="shared" si="1"/>
        <v>5.8200000000000002E-2</v>
      </c>
      <c r="G15" s="34">
        <f t="shared" si="2"/>
        <v>0</v>
      </c>
      <c r="H15" s="36">
        <f t="shared" si="3"/>
        <v>594.73205501828375</v>
      </c>
      <c r="I15" t="str">
        <f t="shared" si="4"/>
        <v/>
      </c>
      <c r="J15" s="36">
        <f t="shared" si="5"/>
        <v>0</v>
      </c>
    </row>
    <row r="16" spans="1:10" ht="30" x14ac:dyDescent="0.25">
      <c r="A16" s="32" t="s">
        <v>133</v>
      </c>
      <c r="B16" s="38" t="s">
        <v>218</v>
      </c>
      <c r="C16" s="32">
        <v>970</v>
      </c>
      <c r="D16" s="32">
        <v>180</v>
      </c>
      <c r="E16" s="32">
        <v>3</v>
      </c>
      <c r="F16" s="34">
        <f t="shared" si="1"/>
        <v>0.52380000000000004</v>
      </c>
      <c r="G16" s="34">
        <f t="shared" si="2"/>
        <v>0</v>
      </c>
      <c r="H16" s="36">
        <f t="shared" si="3"/>
        <v>594.73205501828375</v>
      </c>
      <c r="I16" t="str">
        <f t="shared" si="4"/>
        <v/>
      </c>
      <c r="J16" s="36">
        <f t="shared" si="5"/>
        <v>0</v>
      </c>
    </row>
    <row r="17" spans="1:10" ht="30" x14ac:dyDescent="0.25">
      <c r="A17" s="32" t="s">
        <v>133</v>
      </c>
      <c r="B17" s="38" t="s">
        <v>219</v>
      </c>
      <c r="C17" s="32">
        <v>2320</v>
      </c>
      <c r="D17" s="32">
        <v>120</v>
      </c>
      <c r="E17" s="32">
        <v>2</v>
      </c>
      <c r="F17" s="34">
        <f t="shared" si="1"/>
        <v>0.55679999999999996</v>
      </c>
      <c r="G17" s="34">
        <f t="shared" si="2"/>
        <v>0</v>
      </c>
      <c r="H17" s="36">
        <f t="shared" si="3"/>
        <v>594.73205501828375</v>
      </c>
      <c r="I17" t="str">
        <f t="shared" si="4"/>
        <v/>
      </c>
      <c r="J17" s="36">
        <f t="shared" si="5"/>
        <v>0</v>
      </c>
    </row>
    <row r="18" spans="1:10" ht="30" x14ac:dyDescent="0.25">
      <c r="A18" s="32" t="s">
        <v>133</v>
      </c>
      <c r="B18" s="38" t="s">
        <v>220</v>
      </c>
      <c r="C18" s="32">
        <v>770</v>
      </c>
      <c r="D18" s="32">
        <v>120</v>
      </c>
      <c r="E18" s="32">
        <v>1</v>
      </c>
      <c r="F18" s="34">
        <f t="shared" si="1"/>
        <v>9.2399999999999996E-2</v>
      </c>
      <c r="G18" s="34">
        <f t="shared" si="2"/>
        <v>2.8283999999999998</v>
      </c>
      <c r="H18" s="36">
        <f t="shared" si="3"/>
        <v>594.73205501828375</v>
      </c>
      <c r="I18" t="str">
        <f t="shared" si="4"/>
        <v>Powder Room Architrave D.12</v>
      </c>
      <c r="J18" s="36">
        <f t="shared" si="5"/>
        <v>1682.1401444137136</v>
      </c>
    </row>
    <row r="19" spans="1:10" x14ac:dyDescent="0.25">
      <c r="A19" s="32"/>
      <c r="B19" s="38"/>
      <c r="C19" s="32"/>
      <c r="D19" s="32"/>
      <c r="E19" s="32"/>
      <c r="F19" s="34"/>
      <c r="G19" s="34"/>
      <c r="H19" s="36"/>
      <c r="J19" s="36"/>
    </row>
    <row r="20" spans="1:10" x14ac:dyDescent="0.25">
      <c r="A20" s="32"/>
      <c r="B20" s="38"/>
      <c r="C20" s="32"/>
      <c r="D20" s="32"/>
      <c r="E20" s="32"/>
      <c r="F20" s="34">
        <f>SUM(F2:F19)</f>
        <v>8.0809499999999996</v>
      </c>
      <c r="G20" s="34">
        <f>SUM(G2:G19)</f>
        <v>8.0809500000000014</v>
      </c>
    </row>
    <row r="21" spans="1:10" x14ac:dyDescent="0.25">
      <c r="A21" s="32"/>
      <c r="B21" s="38"/>
      <c r="C21" s="32"/>
      <c r="D21" s="32"/>
      <c r="E21" s="32"/>
      <c r="F21" s="32"/>
      <c r="G21" s="32"/>
    </row>
    <row r="22" spans="1:10" x14ac:dyDescent="0.25">
      <c r="A22" s="32" t="s">
        <v>73</v>
      </c>
      <c r="B22" s="38"/>
      <c r="C22" s="32" t="s">
        <v>72</v>
      </c>
      <c r="D22" s="32" t="s">
        <v>71</v>
      </c>
      <c r="E22" s="32" t="s">
        <v>6</v>
      </c>
      <c r="F22" s="32" t="s">
        <v>8</v>
      </c>
      <c r="G22" s="32" t="s">
        <v>9</v>
      </c>
    </row>
    <row r="23" spans="1:10" x14ac:dyDescent="0.25">
      <c r="A23" s="32" t="s">
        <v>164</v>
      </c>
      <c r="B23" s="38"/>
      <c r="C23" s="32">
        <v>2.75</v>
      </c>
      <c r="D23" s="32">
        <v>1.44</v>
      </c>
      <c r="E23" s="32">
        <v>2</v>
      </c>
      <c r="F23" s="35">
        <v>550</v>
      </c>
      <c r="G23" s="33">
        <f>F23*E23*D23*C23</f>
        <v>4356</v>
      </c>
      <c r="H23" s="33"/>
    </row>
    <row r="24" spans="1:10" x14ac:dyDescent="0.25">
      <c r="A24" s="32" t="s">
        <v>70</v>
      </c>
      <c r="B24" s="38"/>
      <c r="C24" s="32"/>
      <c r="D24" s="32"/>
      <c r="E24" s="32">
        <v>2</v>
      </c>
      <c r="F24" s="35">
        <v>100</v>
      </c>
      <c r="G24" s="33">
        <f>F24*E24</f>
        <v>200</v>
      </c>
    </row>
    <row r="25" spans="1:10" x14ac:dyDescent="0.25">
      <c r="A25" s="32" t="s">
        <v>69</v>
      </c>
      <c r="B25" s="38"/>
      <c r="C25" s="32"/>
      <c r="D25" s="32"/>
      <c r="E25" s="32">
        <v>1</v>
      </c>
      <c r="F25" s="35">
        <v>250</v>
      </c>
      <c r="G25" s="33">
        <f>F25*E25</f>
        <v>250</v>
      </c>
    </row>
    <row r="26" spans="1:10" x14ac:dyDescent="0.25">
      <c r="A26" s="32"/>
      <c r="B26" s="38"/>
      <c r="C26" s="32"/>
      <c r="D26" s="32"/>
      <c r="E26" s="32"/>
      <c r="F26" s="32"/>
      <c r="G26" s="32"/>
    </row>
    <row r="27" spans="1:10" x14ac:dyDescent="0.25">
      <c r="A27" s="32"/>
      <c r="B27" s="38"/>
      <c r="C27" s="32"/>
      <c r="D27" s="32"/>
      <c r="E27" s="32"/>
      <c r="F27" s="32"/>
      <c r="G27" s="33">
        <f>SUM(G23:G25)</f>
        <v>4806</v>
      </c>
    </row>
    <row r="28" spans="1:10" x14ac:dyDescent="0.25">
      <c r="A28" s="32"/>
      <c r="B28" s="38"/>
      <c r="C28" s="32"/>
      <c r="D28" s="32"/>
      <c r="E28" s="32"/>
      <c r="F28" s="32" t="s">
        <v>17</v>
      </c>
      <c r="G28" s="34">
        <f>F20</f>
        <v>8.0809499999999996</v>
      </c>
    </row>
    <row r="29" spans="1:10" x14ac:dyDescent="0.25">
      <c r="A29" s="32"/>
      <c r="B29" s="38"/>
      <c r="C29" s="32"/>
      <c r="D29" s="32"/>
      <c r="E29" s="32"/>
      <c r="F29" s="32" t="s">
        <v>8</v>
      </c>
      <c r="G29" s="33">
        <f>G27/G28</f>
        <v>594.73205501828375</v>
      </c>
    </row>
    <row r="30" spans="1:10" x14ac:dyDescent="0.25">
      <c r="A30" s="32"/>
      <c r="B30" s="38"/>
      <c r="C30" s="32"/>
      <c r="D30" s="32"/>
      <c r="E30" s="32"/>
      <c r="F30" s="32"/>
      <c r="G30" s="32"/>
    </row>
  </sheetData>
  <pageMargins left="0.7" right="0.7" top="0.75" bottom="0.75" header="0.3" footer="0.3"/>
  <pageSetup paperSize="9" scale="62"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5514754-1b7b-4f1d-a96d-da972fc3b6dd">
      <Terms xmlns="http://schemas.microsoft.com/office/infopath/2007/PartnerControls"/>
    </lcf76f155ced4ddcb4097134ff3c332f>
    <TaxCatchAll xmlns="cac70601-67b4-4ddc-a4c6-3f0ebdcc46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F1553FF1CCFE4980215242DF56270A" ma:contentTypeVersion="17" ma:contentTypeDescription="Create a new document." ma:contentTypeScope="" ma:versionID="796cc3e2bc5f76c643ef83706db60311">
  <xsd:schema xmlns:xsd="http://www.w3.org/2001/XMLSchema" xmlns:xs="http://www.w3.org/2001/XMLSchema" xmlns:p="http://schemas.microsoft.com/office/2006/metadata/properties" xmlns:ns2="cac70601-67b4-4ddc-a4c6-3f0ebdcc4647" xmlns:ns3="e5514754-1b7b-4f1d-a96d-da972fc3b6dd" targetNamespace="http://schemas.microsoft.com/office/2006/metadata/properties" ma:root="true" ma:fieldsID="33c343392069619280a670739670435d" ns2:_="" ns3:_="">
    <xsd:import namespace="cac70601-67b4-4ddc-a4c6-3f0ebdcc4647"/>
    <xsd:import namespace="e5514754-1b7b-4f1d-a96d-da972fc3b6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70601-67b4-4ddc-a4c6-3f0ebdcc464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7625f2c-0bbb-4190-ac87-176b56837570}" ma:internalName="TaxCatchAll" ma:showField="CatchAllData" ma:web="cac70601-67b4-4ddc-a4c6-3f0ebdcc46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5514754-1b7b-4f1d-a96d-da972fc3b6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8e7d7c-f021-45d0-903a-9bb6e1b7707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AF3524-67CB-4B7D-BA32-E3415A811157}">
  <ds:schemaRefs>
    <ds:schemaRef ds:uri="http://www.w3.org/XML/1998/namespace"/>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e5514754-1b7b-4f1d-a96d-da972fc3b6dd"/>
    <ds:schemaRef ds:uri="cac70601-67b4-4ddc-a4c6-3f0ebdcc4647"/>
    <ds:schemaRef ds:uri="http://purl.org/dc/terms/"/>
  </ds:schemaRefs>
</ds:datastoreItem>
</file>

<file path=customXml/itemProps2.xml><?xml version="1.0" encoding="utf-8"?>
<ds:datastoreItem xmlns:ds="http://schemas.openxmlformats.org/officeDocument/2006/customXml" ds:itemID="{4CE7A28D-9744-4EAC-9553-8A21BCC16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70601-67b4-4ddc-a4c6-3f0ebdcc4647"/>
    <ds:schemaRef ds:uri="e5514754-1b7b-4f1d-a96d-da972fc3b6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208190-D252-4C15-8C46-BC4E133B18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Cover Sheet</vt:lpstr>
      <vt:lpstr>Tiling</vt:lpstr>
      <vt:lpstr>Stone</vt:lpstr>
      <vt:lpstr>ST01</vt:lpstr>
      <vt:lpstr>ST02</vt:lpstr>
      <vt:lpstr>ST03</vt:lpstr>
      <vt:lpstr>ST04</vt:lpstr>
      <vt:lpstr>ST05</vt:lpstr>
      <vt:lpstr>ST06</vt:lpstr>
      <vt:lpstr>ST07</vt:lpstr>
      <vt:lpstr>ST08</vt:lpstr>
      <vt:lpstr>Allowances</vt:lpstr>
      <vt:lpstr>'ST01'!Print_Area</vt:lpstr>
      <vt:lpstr>'ST02'!Print_Area</vt:lpstr>
      <vt:lpstr>'ST03'!Print_Area</vt:lpstr>
      <vt:lpstr>'ST04'!Print_Area</vt:lpstr>
      <vt:lpstr>'ST05'!Print_Area</vt:lpstr>
      <vt:lpstr>'ST06'!Print_Area</vt:lpstr>
      <vt:lpstr>'ST07'!Print_Area</vt:lpstr>
      <vt:lpstr>'ST08'!Print_Area</vt:lpstr>
      <vt:lpstr>Tiling!Print_Area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Southcoast Stone</dc:creator>
  <cp:keywords/>
  <dc:description/>
  <cp:lastModifiedBy>Sam Pearson-Smith</cp:lastModifiedBy>
  <cp:revision/>
  <cp:lastPrinted>2024-11-29T12:52:09Z</cp:lastPrinted>
  <dcterms:created xsi:type="dcterms:W3CDTF">2018-10-03T08:18:37Z</dcterms:created>
  <dcterms:modified xsi:type="dcterms:W3CDTF">2024-12-10T16:36:07Z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0x010100FDF1553FF1CCFE4980215242DF56270A</vt:lpwstr>
  </property>
  <property fmtid="{D5CDD505-2E9C-101B-9397-08002B2CF9AE}" pid="3" name="MediaServiceImageTags">
    <vt:lpwstr/>
  </property>
</Properties>
</file>