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anigjg\Desktop\School\Capstone\Project-Crumple-Zone\Working Model\"/>
    </mc:Choice>
  </mc:AlternateContent>
  <xr:revisionPtr revIDLastSave="0" documentId="13_ncr:1_{04FEAA4E-055F-4B1E-BF5B-82A5B9C1BDF9}" xr6:coauthVersionLast="47" xr6:coauthVersionMax="47" xr10:uidLastSave="{00000000-0000-0000-0000-000000000000}"/>
  <bookViews>
    <workbookView xWindow="-108" yWindow="-108" windowWidth="23256" windowHeight="12576" tabRatio="667" activeTab="1" xr2:uid="{00000000-000D-0000-FFFF-FFFF00000000}"/>
  </bookViews>
  <sheets>
    <sheet name="Overview and Inputs" sheetId="3" r:id="rId1"/>
    <sheet name="Nose Cone" sheetId="4" r:id="rId2"/>
    <sheet name="Ribcage" sheetId="5" r:id="rId3"/>
    <sheet name="Shell" sheetId="7" r:id="rId4"/>
    <sheet name="Bulkhead" sheetId="8" r:id="rId5"/>
    <sheet name="Arm Wheel &amp; Arm" sheetId="11" r:id="rId6"/>
    <sheet name="Electronics Board" sheetId="13" r:id="rId7"/>
  </sheets>
  <externalReferences>
    <externalReference r:id="rId8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6" i="3" l="1"/>
  <c r="B12" i="4"/>
  <c r="B9" i="4"/>
  <c r="B4" i="7"/>
  <c r="B6" i="5"/>
  <c r="C28" i="3"/>
  <c r="B5" i="4" s="1"/>
  <c r="C27" i="3"/>
  <c r="B4" i="4" s="1"/>
  <c r="B15" i="4" s="1"/>
  <c r="B5" i="5" l="1"/>
  <c r="B3" i="7" s="1"/>
  <c r="B4" i="8"/>
  <c r="B7" i="8" s="1"/>
  <c r="B3" i="4"/>
  <c r="B9" i="8" l="1"/>
</calcChain>
</file>

<file path=xl/sharedStrings.xml><?xml version="1.0" encoding="utf-8"?>
<sst xmlns="http://schemas.openxmlformats.org/spreadsheetml/2006/main" count="143" uniqueCount="73">
  <si>
    <t>Description</t>
  </si>
  <si>
    <t>Needs</t>
  </si>
  <si>
    <t>N1</t>
  </si>
  <si>
    <t>N2</t>
  </si>
  <si>
    <t>N3</t>
  </si>
  <si>
    <t>N4</t>
  </si>
  <si>
    <t>N5</t>
  </si>
  <si>
    <t>Workflow</t>
  </si>
  <si>
    <t>Excel equations are used to calculate the green parameters.</t>
  </si>
  <si>
    <t>Key</t>
  </si>
  <si>
    <t>Input Parameters</t>
  </si>
  <si>
    <t>Units</t>
  </si>
  <si>
    <t>Comments</t>
  </si>
  <si>
    <t>Output Parameters</t>
  </si>
  <si>
    <t>SW design table is refreshed.</t>
  </si>
  <si>
    <t>Outer Diameter</t>
  </si>
  <si>
    <t>Nose Cone</t>
  </si>
  <si>
    <t>Dimension</t>
  </si>
  <si>
    <t>Value</t>
  </si>
  <si>
    <t>Shoulder Diameter</t>
  </si>
  <si>
    <t>Shoulder Height</t>
  </si>
  <si>
    <r>
      <rPr>
        <b/>
        <sz val="11"/>
        <color theme="9"/>
        <rFont val="Calibri"/>
        <family val="2"/>
        <scheme val="minor"/>
      </rPr>
      <t>Green</t>
    </r>
    <r>
      <rPr>
        <sz val="11"/>
        <color theme="1"/>
        <rFont val="Calibri"/>
        <family val="2"/>
        <scheme val="minor"/>
      </rPr>
      <t xml:space="preserve"> parameters are calculated from given parameters, models, and assumptions in an Excel equation.</t>
    </r>
  </si>
  <si>
    <r>
      <rPr>
        <b/>
        <sz val="11"/>
        <color rgb="FFFF0000"/>
        <rFont val="Calibri"/>
        <family val="2"/>
        <scheme val="minor"/>
      </rPr>
      <t>Red</t>
    </r>
    <r>
      <rPr>
        <sz val="11"/>
        <color theme="1"/>
        <rFont val="Calibri"/>
        <family val="2"/>
        <scheme val="minor"/>
      </rPr>
      <t xml:space="preserve"> parameters are entered by the user.</t>
    </r>
  </si>
  <si>
    <r>
      <rPr>
        <b/>
        <sz val="11"/>
        <color theme="4"/>
        <rFont val="Calibri"/>
        <family val="2"/>
        <scheme val="minor"/>
      </rPr>
      <t xml:space="preserve">Blue </t>
    </r>
    <r>
      <rPr>
        <sz val="11"/>
        <rFont val="Calibri"/>
        <family val="2"/>
        <scheme val="minor"/>
      </rPr>
      <t>parameters are given by the CanSAT competition rules</t>
    </r>
  </si>
  <si>
    <t>Overall Length</t>
  </si>
  <si>
    <t>Competition Requirements</t>
  </si>
  <si>
    <t>mm</t>
  </si>
  <si>
    <t>Nose Cone Radius</t>
  </si>
  <si>
    <t>Shoulder Radius</t>
  </si>
  <si>
    <t xml:space="preserve">The design engineer sets the values in the page corresponding to the part. </t>
  </si>
  <si>
    <t>Cone Half-Angle</t>
  </si>
  <si>
    <t>degrees</t>
  </si>
  <si>
    <t>Cone Lip Thickness</t>
  </si>
  <si>
    <t>Ribcage</t>
  </si>
  <si>
    <t>Top Half-Angle</t>
  </si>
  <si>
    <t>Frame Length</t>
  </si>
  <si>
    <t>Frame to Nose Cone Separation</t>
  </si>
  <si>
    <t>Frame Width</t>
  </si>
  <si>
    <t>Rib Thickness</t>
  </si>
  <si>
    <t>Sheet Thickness</t>
  </si>
  <si>
    <t>Screw Edge Offset</t>
  </si>
  <si>
    <t>The offset between the screw and the outer edge of the frame</t>
  </si>
  <si>
    <t>Screw Offset From Top &amp; Bottom</t>
  </si>
  <si>
    <t>The offset between the screw and the top and bottom of the rectangle section</t>
  </si>
  <si>
    <t>Shell</t>
  </si>
  <si>
    <t>Width</t>
  </si>
  <si>
    <t>Height</t>
  </si>
  <si>
    <t>Wall Thickness</t>
  </si>
  <si>
    <t>Bulkhead</t>
  </si>
  <si>
    <t>Diameter</t>
  </si>
  <si>
    <t>Thickness</t>
  </si>
  <si>
    <t>Rod Distance from Edge</t>
  </si>
  <si>
    <t>Nose Shell Mounting Hole Distance from Edge</t>
  </si>
  <si>
    <t>Nose Shell Mounting Hole Radius</t>
  </si>
  <si>
    <t>Rod Distance from Center</t>
  </si>
  <si>
    <t>Number of Rods</t>
  </si>
  <si>
    <t>#</t>
  </si>
  <si>
    <t>Separation from Nose Cone</t>
  </si>
  <si>
    <t>Arm Extension Angle</t>
  </si>
  <si>
    <t>Arm Stop Angle</t>
  </si>
  <si>
    <t>Pitot Hole Diameter</t>
  </si>
  <si>
    <t>Pitot tube is 4.17mm in diam, ample toleance given.</t>
  </si>
  <si>
    <t>Arm Cutout Width</t>
  </si>
  <si>
    <t>Arm Cutout Tolerance</t>
  </si>
  <si>
    <t>Arm Hinge Width</t>
  </si>
  <si>
    <t>Wheel Diameter</t>
  </si>
  <si>
    <t>Arm Holder Length</t>
  </si>
  <si>
    <t>Arm Holder Width</t>
  </si>
  <si>
    <t>Arm Wheel &amp; Arm</t>
  </si>
  <si>
    <t>Rod Diameter</t>
  </si>
  <si>
    <t>Electronics Board</t>
  </si>
  <si>
    <t>Shoulder Diameter Tolerance</t>
  </si>
  <si>
    <t>Lip To Tip Height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</si>
</sst>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0.0"/>
    <numFmt numFmtId="165" formatCode="0.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9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sz val="48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u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/>
    <xf numFmtId="0" fontId="4" fillId="0" borderId="0" xfId="0" applyFont="1"/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164" fontId="2" fillId="0" borderId="0" xfId="0" applyNumberFormat="1" applyFont="1" applyAlignment="1">
      <alignment horizontal="right"/>
    </xf>
    <xf numFmtId="165" fontId="2" fillId="0" borderId="0" xfId="0" applyNumberFormat="1" applyFont="1" applyAlignment="1">
      <alignment horizontal="right"/>
    </xf>
    <xf numFmtId="0" fontId="3" fillId="0" borderId="0" xfId="0" applyFont="1"/>
    <xf numFmtId="0" fontId="1" fillId="0" borderId="0" xfId="0" applyFont="1"/>
    <xf numFmtId="0" fontId="9" fillId="0" borderId="0" xfId="0" applyFont="1"/>
    <xf numFmtId="0" fontId="4" fillId="0" borderId="0" xfId="0" applyFont="1" applyAlignment="1">
      <alignment horizontal="left"/>
    </xf>
    <xf numFmtId="0" fontId="0" fillId="0" borderId="0" xfId="0" applyAlignment="1">
      <alignment horizontal="left" vertical="top"/>
    </xf>
    <xf numFmtId="0" fontId="10" fillId="0" borderId="0" xfId="0" applyFont="1"/>
    <xf numFmtId="0" fontId="11" fillId="0" borderId="0" xfId="0" applyFont="1"/>
    <xf numFmtId="0" fontId="5" fillId="0" borderId="0" xfId="0" applyFont="1"/>
    <xf numFmtId="0" fontId="7" fillId="0" borderId="0" xfId="0" applyFont="1"/>
    <xf numFmtId="0" fontId="0" fillId="0" borderId="0" xfId="0" applyAlignment="1">
      <alignment horizontal="left" vertical="top"/>
    </xf>
    <xf numFmtId="0" fontId="8" fillId="2" borderId="0" xfId="0" applyFont="1" applyFill="1" applyAlignment="1">
      <alignment horizontal="center" vertical="center"/>
    </xf>
  </cellXfs>
  <cellStyles count="1">
    <cellStyle name="Normal" xfId="0" builtinId="0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>
        <vertical style="thin">
          <color auto="1"/>
        </vertical>
      </border>
    </dxf>
  </dxfs>
  <tableStyles count="2" defaultTableStyle="TableStyleMedium2" defaultPivotStyle="PivotStyleLight16">
    <tableStyle name="Table Style 1" pivot="0" count="0" xr9:uid="{BF4FBE53-75C8-484D-9478-97DF7393A1CC}"/>
    <tableStyle name="Table Style 2" pivot="0" count="1" xr9:uid="{677D2D52-0B6C-4B16-81C9-28445C0D9EA5}">
      <tableStyleElement type="wholeTable" dxfId="1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rosehulman.sharepoint.com/sites/GrpCapstoneCanSat/Shared%20Documents/General/CanSat%20Deliverables/Requirements.xlsx" TargetMode="External"/><Relationship Id="rId1" Type="http://schemas.openxmlformats.org/officeDocument/2006/relationships/externalLinkPath" Target="https://rosehulman.sharepoint.com/sites/GrpCapstoneCanSat/Shared%20Documents/General/CanSat%20Deliverables/Requireme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perational"/>
      <sheetName val="Structural"/>
      <sheetName val="Mechanism"/>
      <sheetName val="Electrical"/>
      <sheetName val="Communications"/>
      <sheetName val="Ground Station"/>
      <sheetName val="Flight Software"/>
    </sheetNames>
    <sheetDataSet>
      <sheetData sheetId="0"/>
      <sheetData sheetId="1">
        <row r="5">
          <cell r="D5">
            <v>71</v>
          </cell>
        </row>
        <row r="6">
          <cell r="D6">
            <v>68</v>
          </cell>
        </row>
        <row r="7">
          <cell r="D7">
            <v>50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F14B4B8-9B87-4941-AFFE-2D07ACC316B6}" name="Table4" displayName="Table4" ref="A2:D1048576" totalsRowShown="0">
  <autoFilter ref="A2:D1048576" xr:uid="{0F14B4B8-9B87-4941-AFFE-2D07ACC316B6}"/>
  <tableColumns count="4">
    <tableColumn id="1" xr3:uid="{5847D800-2737-4C4E-8650-CB8B550670C6}" name="Dimension"/>
    <tableColumn id="2" xr3:uid="{B54988AB-35CD-4CE4-9584-860CA1529F9C}" name="Value" dataDxfId="11"/>
    <tableColumn id="4" xr3:uid="{7F3F4D8D-127D-483C-A3C7-71EB956D9106}" name="Units" dataDxfId="10"/>
    <tableColumn id="3" xr3:uid="{30BDBAD9-10CB-40CA-8069-09092D99504D}" name="Comments"/>
  </tableColumns>
  <tableStyleInfo name="TableStyleMedium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2C11CD6-1CE6-4773-B646-70D8D300D8CB}" name="Table42" displayName="Table42" ref="A2:D1048576" totalsRowShown="0">
  <autoFilter ref="A2:D1048576" xr:uid="{0F14B4B8-9B87-4941-AFFE-2D07ACC316B6}"/>
  <tableColumns count="4">
    <tableColumn id="1" xr3:uid="{A9055BBA-1249-4E95-814E-26A0A5B1B66C}" name="Dimension"/>
    <tableColumn id="2" xr3:uid="{DD9C9434-1260-4285-8F03-055DCA784D86}" name="Value" dataDxfId="9"/>
    <tableColumn id="4" xr3:uid="{007F3DAB-D632-44E0-AF40-6A30D3CE697E}" name="Units" dataDxfId="8"/>
    <tableColumn id="3" xr3:uid="{9C1D3036-3428-4217-BD9C-B256247B98EA}" name="Comments"/>
  </tableColumns>
  <tableStyleInfo name="TableStyleMedium1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082250C-FD42-4872-901B-FBAA0BB1D2FE}" name="Table423" displayName="Table423" ref="A2:D1048576" totalsRowShown="0">
  <autoFilter ref="A2:D1048576" xr:uid="{0F14B4B8-9B87-4941-AFFE-2D07ACC316B6}"/>
  <tableColumns count="4">
    <tableColumn id="1" xr3:uid="{2AB09C10-555A-4FA5-825E-671C56C5204E}" name="Dimension"/>
    <tableColumn id="2" xr3:uid="{59C8A266-3FE0-4BD1-8096-042394DD0601}" name="Value" dataDxfId="7"/>
    <tableColumn id="4" xr3:uid="{96950D65-C78A-461C-96D5-9CC3CC5987C0}" name="Units" dataDxfId="6"/>
    <tableColumn id="3" xr3:uid="{7AF4781C-1A05-4414-BB69-E3894335BB8B}" name="Comments"/>
  </tableColumns>
  <tableStyleInfo name="TableStyleMedium1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B08C769-5E9A-4C2D-B6D7-B0120BE6C4E7}" name="Table4234" displayName="Table4234" ref="A2:D1048576" totalsRowShown="0">
  <autoFilter ref="A2:D1048576" xr:uid="{0F14B4B8-9B87-4941-AFFE-2D07ACC316B6}"/>
  <tableColumns count="4">
    <tableColumn id="1" xr3:uid="{0B1EF6EA-7B8F-43FA-94CF-9EC466EA2E42}" name="Dimension"/>
    <tableColumn id="2" xr3:uid="{60F0019A-911A-4343-88C9-968557FAC235}" name="Value" dataDxfId="5"/>
    <tableColumn id="4" xr3:uid="{5E858251-C579-4557-A894-E703077E3D0B}" name="Units" dataDxfId="4"/>
    <tableColumn id="3" xr3:uid="{59D44731-521A-4BFC-A838-854482140970}" name="Comments"/>
  </tableColumns>
  <tableStyleInfo name="TableStyleMedium1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20F1844-C478-4F0E-AC9D-B64CCEBF3897}" name="Table42346" displayName="Table42346" ref="A2:D1048576" totalsRowShown="0">
  <autoFilter ref="A2:D1048576" xr:uid="{0F14B4B8-9B87-4941-AFFE-2D07ACC316B6}"/>
  <tableColumns count="4">
    <tableColumn id="1" xr3:uid="{08ED45E6-44A0-4E17-968F-5621C3E7B4A1}" name="Dimension"/>
    <tableColumn id="2" xr3:uid="{957D3AA8-B8AB-4AF6-865C-352EAE7F21BA}" name="Value" dataDxfId="3"/>
    <tableColumn id="4" xr3:uid="{99CBAB39-6963-4DDA-B437-CB2F3F8008D2}" name="Units" dataDxfId="2"/>
    <tableColumn id="3" xr3:uid="{72EE9F42-A042-455C-9AEB-3FDF7CA75325}" name="Comments"/>
  </tableColumns>
  <tableStyleInfo name="TableStyleMedium1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2C88779-5574-4A47-B1A5-989F7D15AF94}" name="Table423467" displayName="Table423467" ref="A2:D1048576" totalsRowShown="0">
  <autoFilter ref="A2:D1048576" xr:uid="{0F14B4B8-9B87-4941-AFFE-2D07ACC316B6}"/>
  <tableColumns count="4">
    <tableColumn id="1" xr3:uid="{875DCB20-9A5B-4AE5-9B86-9FAA788CBC89}" name="Dimension"/>
    <tableColumn id="2" xr3:uid="{7B1A0CB3-1D6F-469F-9208-C86A05C85E0A}" name="Value" dataDxfId="1"/>
    <tableColumn id="4" xr3:uid="{FB7EDCA0-CC79-4DF2-9D3C-281C141BCEF3}" name="Units" dataDxfId="0"/>
    <tableColumn id="3" xr3:uid="{B19EAADD-84D4-408B-B3B0-38E4F735B850}" name="Comments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EEA10-09B8-4C73-AD25-44735EA2ECAA}">
  <dimension ref="A1:I76"/>
  <sheetViews>
    <sheetView topLeftCell="A7" workbookViewId="0">
      <selection activeCell="C27" sqref="C27"/>
    </sheetView>
  </sheetViews>
  <sheetFormatPr defaultRowHeight="14.4" x14ac:dyDescent="0.3"/>
  <cols>
    <col min="1" max="1" width="4" customWidth="1"/>
    <col min="2" max="2" width="38.88671875" customWidth="1"/>
    <col min="3" max="3" width="11.5546875" bestFit="1" customWidth="1"/>
    <col min="5" max="5" width="37.44140625" customWidth="1"/>
  </cols>
  <sheetData>
    <row r="1" spans="1:9" x14ac:dyDescent="0.3">
      <c r="B1" s="2" t="s">
        <v>0</v>
      </c>
    </row>
    <row r="2" spans="1:9" x14ac:dyDescent="0.3">
      <c r="B2" s="16"/>
      <c r="C2" s="16"/>
      <c r="D2" s="16"/>
      <c r="E2" s="16"/>
      <c r="F2" s="16"/>
      <c r="G2" s="16"/>
      <c r="H2" s="16"/>
      <c r="I2" s="16"/>
    </row>
    <row r="3" spans="1:9" x14ac:dyDescent="0.3">
      <c r="B3" s="16"/>
      <c r="C3" s="16"/>
      <c r="D3" s="16"/>
      <c r="E3" s="16"/>
      <c r="F3" s="16"/>
      <c r="G3" s="16"/>
      <c r="H3" s="16"/>
      <c r="I3" s="16"/>
    </row>
    <row r="4" spans="1:9" x14ac:dyDescent="0.3">
      <c r="B4" s="16"/>
      <c r="C4" s="16"/>
      <c r="D4" s="16"/>
      <c r="E4" s="16"/>
      <c r="F4" s="16"/>
      <c r="G4" s="16"/>
      <c r="H4" s="16"/>
      <c r="I4" s="16"/>
    </row>
    <row r="5" spans="1:9" x14ac:dyDescent="0.3">
      <c r="B5" s="16"/>
      <c r="C5" s="16"/>
      <c r="D5" s="16"/>
      <c r="E5" s="16"/>
      <c r="F5" s="16"/>
      <c r="G5" s="16"/>
      <c r="H5" s="16"/>
      <c r="I5" s="16"/>
    </row>
    <row r="6" spans="1:9" x14ac:dyDescent="0.3">
      <c r="B6" s="16"/>
      <c r="C6" s="16"/>
      <c r="D6" s="16"/>
      <c r="E6" s="16"/>
      <c r="F6" s="16"/>
      <c r="G6" s="16"/>
      <c r="H6" s="16"/>
      <c r="I6" s="16"/>
    </row>
    <row r="7" spans="1:9" x14ac:dyDescent="0.3">
      <c r="B7" s="11"/>
      <c r="C7" s="11"/>
      <c r="D7" s="11"/>
      <c r="E7" s="11"/>
      <c r="F7" s="11"/>
      <c r="G7" s="11"/>
      <c r="H7" s="11"/>
      <c r="I7" s="11"/>
    </row>
    <row r="8" spans="1:9" x14ac:dyDescent="0.3">
      <c r="B8" s="2" t="s">
        <v>1</v>
      </c>
    </row>
    <row r="9" spans="1:9" x14ac:dyDescent="0.3">
      <c r="A9" t="s">
        <v>2</v>
      </c>
    </row>
    <row r="10" spans="1:9" x14ac:dyDescent="0.3">
      <c r="A10" t="s">
        <v>3</v>
      </c>
    </row>
    <row r="11" spans="1:9" x14ac:dyDescent="0.3">
      <c r="A11" t="s">
        <v>4</v>
      </c>
    </row>
    <row r="12" spans="1:9" x14ac:dyDescent="0.3">
      <c r="A12" t="s">
        <v>5</v>
      </c>
    </row>
    <row r="13" spans="1:9" x14ac:dyDescent="0.3">
      <c r="A13" t="s">
        <v>6</v>
      </c>
    </row>
    <row r="15" spans="1:9" x14ac:dyDescent="0.3">
      <c r="B15" s="2" t="s">
        <v>7</v>
      </c>
    </row>
    <row r="16" spans="1:9" x14ac:dyDescent="0.3">
      <c r="A16">
        <v>1</v>
      </c>
      <c r="B16" t="s">
        <v>29</v>
      </c>
    </row>
    <row r="17" spans="1:5" x14ac:dyDescent="0.3">
      <c r="A17">
        <v>2</v>
      </c>
      <c r="B17" t="s">
        <v>8</v>
      </c>
    </row>
    <row r="18" spans="1:5" x14ac:dyDescent="0.3">
      <c r="A18">
        <v>3</v>
      </c>
      <c r="B18" t="s">
        <v>14</v>
      </c>
    </row>
    <row r="20" spans="1:5" x14ac:dyDescent="0.3">
      <c r="B20" s="2" t="s">
        <v>9</v>
      </c>
    </row>
    <row r="21" spans="1:5" x14ac:dyDescent="0.3">
      <c r="B21" t="s">
        <v>22</v>
      </c>
    </row>
    <row r="22" spans="1:5" x14ac:dyDescent="0.3">
      <c r="B22" t="s">
        <v>21</v>
      </c>
    </row>
    <row r="23" spans="1:5" x14ac:dyDescent="0.3">
      <c r="B23" s="9" t="s">
        <v>23</v>
      </c>
    </row>
    <row r="24" spans="1:5" x14ac:dyDescent="0.3">
      <c r="B24" s="9"/>
    </row>
    <row r="25" spans="1:5" x14ac:dyDescent="0.3">
      <c r="B25" s="13" t="s">
        <v>25</v>
      </c>
      <c r="C25" s="13" t="s">
        <v>18</v>
      </c>
      <c r="D25" s="13" t="s">
        <v>11</v>
      </c>
      <c r="E25" s="2" t="s">
        <v>12</v>
      </c>
    </row>
    <row r="26" spans="1:5" x14ac:dyDescent="0.3">
      <c r="B26" s="14" t="s">
        <v>27</v>
      </c>
      <c r="C26" s="12">
        <f>[1]Structural!$D$5</f>
        <v>71</v>
      </c>
      <c r="D26" t="s">
        <v>26</v>
      </c>
    </row>
    <row r="27" spans="1:5" x14ac:dyDescent="0.3">
      <c r="B27" s="14" t="s">
        <v>28</v>
      </c>
      <c r="C27" s="12">
        <f>[1]Structural!$D$6</f>
        <v>68</v>
      </c>
      <c r="D27" t="s">
        <v>26</v>
      </c>
    </row>
    <row r="28" spans="1:5" x14ac:dyDescent="0.3">
      <c r="B28" s="14" t="s">
        <v>20</v>
      </c>
      <c r="C28" s="12">
        <f>[1]Structural!$D$7</f>
        <v>50</v>
      </c>
      <c r="D28" t="s">
        <v>26</v>
      </c>
    </row>
    <row r="29" spans="1:5" x14ac:dyDescent="0.3">
      <c r="B29" s="14"/>
    </row>
    <row r="30" spans="1:5" x14ac:dyDescent="0.3">
      <c r="B30" s="13" t="s">
        <v>10</v>
      </c>
      <c r="C30" s="2" t="s">
        <v>18</v>
      </c>
      <c r="D30" s="2" t="s">
        <v>11</v>
      </c>
      <c r="E30" s="2" t="s">
        <v>12</v>
      </c>
    </row>
    <row r="31" spans="1:5" x14ac:dyDescent="0.3">
      <c r="B31" s="14"/>
      <c r="C31" s="3"/>
    </row>
    <row r="32" spans="1:5" x14ac:dyDescent="0.3">
      <c r="B32" s="14"/>
      <c r="C32" s="3"/>
    </row>
    <row r="33" spans="2:5" x14ac:dyDescent="0.3">
      <c r="B33" s="14"/>
      <c r="C33" s="5"/>
    </row>
    <row r="34" spans="2:5" x14ac:dyDescent="0.3">
      <c r="B34" s="14"/>
      <c r="C34" s="3"/>
    </row>
    <row r="35" spans="2:5" x14ac:dyDescent="0.3">
      <c r="B35" s="14"/>
      <c r="C35" s="5"/>
    </row>
    <row r="36" spans="2:5" x14ac:dyDescent="0.3">
      <c r="B36" s="14"/>
      <c r="C36" s="5"/>
    </row>
    <row r="37" spans="2:5" x14ac:dyDescent="0.3">
      <c r="B37" s="14"/>
      <c r="C37" s="6"/>
    </row>
    <row r="38" spans="2:5" x14ac:dyDescent="0.3">
      <c r="B38" s="14"/>
      <c r="C38" s="3"/>
    </row>
    <row r="39" spans="2:5" x14ac:dyDescent="0.3">
      <c r="B39" s="14"/>
      <c r="C39" s="3"/>
    </row>
    <row r="40" spans="2:5" x14ac:dyDescent="0.3">
      <c r="B40" s="14"/>
    </row>
    <row r="41" spans="2:5" x14ac:dyDescent="0.3">
      <c r="B41" s="13" t="s">
        <v>13</v>
      </c>
      <c r="C41" s="10" t="s">
        <v>18</v>
      </c>
      <c r="D41" s="2" t="s">
        <v>11</v>
      </c>
      <c r="E41" s="2" t="s">
        <v>12</v>
      </c>
    </row>
    <row r="42" spans="2:5" x14ac:dyDescent="0.3">
      <c r="B42" s="14" t="s">
        <v>24</v>
      </c>
      <c r="C42" s="4"/>
    </row>
    <row r="43" spans="2:5" x14ac:dyDescent="0.3">
      <c r="B43" s="14"/>
      <c r="C43" s="4"/>
    </row>
    <row r="44" spans="2:5" x14ac:dyDescent="0.3">
      <c r="B44" s="14"/>
      <c r="C44" s="4"/>
    </row>
    <row r="45" spans="2:5" x14ac:dyDescent="0.3">
      <c r="B45" s="14"/>
      <c r="C45" s="4"/>
    </row>
    <row r="46" spans="2:5" x14ac:dyDescent="0.3">
      <c r="B46" s="14"/>
      <c r="C46" s="4"/>
    </row>
    <row r="47" spans="2:5" x14ac:dyDescent="0.3">
      <c r="B47" s="14"/>
      <c r="C47" s="4"/>
    </row>
    <row r="48" spans="2:5" x14ac:dyDescent="0.3">
      <c r="B48" s="14"/>
      <c r="C48" s="7"/>
    </row>
    <row r="49" spans="2:3" x14ac:dyDescent="0.3">
      <c r="B49" s="14"/>
      <c r="C49" s="1"/>
    </row>
    <row r="50" spans="2:3" x14ac:dyDescent="0.3">
      <c r="B50" s="14"/>
      <c r="C50" s="1"/>
    </row>
    <row r="51" spans="2:3" x14ac:dyDescent="0.3">
      <c r="B51" s="14"/>
      <c r="C51" s="1"/>
    </row>
    <row r="52" spans="2:3" x14ac:dyDescent="0.3">
      <c r="B52" s="14"/>
      <c r="C52" s="1"/>
    </row>
    <row r="53" spans="2:3" x14ac:dyDescent="0.3">
      <c r="B53" s="14"/>
    </row>
    <row r="54" spans="2:3" x14ac:dyDescent="0.3">
      <c r="B54" s="14"/>
    </row>
    <row r="55" spans="2:3" x14ac:dyDescent="0.3">
      <c r="B55" s="14"/>
    </row>
    <row r="56" spans="2:3" x14ac:dyDescent="0.3">
      <c r="B56" s="14"/>
    </row>
    <row r="57" spans="2:3" x14ac:dyDescent="0.3">
      <c r="B57" s="14"/>
    </row>
    <row r="58" spans="2:3" x14ac:dyDescent="0.3">
      <c r="B58" s="14"/>
    </row>
    <row r="59" spans="2:3" x14ac:dyDescent="0.3">
      <c r="B59" s="14"/>
    </row>
    <row r="60" spans="2:3" x14ac:dyDescent="0.3">
      <c r="B60" s="14"/>
    </row>
    <row r="61" spans="2:3" x14ac:dyDescent="0.3">
      <c r="B61" s="14"/>
    </row>
    <row r="62" spans="2:3" x14ac:dyDescent="0.3">
      <c r="B62" s="14"/>
    </row>
    <row r="63" spans="2:3" x14ac:dyDescent="0.3">
      <c r="B63" s="14"/>
    </row>
    <row r="64" spans="2:3" x14ac:dyDescent="0.3">
      <c r="B64" s="14"/>
    </row>
    <row r="65" spans="2:2" x14ac:dyDescent="0.3">
      <c r="B65" s="14"/>
    </row>
    <row r="66" spans="2:2" x14ac:dyDescent="0.3">
      <c r="B66" s="14"/>
    </row>
    <row r="67" spans="2:2" x14ac:dyDescent="0.3">
      <c r="B67" s="14"/>
    </row>
    <row r="68" spans="2:2" x14ac:dyDescent="0.3">
      <c r="B68" s="14"/>
    </row>
    <row r="69" spans="2:2" x14ac:dyDescent="0.3">
      <c r="B69" s="14"/>
    </row>
    <row r="70" spans="2:2" x14ac:dyDescent="0.3">
      <c r="B70" s="14"/>
    </row>
    <row r="71" spans="2:2" x14ac:dyDescent="0.3">
      <c r="B71" s="14"/>
    </row>
    <row r="72" spans="2:2" x14ac:dyDescent="0.3">
      <c r="B72" s="14"/>
    </row>
    <row r="73" spans="2:2" x14ac:dyDescent="0.3">
      <c r="B73" s="14"/>
    </row>
    <row r="74" spans="2:2" x14ac:dyDescent="0.3">
      <c r="B74" s="14"/>
    </row>
    <row r="75" spans="2:2" x14ac:dyDescent="0.3">
      <c r="B75" s="14"/>
    </row>
    <row r="76" spans="2:2" x14ac:dyDescent="0.3">
      <c r="B76" s="14"/>
    </row>
  </sheetData>
  <mergeCells count="1">
    <mergeCell ref="B2:I6"/>
  </mergeCells>
  <phoneticPr fontId="6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17B8E-EE6B-4EA3-984B-68AD88614518}">
  <dimension ref="A1:D23"/>
  <sheetViews>
    <sheetView tabSelected="1" workbookViewId="0">
      <selection activeCell="B12" sqref="B12"/>
    </sheetView>
  </sheetViews>
  <sheetFormatPr defaultColWidth="23" defaultRowHeight="14.4" x14ac:dyDescent="0.3"/>
  <cols>
    <col min="1" max="1" width="25.21875" customWidth="1"/>
    <col min="2" max="2" width="17.44140625" style="8" customWidth="1"/>
    <col min="3" max="3" width="16.21875" style="14" customWidth="1"/>
    <col min="4" max="4" width="112.6640625" customWidth="1"/>
  </cols>
  <sheetData>
    <row r="1" spans="1:4" ht="54.6" customHeight="1" x14ac:dyDescent="0.3">
      <c r="A1" s="17" t="s">
        <v>16</v>
      </c>
      <c r="B1" s="17"/>
      <c r="C1" s="17"/>
      <c r="D1" s="17"/>
    </row>
    <row r="2" spans="1:4" ht="31.8" customHeight="1" x14ac:dyDescent="0.3">
      <c r="A2" s="8" t="s">
        <v>17</v>
      </c>
      <c r="B2" s="8" t="s">
        <v>18</v>
      </c>
      <c r="C2" s="15" t="s">
        <v>11</v>
      </c>
      <c r="D2" t="s">
        <v>12</v>
      </c>
    </row>
    <row r="3" spans="1:4" x14ac:dyDescent="0.3">
      <c r="A3" t="s">
        <v>15</v>
      </c>
      <c r="B3" s="7">
        <f>'Overview and Inputs'!C26*2</f>
        <v>142</v>
      </c>
      <c r="C3" s="14" t="s">
        <v>26</v>
      </c>
    </row>
    <row r="4" spans="1:4" x14ac:dyDescent="0.3">
      <c r="A4" t="s">
        <v>19</v>
      </c>
      <c r="B4" s="7">
        <f>'Overview and Inputs'!C27*2-B14</f>
        <v>135.5</v>
      </c>
      <c r="C4" s="14" t="s">
        <v>26</v>
      </c>
    </row>
    <row r="5" spans="1:4" x14ac:dyDescent="0.3">
      <c r="A5" t="s">
        <v>20</v>
      </c>
      <c r="B5" s="7">
        <f>'Overview and Inputs'!C28</f>
        <v>50</v>
      </c>
      <c r="C5" s="14" t="s">
        <v>26</v>
      </c>
    </row>
    <row r="6" spans="1:4" x14ac:dyDescent="0.3">
      <c r="A6" t="s">
        <v>30</v>
      </c>
      <c r="B6" s="1">
        <v>25</v>
      </c>
      <c r="C6" s="14" t="s">
        <v>31</v>
      </c>
    </row>
    <row r="7" spans="1:4" x14ac:dyDescent="0.3">
      <c r="A7" t="s">
        <v>32</v>
      </c>
      <c r="B7" s="1">
        <v>10</v>
      </c>
      <c r="C7" s="14" t="s">
        <v>26</v>
      </c>
    </row>
    <row r="8" spans="1:4" x14ac:dyDescent="0.3">
      <c r="A8" t="s">
        <v>47</v>
      </c>
      <c r="B8" s="1">
        <v>1.6</v>
      </c>
      <c r="C8" s="14" t="s">
        <v>26</v>
      </c>
    </row>
    <row r="9" spans="1:4" x14ac:dyDescent="0.3">
      <c r="A9" t="s">
        <v>59</v>
      </c>
      <c r="B9" s="7">
        <f>'Arm Wheel &amp; Arm'!B3</f>
        <v>40</v>
      </c>
      <c r="C9" s="14" t="s">
        <v>31</v>
      </c>
    </row>
    <row r="10" spans="1:4" x14ac:dyDescent="0.3">
      <c r="A10" t="s">
        <v>60</v>
      </c>
      <c r="B10" s="1">
        <v>6</v>
      </c>
      <c r="C10" s="14" t="s">
        <v>26</v>
      </c>
      <c r="D10" t="s">
        <v>61</v>
      </c>
    </row>
    <row r="11" spans="1:4" x14ac:dyDescent="0.3">
      <c r="A11" t="s">
        <v>63</v>
      </c>
      <c r="B11" s="1">
        <v>0.2</v>
      </c>
      <c r="C11" s="14" t="s">
        <v>26</v>
      </c>
    </row>
    <row r="12" spans="1:4" x14ac:dyDescent="0.3">
      <c r="A12" t="s">
        <v>62</v>
      </c>
      <c r="B12" s="7">
        <f>'Arm Wheel &amp; Arm'!B5+B11</f>
        <v>6.2</v>
      </c>
      <c r="C12" s="14" t="s">
        <v>26</v>
      </c>
    </row>
    <row r="13" spans="1:4" x14ac:dyDescent="0.3">
      <c r="A13" t="s">
        <v>64</v>
      </c>
      <c r="B13" s="1">
        <v>20</v>
      </c>
      <c r="C13" s="14" t="s">
        <v>26</v>
      </c>
    </row>
    <row r="14" spans="1:4" x14ac:dyDescent="0.3">
      <c r="A14" t="s">
        <v>71</v>
      </c>
      <c r="B14" s="1">
        <v>0.5</v>
      </c>
      <c r="C14" s="14" t="s">
        <v>26</v>
      </c>
    </row>
    <row r="15" spans="1:4" x14ac:dyDescent="0.3">
      <c r="A15" t="s">
        <v>72</v>
      </c>
      <c r="B15" s="7">
        <f>B7+((B4/2)/TAN(RADIANS(B6)))-2</f>
        <v>153.29034386452261</v>
      </c>
      <c r="C15" s="14" t="s">
        <v>26</v>
      </c>
    </row>
    <row r="16" spans="1:4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  <row r="22" spans="2:2" x14ac:dyDescent="0.3">
      <c r="B22" s="1"/>
    </row>
    <row r="23" spans="2:2" x14ac:dyDescent="0.3">
      <c r="B23" s="1"/>
    </row>
  </sheetData>
  <mergeCells count="1">
    <mergeCell ref="A1:D1"/>
  </mergeCells>
  <phoneticPr fontId="6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7B61D-89B4-4354-BE4D-52F1AB79BE0D}">
  <dimension ref="A1:D80"/>
  <sheetViews>
    <sheetView workbookViewId="0">
      <selection activeCell="B5" sqref="B5"/>
    </sheetView>
  </sheetViews>
  <sheetFormatPr defaultColWidth="23" defaultRowHeight="14.4" x14ac:dyDescent="0.3"/>
  <cols>
    <col min="1" max="1" width="28.33203125" customWidth="1"/>
    <col min="2" max="2" width="17.44140625" style="8" customWidth="1"/>
    <col min="3" max="3" width="16.21875" style="14" customWidth="1"/>
    <col min="4" max="4" width="112.6640625" customWidth="1"/>
  </cols>
  <sheetData>
    <row r="1" spans="1:4" ht="54.6" customHeight="1" x14ac:dyDescent="0.3">
      <c r="A1" s="17" t="s">
        <v>33</v>
      </c>
      <c r="B1" s="17"/>
      <c r="C1" s="17"/>
      <c r="D1" s="17"/>
    </row>
    <row r="2" spans="1:4" ht="31.8" customHeight="1" x14ac:dyDescent="0.3">
      <c r="A2" s="8" t="s">
        <v>17</v>
      </c>
      <c r="B2" s="8" t="s">
        <v>18</v>
      </c>
      <c r="C2" s="15" t="s">
        <v>11</v>
      </c>
      <c r="D2" t="s">
        <v>12</v>
      </c>
    </row>
    <row r="3" spans="1:4" x14ac:dyDescent="0.3">
      <c r="A3" t="s">
        <v>36</v>
      </c>
      <c r="B3" s="1">
        <v>20</v>
      </c>
      <c r="C3" s="14" t="s">
        <v>26</v>
      </c>
    </row>
    <row r="4" spans="1:4" x14ac:dyDescent="0.3">
      <c r="A4" t="s">
        <v>35</v>
      </c>
      <c r="B4" s="1">
        <v>200</v>
      </c>
      <c r="C4" s="14" t="s">
        <v>26</v>
      </c>
    </row>
    <row r="5" spans="1:4" x14ac:dyDescent="0.3">
      <c r="A5" t="s">
        <v>37</v>
      </c>
      <c r="B5" s="7">
        <f>'Nose Cone'!B4-Ribcage!B3*2</f>
        <v>95.5</v>
      </c>
      <c r="C5" s="14" t="s">
        <v>26</v>
      </c>
    </row>
    <row r="6" spans="1:4" x14ac:dyDescent="0.3">
      <c r="A6" t="s">
        <v>34</v>
      </c>
      <c r="B6" s="7">
        <f>'Nose Cone'!B6</f>
        <v>25</v>
      </c>
      <c r="C6" s="14" t="s">
        <v>31</v>
      </c>
    </row>
    <row r="7" spans="1:4" x14ac:dyDescent="0.3">
      <c r="A7" t="s">
        <v>38</v>
      </c>
      <c r="B7" s="1">
        <v>10</v>
      </c>
      <c r="C7" s="14" t="s">
        <v>26</v>
      </c>
    </row>
    <row r="8" spans="1:4" x14ac:dyDescent="0.3">
      <c r="A8" t="s">
        <v>39</v>
      </c>
      <c r="B8" s="1">
        <v>3</v>
      </c>
      <c r="C8" s="14" t="s">
        <v>26</v>
      </c>
    </row>
    <row r="9" spans="1:4" x14ac:dyDescent="0.3">
      <c r="A9" t="s">
        <v>40</v>
      </c>
      <c r="B9" s="1">
        <v>3</v>
      </c>
      <c r="C9" s="14" t="s">
        <v>26</v>
      </c>
      <c r="D9" t="s">
        <v>41</v>
      </c>
    </row>
    <row r="10" spans="1:4" x14ac:dyDescent="0.3">
      <c r="A10" t="s">
        <v>42</v>
      </c>
      <c r="B10" s="1">
        <v>15</v>
      </c>
      <c r="C10" s="14" t="s">
        <v>26</v>
      </c>
      <c r="D10" t="s">
        <v>43</v>
      </c>
    </row>
    <row r="11" spans="1:4" x14ac:dyDescent="0.3">
      <c r="B11" s="1"/>
    </row>
    <row r="12" spans="1:4" x14ac:dyDescent="0.3">
      <c r="B12" s="1"/>
    </row>
    <row r="13" spans="1:4" x14ac:dyDescent="0.3">
      <c r="B13" s="1"/>
    </row>
    <row r="14" spans="1:4" x14ac:dyDescent="0.3">
      <c r="B14" s="1"/>
    </row>
    <row r="15" spans="1:4" x14ac:dyDescent="0.3">
      <c r="B15" s="1"/>
    </row>
    <row r="16" spans="1:4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  <row r="22" spans="2:2" x14ac:dyDescent="0.3">
      <c r="B22" s="1"/>
    </row>
    <row r="23" spans="2:2" x14ac:dyDescent="0.3">
      <c r="B23" s="1"/>
    </row>
    <row r="24" spans="2:2" x14ac:dyDescent="0.3">
      <c r="B24" s="1"/>
    </row>
    <row r="25" spans="2:2" x14ac:dyDescent="0.3">
      <c r="B25" s="1"/>
    </row>
    <row r="26" spans="2:2" x14ac:dyDescent="0.3">
      <c r="B26" s="1"/>
    </row>
    <row r="27" spans="2:2" x14ac:dyDescent="0.3">
      <c r="B27" s="1"/>
    </row>
    <row r="28" spans="2:2" x14ac:dyDescent="0.3">
      <c r="B28" s="1"/>
    </row>
    <row r="29" spans="2:2" x14ac:dyDescent="0.3">
      <c r="B29" s="1"/>
    </row>
    <row r="30" spans="2:2" x14ac:dyDescent="0.3">
      <c r="B30" s="1"/>
    </row>
    <row r="31" spans="2:2" x14ac:dyDescent="0.3">
      <c r="B31" s="1"/>
    </row>
    <row r="32" spans="2:2" x14ac:dyDescent="0.3">
      <c r="B32" s="1"/>
    </row>
    <row r="33" spans="2:2" x14ac:dyDescent="0.3">
      <c r="B33" s="1"/>
    </row>
    <row r="34" spans="2:2" x14ac:dyDescent="0.3">
      <c r="B34" s="1"/>
    </row>
    <row r="35" spans="2:2" x14ac:dyDescent="0.3">
      <c r="B35" s="1"/>
    </row>
    <row r="36" spans="2:2" x14ac:dyDescent="0.3">
      <c r="B36" s="1"/>
    </row>
    <row r="37" spans="2:2" x14ac:dyDescent="0.3">
      <c r="B37" s="1"/>
    </row>
    <row r="38" spans="2:2" x14ac:dyDescent="0.3">
      <c r="B38" s="1"/>
    </row>
    <row r="39" spans="2:2" x14ac:dyDescent="0.3">
      <c r="B39" s="1"/>
    </row>
    <row r="40" spans="2:2" x14ac:dyDescent="0.3">
      <c r="B40" s="1"/>
    </row>
    <row r="41" spans="2:2" x14ac:dyDescent="0.3">
      <c r="B41" s="1"/>
    </row>
    <row r="42" spans="2:2" x14ac:dyDescent="0.3">
      <c r="B42" s="1"/>
    </row>
    <row r="43" spans="2:2" x14ac:dyDescent="0.3">
      <c r="B43" s="1"/>
    </row>
    <row r="44" spans="2:2" x14ac:dyDescent="0.3">
      <c r="B44" s="1"/>
    </row>
    <row r="45" spans="2:2" x14ac:dyDescent="0.3">
      <c r="B45" s="1"/>
    </row>
    <row r="46" spans="2:2" x14ac:dyDescent="0.3">
      <c r="B46" s="1"/>
    </row>
    <row r="47" spans="2:2" x14ac:dyDescent="0.3">
      <c r="B47" s="1"/>
    </row>
    <row r="48" spans="2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  <row r="56" spans="2:2" x14ac:dyDescent="0.3">
      <c r="B56" s="1"/>
    </row>
    <row r="57" spans="2:2" x14ac:dyDescent="0.3">
      <c r="B57" s="1"/>
    </row>
    <row r="58" spans="2:2" x14ac:dyDescent="0.3">
      <c r="B58" s="1"/>
    </row>
    <row r="59" spans="2:2" x14ac:dyDescent="0.3">
      <c r="B59" s="1"/>
    </row>
    <row r="60" spans="2:2" x14ac:dyDescent="0.3">
      <c r="B60" s="1"/>
    </row>
    <row r="61" spans="2:2" x14ac:dyDescent="0.3">
      <c r="B61" s="1"/>
    </row>
    <row r="62" spans="2:2" x14ac:dyDescent="0.3">
      <c r="B62" s="1"/>
    </row>
    <row r="63" spans="2:2" x14ac:dyDescent="0.3">
      <c r="B63" s="1"/>
    </row>
    <row r="64" spans="2:2" x14ac:dyDescent="0.3">
      <c r="B64" s="1"/>
    </row>
    <row r="65" spans="2:2" x14ac:dyDescent="0.3">
      <c r="B65" s="1"/>
    </row>
    <row r="66" spans="2:2" x14ac:dyDescent="0.3">
      <c r="B66" s="1"/>
    </row>
    <row r="67" spans="2:2" x14ac:dyDescent="0.3">
      <c r="B67" s="1"/>
    </row>
    <row r="68" spans="2:2" x14ac:dyDescent="0.3">
      <c r="B68" s="1"/>
    </row>
    <row r="69" spans="2:2" x14ac:dyDescent="0.3">
      <c r="B69" s="1"/>
    </row>
    <row r="70" spans="2:2" x14ac:dyDescent="0.3">
      <c r="B70" s="1"/>
    </row>
    <row r="71" spans="2:2" x14ac:dyDescent="0.3">
      <c r="B71" s="1"/>
    </row>
    <row r="72" spans="2:2" x14ac:dyDescent="0.3">
      <c r="B72" s="1"/>
    </row>
    <row r="73" spans="2:2" x14ac:dyDescent="0.3">
      <c r="B73" s="1"/>
    </row>
    <row r="74" spans="2:2" x14ac:dyDescent="0.3">
      <c r="B74" s="1"/>
    </row>
    <row r="75" spans="2:2" x14ac:dyDescent="0.3">
      <c r="B75" s="1"/>
    </row>
    <row r="76" spans="2:2" x14ac:dyDescent="0.3">
      <c r="B76" s="1"/>
    </row>
    <row r="77" spans="2:2" x14ac:dyDescent="0.3">
      <c r="B77" s="1"/>
    </row>
    <row r="78" spans="2:2" x14ac:dyDescent="0.3">
      <c r="B78" s="1"/>
    </row>
    <row r="79" spans="2:2" x14ac:dyDescent="0.3">
      <c r="B79" s="1"/>
    </row>
    <row r="80" spans="2:2" x14ac:dyDescent="0.3">
      <c r="B80" s="1"/>
    </row>
  </sheetData>
  <mergeCells count="1">
    <mergeCell ref="A1:D1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53587-E1EF-407E-B136-32D579F9027F}">
  <dimension ref="A1:D80"/>
  <sheetViews>
    <sheetView workbookViewId="0">
      <selection activeCell="C13" sqref="C13"/>
    </sheetView>
  </sheetViews>
  <sheetFormatPr defaultColWidth="23" defaultRowHeight="14.4" x14ac:dyDescent="0.3"/>
  <cols>
    <col min="1" max="1" width="28.33203125" customWidth="1"/>
    <col min="2" max="2" width="17.44140625" style="8" customWidth="1"/>
    <col min="3" max="3" width="16.21875" style="14" customWidth="1"/>
    <col min="4" max="4" width="112.6640625" customWidth="1"/>
  </cols>
  <sheetData>
    <row r="1" spans="1:4" ht="54.6" customHeight="1" x14ac:dyDescent="0.3">
      <c r="A1" s="17" t="s">
        <v>44</v>
      </c>
      <c r="B1" s="17"/>
      <c r="C1" s="17"/>
      <c r="D1" s="17"/>
    </row>
    <row r="2" spans="1:4" ht="31.8" customHeight="1" x14ac:dyDescent="0.3">
      <c r="A2" s="8" t="s">
        <v>17</v>
      </c>
      <c r="B2" s="8" t="s">
        <v>18</v>
      </c>
      <c r="C2" s="15" t="s">
        <v>11</v>
      </c>
      <c r="D2" t="s">
        <v>12</v>
      </c>
    </row>
    <row r="3" spans="1:4" x14ac:dyDescent="0.3">
      <c r="A3" t="s">
        <v>45</v>
      </c>
      <c r="B3" s="7">
        <f>Ribcage!B5</f>
        <v>95.5</v>
      </c>
      <c r="C3" s="14" t="s">
        <v>26</v>
      </c>
    </row>
    <row r="4" spans="1:4" x14ac:dyDescent="0.3">
      <c r="A4" t="s">
        <v>46</v>
      </c>
      <c r="B4" s="7">
        <f>Table42[[#This Row],[Value]]</f>
        <v>200</v>
      </c>
      <c r="C4" s="14" t="s">
        <v>26</v>
      </c>
    </row>
    <row r="5" spans="1:4" x14ac:dyDescent="0.3">
      <c r="A5" t="s">
        <v>47</v>
      </c>
      <c r="B5" s="1">
        <v>2</v>
      </c>
      <c r="C5" s="14" t="s">
        <v>26</v>
      </c>
    </row>
    <row r="6" spans="1:4" x14ac:dyDescent="0.3">
      <c r="B6" s="1"/>
    </row>
    <row r="7" spans="1:4" x14ac:dyDescent="0.3">
      <c r="B7" s="1"/>
    </row>
    <row r="8" spans="1:4" x14ac:dyDescent="0.3">
      <c r="B8" s="1"/>
    </row>
    <row r="9" spans="1:4" x14ac:dyDescent="0.3">
      <c r="B9" s="1"/>
    </row>
    <row r="10" spans="1:4" x14ac:dyDescent="0.3">
      <c r="B10" s="1"/>
    </row>
    <row r="11" spans="1:4" x14ac:dyDescent="0.3">
      <c r="B11" s="1"/>
    </row>
    <row r="12" spans="1:4" x14ac:dyDescent="0.3">
      <c r="B12" s="1"/>
    </row>
    <row r="13" spans="1:4" x14ac:dyDescent="0.3">
      <c r="B13" s="1"/>
    </row>
    <row r="14" spans="1:4" x14ac:dyDescent="0.3">
      <c r="B14" s="1"/>
    </row>
    <row r="15" spans="1:4" x14ac:dyDescent="0.3">
      <c r="B15" s="1"/>
    </row>
    <row r="16" spans="1:4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  <row r="22" spans="2:2" x14ac:dyDescent="0.3">
      <c r="B22" s="1"/>
    </row>
    <row r="23" spans="2:2" x14ac:dyDescent="0.3">
      <c r="B23" s="1"/>
    </row>
    <row r="24" spans="2:2" x14ac:dyDescent="0.3">
      <c r="B24" s="1"/>
    </row>
    <row r="25" spans="2:2" x14ac:dyDescent="0.3">
      <c r="B25" s="1"/>
    </row>
    <row r="26" spans="2:2" x14ac:dyDescent="0.3">
      <c r="B26" s="1"/>
    </row>
    <row r="27" spans="2:2" x14ac:dyDescent="0.3">
      <c r="B27" s="1"/>
    </row>
    <row r="28" spans="2:2" x14ac:dyDescent="0.3">
      <c r="B28" s="1"/>
    </row>
    <row r="29" spans="2:2" x14ac:dyDescent="0.3">
      <c r="B29" s="1"/>
    </row>
    <row r="30" spans="2:2" x14ac:dyDescent="0.3">
      <c r="B30" s="1"/>
    </row>
    <row r="31" spans="2:2" x14ac:dyDescent="0.3">
      <c r="B31" s="1"/>
    </row>
    <row r="32" spans="2:2" x14ac:dyDescent="0.3">
      <c r="B32" s="1"/>
    </row>
    <row r="33" spans="2:2" x14ac:dyDescent="0.3">
      <c r="B33" s="1"/>
    </row>
    <row r="34" spans="2:2" x14ac:dyDescent="0.3">
      <c r="B34" s="1"/>
    </row>
    <row r="35" spans="2:2" x14ac:dyDescent="0.3">
      <c r="B35" s="1"/>
    </row>
    <row r="36" spans="2:2" x14ac:dyDescent="0.3">
      <c r="B36" s="1"/>
    </row>
    <row r="37" spans="2:2" x14ac:dyDescent="0.3">
      <c r="B37" s="1"/>
    </row>
    <row r="38" spans="2:2" x14ac:dyDescent="0.3">
      <c r="B38" s="1"/>
    </row>
    <row r="39" spans="2:2" x14ac:dyDescent="0.3">
      <c r="B39" s="1"/>
    </row>
    <row r="40" spans="2:2" x14ac:dyDescent="0.3">
      <c r="B40" s="1"/>
    </row>
    <row r="41" spans="2:2" x14ac:dyDescent="0.3">
      <c r="B41" s="1"/>
    </row>
    <row r="42" spans="2:2" x14ac:dyDescent="0.3">
      <c r="B42" s="1"/>
    </row>
    <row r="43" spans="2:2" x14ac:dyDescent="0.3">
      <c r="B43" s="1"/>
    </row>
    <row r="44" spans="2:2" x14ac:dyDescent="0.3">
      <c r="B44" s="1"/>
    </row>
    <row r="45" spans="2:2" x14ac:dyDescent="0.3">
      <c r="B45" s="1"/>
    </row>
    <row r="46" spans="2:2" x14ac:dyDescent="0.3">
      <c r="B46" s="1"/>
    </row>
    <row r="47" spans="2:2" x14ac:dyDescent="0.3">
      <c r="B47" s="1"/>
    </row>
    <row r="48" spans="2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  <row r="56" spans="2:2" x14ac:dyDescent="0.3">
      <c r="B56" s="1"/>
    </row>
    <row r="57" spans="2:2" x14ac:dyDescent="0.3">
      <c r="B57" s="1"/>
    </row>
    <row r="58" spans="2:2" x14ac:dyDescent="0.3">
      <c r="B58" s="1"/>
    </row>
    <row r="59" spans="2:2" x14ac:dyDescent="0.3">
      <c r="B59" s="1"/>
    </row>
    <row r="60" spans="2:2" x14ac:dyDescent="0.3">
      <c r="B60" s="1"/>
    </row>
    <row r="61" spans="2:2" x14ac:dyDescent="0.3">
      <c r="B61" s="1"/>
    </row>
    <row r="62" spans="2:2" x14ac:dyDescent="0.3">
      <c r="B62" s="1"/>
    </row>
    <row r="63" spans="2:2" x14ac:dyDescent="0.3">
      <c r="B63" s="1"/>
    </row>
    <row r="64" spans="2:2" x14ac:dyDescent="0.3">
      <c r="B64" s="1"/>
    </row>
    <row r="65" spans="2:2" x14ac:dyDescent="0.3">
      <c r="B65" s="1"/>
    </row>
    <row r="66" spans="2:2" x14ac:dyDescent="0.3">
      <c r="B66" s="1"/>
    </row>
    <row r="67" spans="2:2" x14ac:dyDescent="0.3">
      <c r="B67" s="1"/>
    </row>
    <row r="68" spans="2:2" x14ac:dyDescent="0.3">
      <c r="B68" s="1"/>
    </row>
    <row r="69" spans="2:2" x14ac:dyDescent="0.3">
      <c r="B69" s="1"/>
    </row>
    <row r="70" spans="2:2" x14ac:dyDescent="0.3">
      <c r="B70" s="1"/>
    </row>
    <row r="71" spans="2:2" x14ac:dyDescent="0.3">
      <c r="B71" s="1"/>
    </row>
    <row r="72" spans="2:2" x14ac:dyDescent="0.3">
      <c r="B72" s="1"/>
    </row>
    <row r="73" spans="2:2" x14ac:dyDescent="0.3">
      <c r="B73" s="1"/>
    </row>
    <row r="74" spans="2:2" x14ac:dyDescent="0.3">
      <c r="B74" s="1"/>
    </row>
    <row r="75" spans="2:2" x14ac:dyDescent="0.3">
      <c r="B75" s="1"/>
    </row>
    <row r="76" spans="2:2" x14ac:dyDescent="0.3">
      <c r="B76" s="1"/>
    </row>
    <row r="77" spans="2:2" x14ac:dyDescent="0.3">
      <c r="B77" s="1"/>
    </row>
    <row r="78" spans="2:2" x14ac:dyDescent="0.3">
      <c r="B78" s="1"/>
    </row>
    <row r="79" spans="2:2" x14ac:dyDescent="0.3">
      <c r="B79" s="1"/>
    </row>
    <row r="80" spans="2:2" x14ac:dyDescent="0.3">
      <c r="B80" s="1"/>
    </row>
  </sheetData>
  <mergeCells count="1">
    <mergeCell ref="A1:D1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F3E7A-7DA3-40B7-A994-AE85F749A01D}">
  <dimension ref="A1:D80"/>
  <sheetViews>
    <sheetView workbookViewId="0">
      <selection activeCell="D15" sqref="D15"/>
    </sheetView>
  </sheetViews>
  <sheetFormatPr defaultColWidth="23" defaultRowHeight="14.4" x14ac:dyDescent="0.3"/>
  <cols>
    <col min="1" max="1" width="38.33203125" customWidth="1"/>
    <col min="2" max="2" width="17.44140625" style="8" customWidth="1"/>
    <col min="3" max="3" width="16.21875" style="14" customWidth="1"/>
    <col min="4" max="4" width="112.6640625" customWidth="1"/>
  </cols>
  <sheetData>
    <row r="1" spans="1:4" ht="54.6" customHeight="1" x14ac:dyDescent="0.3">
      <c r="A1" s="17" t="s">
        <v>48</v>
      </c>
      <c r="B1" s="17"/>
      <c r="C1" s="17"/>
      <c r="D1" s="17"/>
    </row>
    <row r="2" spans="1:4" ht="31.8" customHeight="1" x14ac:dyDescent="0.3">
      <c r="A2" s="8" t="s">
        <v>17</v>
      </c>
      <c r="B2" s="8" t="s">
        <v>18</v>
      </c>
      <c r="C2" s="15" t="s">
        <v>11</v>
      </c>
      <c r="D2" t="s">
        <v>12</v>
      </c>
    </row>
    <row r="3" spans="1:4" x14ac:dyDescent="0.3">
      <c r="A3" t="s">
        <v>57</v>
      </c>
      <c r="B3" s="1">
        <v>6</v>
      </c>
      <c r="C3" s="14" t="s">
        <v>26</v>
      </c>
    </row>
    <row r="4" spans="1:4" x14ac:dyDescent="0.3">
      <c r="A4" t="s">
        <v>49</v>
      </c>
      <c r="B4" s="7">
        <f>'Nose Cone'!B4-'Nose Cone'!B8*2-B3*2</f>
        <v>120.30000000000001</v>
      </c>
      <c r="C4" s="14" t="s">
        <v>26</v>
      </c>
    </row>
    <row r="5" spans="1:4" x14ac:dyDescent="0.3">
      <c r="A5" t="s">
        <v>50</v>
      </c>
      <c r="B5" s="1">
        <v>3</v>
      </c>
      <c r="C5" s="14" t="s">
        <v>26</v>
      </c>
    </row>
    <row r="6" spans="1:4" x14ac:dyDescent="0.3">
      <c r="A6" t="s">
        <v>51</v>
      </c>
      <c r="B6" s="1">
        <v>10</v>
      </c>
      <c r="C6" s="14" t="s">
        <v>26</v>
      </c>
    </row>
    <row r="7" spans="1:4" x14ac:dyDescent="0.3">
      <c r="A7" t="s">
        <v>54</v>
      </c>
      <c r="B7" s="7">
        <f>B4/2-B6</f>
        <v>50.150000000000006</v>
      </c>
      <c r="C7" s="14" t="s">
        <v>26</v>
      </c>
    </row>
    <row r="8" spans="1:4" x14ac:dyDescent="0.3">
      <c r="A8" t="s">
        <v>52</v>
      </c>
      <c r="B8" s="1">
        <v>10</v>
      </c>
      <c r="C8" s="14" t="s">
        <v>26</v>
      </c>
    </row>
    <row r="9" spans="1:4" x14ac:dyDescent="0.3">
      <c r="A9" t="s">
        <v>53</v>
      </c>
      <c r="B9" s="1">
        <f>B4/2-B8</f>
        <v>50.150000000000006</v>
      </c>
      <c r="C9" s="14" t="s">
        <v>26</v>
      </c>
    </row>
    <row r="10" spans="1:4" x14ac:dyDescent="0.3">
      <c r="A10" t="s">
        <v>55</v>
      </c>
      <c r="B10" s="1">
        <v>4</v>
      </c>
      <c r="C10" s="14" t="s">
        <v>56</v>
      </c>
    </row>
    <row r="11" spans="1:4" x14ac:dyDescent="0.3">
      <c r="B11" s="1"/>
    </row>
    <row r="12" spans="1:4" x14ac:dyDescent="0.3">
      <c r="B12" s="1"/>
    </row>
    <row r="13" spans="1:4" x14ac:dyDescent="0.3">
      <c r="B13" s="1"/>
    </row>
    <row r="14" spans="1:4" x14ac:dyDescent="0.3">
      <c r="B14" s="1"/>
    </row>
    <row r="15" spans="1:4" x14ac:dyDescent="0.3">
      <c r="B15" s="1"/>
    </row>
    <row r="16" spans="1:4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  <row r="22" spans="2:2" x14ac:dyDescent="0.3">
      <c r="B22" s="1"/>
    </row>
    <row r="23" spans="2:2" x14ac:dyDescent="0.3">
      <c r="B23" s="1"/>
    </row>
    <row r="24" spans="2:2" x14ac:dyDescent="0.3">
      <c r="B24" s="1"/>
    </row>
    <row r="25" spans="2:2" x14ac:dyDescent="0.3">
      <c r="B25" s="1"/>
    </row>
    <row r="26" spans="2:2" x14ac:dyDescent="0.3">
      <c r="B26" s="1"/>
    </row>
    <row r="27" spans="2:2" x14ac:dyDescent="0.3">
      <c r="B27" s="1"/>
    </row>
    <row r="28" spans="2:2" x14ac:dyDescent="0.3">
      <c r="B28" s="1"/>
    </row>
    <row r="29" spans="2:2" x14ac:dyDescent="0.3">
      <c r="B29" s="1"/>
    </row>
    <row r="30" spans="2:2" x14ac:dyDescent="0.3">
      <c r="B30" s="1"/>
    </row>
    <row r="31" spans="2:2" x14ac:dyDescent="0.3">
      <c r="B31" s="1"/>
    </row>
    <row r="32" spans="2:2" x14ac:dyDescent="0.3">
      <c r="B32" s="1"/>
    </row>
    <row r="33" spans="2:2" x14ac:dyDescent="0.3">
      <c r="B33" s="1"/>
    </row>
    <row r="34" spans="2:2" x14ac:dyDescent="0.3">
      <c r="B34" s="1"/>
    </row>
    <row r="35" spans="2:2" x14ac:dyDescent="0.3">
      <c r="B35" s="1"/>
    </row>
    <row r="36" spans="2:2" x14ac:dyDescent="0.3">
      <c r="B36" s="1"/>
    </row>
    <row r="37" spans="2:2" x14ac:dyDescent="0.3">
      <c r="B37" s="1"/>
    </row>
    <row r="38" spans="2:2" x14ac:dyDescent="0.3">
      <c r="B38" s="1"/>
    </row>
    <row r="39" spans="2:2" x14ac:dyDescent="0.3">
      <c r="B39" s="1"/>
    </row>
    <row r="40" spans="2:2" x14ac:dyDescent="0.3">
      <c r="B40" s="1"/>
    </row>
    <row r="41" spans="2:2" x14ac:dyDescent="0.3">
      <c r="B41" s="1"/>
    </row>
    <row r="42" spans="2:2" x14ac:dyDescent="0.3">
      <c r="B42" s="1"/>
    </row>
    <row r="43" spans="2:2" x14ac:dyDescent="0.3">
      <c r="B43" s="1"/>
    </row>
    <row r="44" spans="2:2" x14ac:dyDescent="0.3">
      <c r="B44" s="1"/>
    </row>
    <row r="45" spans="2:2" x14ac:dyDescent="0.3">
      <c r="B45" s="1"/>
    </row>
    <row r="46" spans="2:2" x14ac:dyDescent="0.3">
      <c r="B46" s="1"/>
    </row>
    <row r="47" spans="2:2" x14ac:dyDescent="0.3">
      <c r="B47" s="1"/>
    </row>
    <row r="48" spans="2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  <row r="56" spans="2:2" x14ac:dyDescent="0.3">
      <c r="B56" s="1"/>
    </row>
    <row r="57" spans="2:2" x14ac:dyDescent="0.3">
      <c r="B57" s="1"/>
    </row>
    <row r="58" spans="2:2" x14ac:dyDescent="0.3">
      <c r="B58" s="1"/>
    </row>
    <row r="59" spans="2:2" x14ac:dyDescent="0.3">
      <c r="B59" s="1"/>
    </row>
    <row r="60" spans="2:2" x14ac:dyDescent="0.3">
      <c r="B60" s="1"/>
    </row>
    <row r="61" spans="2:2" x14ac:dyDescent="0.3">
      <c r="B61" s="1"/>
    </row>
    <row r="62" spans="2:2" x14ac:dyDescent="0.3">
      <c r="B62" s="1"/>
    </row>
    <row r="63" spans="2:2" x14ac:dyDescent="0.3">
      <c r="B63" s="1"/>
    </row>
    <row r="64" spans="2:2" x14ac:dyDescent="0.3">
      <c r="B64" s="1"/>
    </row>
    <row r="65" spans="2:2" x14ac:dyDescent="0.3">
      <c r="B65" s="1"/>
    </row>
    <row r="66" spans="2:2" x14ac:dyDescent="0.3">
      <c r="B66" s="1"/>
    </row>
    <row r="67" spans="2:2" x14ac:dyDescent="0.3">
      <c r="B67" s="1"/>
    </row>
    <row r="68" spans="2:2" x14ac:dyDescent="0.3">
      <c r="B68" s="1"/>
    </row>
    <row r="69" spans="2:2" x14ac:dyDescent="0.3">
      <c r="B69" s="1"/>
    </row>
    <row r="70" spans="2:2" x14ac:dyDescent="0.3">
      <c r="B70" s="1"/>
    </row>
    <row r="71" spans="2:2" x14ac:dyDescent="0.3">
      <c r="B71" s="1"/>
    </row>
    <row r="72" spans="2:2" x14ac:dyDescent="0.3">
      <c r="B72" s="1"/>
    </row>
    <row r="73" spans="2:2" x14ac:dyDescent="0.3">
      <c r="B73" s="1"/>
    </row>
    <row r="74" spans="2:2" x14ac:dyDescent="0.3">
      <c r="B74" s="1"/>
    </row>
    <row r="75" spans="2:2" x14ac:dyDescent="0.3">
      <c r="B75" s="1"/>
    </row>
    <row r="76" spans="2:2" x14ac:dyDescent="0.3">
      <c r="B76" s="1"/>
    </row>
    <row r="77" spans="2:2" x14ac:dyDescent="0.3">
      <c r="B77" s="1"/>
    </row>
    <row r="78" spans="2:2" x14ac:dyDescent="0.3">
      <c r="B78" s="1"/>
    </row>
    <row r="79" spans="2:2" x14ac:dyDescent="0.3">
      <c r="B79" s="1"/>
    </row>
    <row r="80" spans="2:2" x14ac:dyDescent="0.3">
      <c r="B80" s="1"/>
    </row>
  </sheetData>
  <mergeCells count="1">
    <mergeCell ref="A1:D1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219C2-975E-4253-8115-B06CE1149AD2}">
  <dimension ref="A1:D80"/>
  <sheetViews>
    <sheetView workbookViewId="0">
      <selection activeCell="B5" sqref="B5"/>
    </sheetView>
  </sheetViews>
  <sheetFormatPr defaultColWidth="23" defaultRowHeight="14.4" x14ac:dyDescent="0.3"/>
  <cols>
    <col min="1" max="1" width="38.33203125" customWidth="1"/>
    <col min="2" max="2" width="17.44140625" style="8" customWidth="1"/>
    <col min="3" max="3" width="16.21875" style="14" customWidth="1"/>
    <col min="4" max="4" width="112.6640625" customWidth="1"/>
  </cols>
  <sheetData>
    <row r="1" spans="1:4" ht="54.6" customHeight="1" x14ac:dyDescent="0.3">
      <c r="A1" s="17" t="s">
        <v>68</v>
      </c>
      <c r="B1" s="17"/>
      <c r="C1" s="17"/>
      <c r="D1" s="17"/>
    </row>
    <row r="2" spans="1:4" ht="31.8" customHeight="1" x14ac:dyDescent="0.3">
      <c r="A2" s="8" t="s">
        <v>17</v>
      </c>
      <c r="B2" s="8" t="s">
        <v>18</v>
      </c>
      <c r="C2" s="15" t="s">
        <v>11</v>
      </c>
      <c r="D2" t="s">
        <v>12</v>
      </c>
    </row>
    <row r="3" spans="1:4" x14ac:dyDescent="0.3">
      <c r="A3" t="s">
        <v>58</v>
      </c>
      <c r="B3" s="1">
        <v>40</v>
      </c>
      <c r="C3" s="14" t="s">
        <v>31</v>
      </c>
    </row>
    <row r="4" spans="1:4" x14ac:dyDescent="0.3">
      <c r="A4" t="s">
        <v>69</v>
      </c>
      <c r="B4" s="1">
        <v>4</v>
      </c>
      <c r="C4" s="14" t="s">
        <v>26</v>
      </c>
    </row>
    <row r="5" spans="1:4" x14ac:dyDescent="0.3">
      <c r="A5" t="s">
        <v>50</v>
      </c>
      <c r="B5" s="1">
        <v>6</v>
      </c>
      <c r="C5" s="14" t="s">
        <v>26</v>
      </c>
    </row>
    <row r="6" spans="1:4" x14ac:dyDescent="0.3">
      <c r="A6" t="s">
        <v>65</v>
      </c>
      <c r="B6" s="1">
        <v>20</v>
      </c>
      <c r="C6" s="14" t="s">
        <v>26</v>
      </c>
    </row>
    <row r="7" spans="1:4" x14ac:dyDescent="0.3">
      <c r="A7" t="s">
        <v>66</v>
      </c>
      <c r="B7" s="1">
        <v>20</v>
      </c>
      <c r="C7" s="14" t="s">
        <v>26</v>
      </c>
    </row>
    <row r="8" spans="1:4" x14ac:dyDescent="0.3">
      <c r="A8" t="s">
        <v>67</v>
      </c>
      <c r="B8" s="1">
        <v>6</v>
      </c>
      <c r="C8" s="14" t="s">
        <v>26</v>
      </c>
    </row>
    <row r="9" spans="1:4" x14ac:dyDescent="0.3">
      <c r="B9" s="1"/>
    </row>
    <row r="10" spans="1:4" x14ac:dyDescent="0.3">
      <c r="B10" s="1"/>
    </row>
    <row r="11" spans="1:4" x14ac:dyDescent="0.3">
      <c r="B11" s="1"/>
    </row>
    <row r="12" spans="1:4" x14ac:dyDescent="0.3">
      <c r="B12" s="1"/>
    </row>
    <row r="13" spans="1:4" x14ac:dyDescent="0.3">
      <c r="B13" s="1"/>
    </row>
    <row r="14" spans="1:4" x14ac:dyDescent="0.3">
      <c r="B14" s="1"/>
    </row>
    <row r="15" spans="1:4" x14ac:dyDescent="0.3">
      <c r="B15" s="1"/>
    </row>
    <row r="16" spans="1:4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  <row r="22" spans="2:2" x14ac:dyDescent="0.3">
      <c r="B22" s="1"/>
    </row>
    <row r="23" spans="2:2" x14ac:dyDescent="0.3">
      <c r="B23" s="1"/>
    </row>
    <row r="24" spans="2:2" x14ac:dyDescent="0.3">
      <c r="B24" s="1"/>
    </row>
    <row r="25" spans="2:2" x14ac:dyDescent="0.3">
      <c r="B25" s="1"/>
    </row>
    <row r="26" spans="2:2" x14ac:dyDescent="0.3">
      <c r="B26" s="1"/>
    </row>
    <row r="27" spans="2:2" x14ac:dyDescent="0.3">
      <c r="B27" s="1"/>
    </row>
    <row r="28" spans="2:2" x14ac:dyDescent="0.3">
      <c r="B28" s="1"/>
    </row>
    <row r="29" spans="2:2" x14ac:dyDescent="0.3">
      <c r="B29" s="1"/>
    </row>
    <row r="30" spans="2:2" x14ac:dyDescent="0.3">
      <c r="B30" s="1"/>
    </row>
    <row r="31" spans="2:2" x14ac:dyDescent="0.3">
      <c r="B31" s="1"/>
    </row>
    <row r="32" spans="2:2" x14ac:dyDescent="0.3">
      <c r="B32" s="1"/>
    </row>
    <row r="33" spans="2:2" x14ac:dyDescent="0.3">
      <c r="B33" s="1"/>
    </row>
    <row r="34" spans="2:2" x14ac:dyDescent="0.3">
      <c r="B34" s="1"/>
    </row>
    <row r="35" spans="2:2" x14ac:dyDescent="0.3">
      <c r="B35" s="1"/>
    </row>
    <row r="36" spans="2:2" x14ac:dyDescent="0.3">
      <c r="B36" s="1"/>
    </row>
    <row r="37" spans="2:2" x14ac:dyDescent="0.3">
      <c r="B37" s="1"/>
    </row>
    <row r="38" spans="2:2" x14ac:dyDescent="0.3">
      <c r="B38" s="1"/>
    </row>
    <row r="39" spans="2:2" x14ac:dyDescent="0.3">
      <c r="B39" s="1"/>
    </row>
    <row r="40" spans="2:2" x14ac:dyDescent="0.3">
      <c r="B40" s="1"/>
    </row>
    <row r="41" spans="2:2" x14ac:dyDescent="0.3">
      <c r="B41" s="1"/>
    </row>
    <row r="42" spans="2:2" x14ac:dyDescent="0.3">
      <c r="B42" s="1"/>
    </row>
    <row r="43" spans="2:2" x14ac:dyDescent="0.3">
      <c r="B43" s="1"/>
    </row>
    <row r="44" spans="2:2" x14ac:dyDescent="0.3">
      <c r="B44" s="1"/>
    </row>
    <row r="45" spans="2:2" x14ac:dyDescent="0.3">
      <c r="B45" s="1"/>
    </row>
    <row r="46" spans="2:2" x14ac:dyDescent="0.3">
      <c r="B46" s="1"/>
    </row>
    <row r="47" spans="2:2" x14ac:dyDescent="0.3">
      <c r="B47" s="1"/>
    </row>
    <row r="48" spans="2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  <row r="56" spans="2:2" x14ac:dyDescent="0.3">
      <c r="B56" s="1"/>
    </row>
    <row r="57" spans="2:2" x14ac:dyDescent="0.3">
      <c r="B57" s="1"/>
    </row>
    <row r="58" spans="2:2" x14ac:dyDescent="0.3">
      <c r="B58" s="1"/>
    </row>
    <row r="59" spans="2:2" x14ac:dyDescent="0.3">
      <c r="B59" s="1"/>
    </row>
    <row r="60" spans="2:2" x14ac:dyDescent="0.3">
      <c r="B60" s="1"/>
    </row>
    <row r="61" spans="2:2" x14ac:dyDescent="0.3">
      <c r="B61" s="1"/>
    </row>
    <row r="62" spans="2:2" x14ac:dyDescent="0.3">
      <c r="B62" s="1"/>
    </row>
    <row r="63" spans="2:2" x14ac:dyDescent="0.3">
      <c r="B63" s="1"/>
    </row>
    <row r="64" spans="2:2" x14ac:dyDescent="0.3">
      <c r="B64" s="1"/>
    </row>
    <row r="65" spans="2:2" x14ac:dyDescent="0.3">
      <c r="B65" s="1"/>
    </row>
    <row r="66" spans="2:2" x14ac:dyDescent="0.3">
      <c r="B66" s="1"/>
    </row>
    <row r="67" spans="2:2" x14ac:dyDescent="0.3">
      <c r="B67" s="1"/>
    </row>
    <row r="68" spans="2:2" x14ac:dyDescent="0.3">
      <c r="B68" s="1"/>
    </row>
    <row r="69" spans="2:2" x14ac:dyDescent="0.3">
      <c r="B69" s="1"/>
    </row>
    <row r="70" spans="2:2" x14ac:dyDescent="0.3">
      <c r="B70" s="1"/>
    </row>
    <row r="71" spans="2:2" x14ac:dyDescent="0.3">
      <c r="B71" s="1"/>
    </row>
    <row r="72" spans="2:2" x14ac:dyDescent="0.3">
      <c r="B72" s="1"/>
    </row>
    <row r="73" spans="2:2" x14ac:dyDescent="0.3">
      <c r="B73" s="1"/>
    </row>
    <row r="74" spans="2:2" x14ac:dyDescent="0.3">
      <c r="B74" s="1"/>
    </row>
    <row r="75" spans="2:2" x14ac:dyDescent="0.3">
      <c r="B75" s="1"/>
    </row>
    <row r="76" spans="2:2" x14ac:dyDescent="0.3">
      <c r="B76" s="1"/>
    </row>
    <row r="77" spans="2:2" x14ac:dyDescent="0.3">
      <c r="B77" s="1"/>
    </row>
    <row r="78" spans="2:2" x14ac:dyDescent="0.3">
      <c r="B78" s="1"/>
    </row>
    <row r="79" spans="2:2" x14ac:dyDescent="0.3">
      <c r="B79" s="1"/>
    </row>
    <row r="80" spans="2:2" x14ac:dyDescent="0.3">
      <c r="B80" s="1"/>
    </row>
  </sheetData>
  <mergeCells count="1">
    <mergeCell ref="A1:D1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6C7CA-793D-4BAF-98F3-443B8F117F52}">
  <dimension ref="A1:D80"/>
  <sheetViews>
    <sheetView workbookViewId="0">
      <selection activeCell="D12" sqref="D12"/>
    </sheetView>
  </sheetViews>
  <sheetFormatPr defaultColWidth="23" defaultRowHeight="14.4" x14ac:dyDescent="0.3"/>
  <cols>
    <col min="1" max="1" width="38.33203125" customWidth="1"/>
    <col min="2" max="2" width="17.44140625" style="8" customWidth="1"/>
    <col min="3" max="3" width="16.21875" style="14" customWidth="1"/>
    <col min="4" max="4" width="112.6640625" customWidth="1"/>
  </cols>
  <sheetData>
    <row r="1" spans="1:4" ht="54.6" customHeight="1" x14ac:dyDescent="0.3">
      <c r="A1" s="17" t="s">
        <v>70</v>
      </c>
      <c r="B1" s="17"/>
      <c r="C1" s="17"/>
      <c r="D1" s="17"/>
    </row>
    <row r="2" spans="1:4" ht="31.8" customHeight="1" x14ac:dyDescent="0.3">
      <c r="A2" s="8" t="s">
        <v>17</v>
      </c>
      <c r="B2" s="8" t="s">
        <v>18</v>
      </c>
      <c r="C2" s="15" t="s">
        <v>11</v>
      </c>
      <c r="D2" t="s">
        <v>12</v>
      </c>
    </row>
    <row r="3" spans="1:4" x14ac:dyDescent="0.3">
      <c r="B3" s="1"/>
    </row>
    <row r="4" spans="1:4" x14ac:dyDescent="0.3">
      <c r="B4" s="1"/>
    </row>
    <row r="5" spans="1:4" x14ac:dyDescent="0.3">
      <c r="B5" s="1"/>
    </row>
    <row r="6" spans="1:4" x14ac:dyDescent="0.3">
      <c r="B6" s="1"/>
    </row>
    <row r="7" spans="1:4" x14ac:dyDescent="0.3">
      <c r="B7" s="1"/>
    </row>
    <row r="8" spans="1:4" x14ac:dyDescent="0.3">
      <c r="B8" s="1"/>
    </row>
    <row r="9" spans="1:4" x14ac:dyDescent="0.3">
      <c r="B9" s="1"/>
    </row>
    <row r="10" spans="1:4" x14ac:dyDescent="0.3">
      <c r="B10" s="1"/>
    </row>
    <row r="11" spans="1:4" x14ac:dyDescent="0.3">
      <c r="B11" s="1"/>
    </row>
    <row r="12" spans="1:4" x14ac:dyDescent="0.3">
      <c r="B12" s="1"/>
    </row>
    <row r="13" spans="1:4" x14ac:dyDescent="0.3">
      <c r="B13" s="1"/>
    </row>
    <row r="14" spans="1:4" x14ac:dyDescent="0.3">
      <c r="B14" s="1"/>
    </row>
    <row r="15" spans="1:4" x14ac:dyDescent="0.3">
      <c r="B15" s="1"/>
    </row>
    <row r="16" spans="1:4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  <row r="22" spans="2:2" x14ac:dyDescent="0.3">
      <c r="B22" s="1"/>
    </row>
    <row r="23" spans="2:2" x14ac:dyDescent="0.3">
      <c r="B23" s="1"/>
    </row>
    <row r="24" spans="2:2" x14ac:dyDescent="0.3">
      <c r="B24" s="1"/>
    </row>
    <row r="25" spans="2:2" x14ac:dyDescent="0.3">
      <c r="B25" s="1"/>
    </row>
    <row r="26" spans="2:2" x14ac:dyDescent="0.3">
      <c r="B26" s="1"/>
    </row>
    <row r="27" spans="2:2" x14ac:dyDescent="0.3">
      <c r="B27" s="1"/>
    </row>
    <row r="28" spans="2:2" x14ac:dyDescent="0.3">
      <c r="B28" s="1"/>
    </row>
    <row r="29" spans="2:2" x14ac:dyDescent="0.3">
      <c r="B29" s="1"/>
    </row>
    <row r="30" spans="2:2" x14ac:dyDescent="0.3">
      <c r="B30" s="1"/>
    </row>
    <row r="31" spans="2:2" x14ac:dyDescent="0.3">
      <c r="B31" s="1"/>
    </row>
    <row r="32" spans="2:2" x14ac:dyDescent="0.3">
      <c r="B32" s="1"/>
    </row>
    <row r="33" spans="2:2" x14ac:dyDescent="0.3">
      <c r="B33" s="1"/>
    </row>
    <row r="34" spans="2:2" x14ac:dyDescent="0.3">
      <c r="B34" s="1"/>
    </row>
    <row r="35" spans="2:2" x14ac:dyDescent="0.3">
      <c r="B35" s="1"/>
    </row>
    <row r="36" spans="2:2" x14ac:dyDescent="0.3">
      <c r="B36" s="1"/>
    </row>
    <row r="37" spans="2:2" x14ac:dyDescent="0.3">
      <c r="B37" s="1"/>
    </row>
    <row r="38" spans="2:2" x14ac:dyDescent="0.3">
      <c r="B38" s="1"/>
    </row>
    <row r="39" spans="2:2" x14ac:dyDescent="0.3">
      <c r="B39" s="1"/>
    </row>
    <row r="40" spans="2:2" x14ac:dyDescent="0.3">
      <c r="B40" s="1"/>
    </row>
    <row r="41" spans="2:2" x14ac:dyDescent="0.3">
      <c r="B41" s="1"/>
    </row>
    <row r="42" spans="2:2" x14ac:dyDescent="0.3">
      <c r="B42" s="1"/>
    </row>
    <row r="43" spans="2:2" x14ac:dyDescent="0.3">
      <c r="B43" s="1"/>
    </row>
    <row r="44" spans="2:2" x14ac:dyDescent="0.3">
      <c r="B44" s="1"/>
    </row>
    <row r="45" spans="2:2" x14ac:dyDescent="0.3">
      <c r="B45" s="1"/>
    </row>
    <row r="46" spans="2:2" x14ac:dyDescent="0.3">
      <c r="B46" s="1"/>
    </row>
    <row r="47" spans="2:2" x14ac:dyDescent="0.3">
      <c r="B47" s="1"/>
    </row>
    <row r="48" spans="2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  <row r="56" spans="2:2" x14ac:dyDescent="0.3">
      <c r="B56" s="1"/>
    </row>
    <row r="57" spans="2:2" x14ac:dyDescent="0.3">
      <c r="B57" s="1"/>
    </row>
    <row r="58" spans="2:2" x14ac:dyDescent="0.3">
      <c r="B58" s="1"/>
    </row>
    <row r="59" spans="2:2" x14ac:dyDescent="0.3">
      <c r="B59" s="1"/>
    </row>
    <row r="60" spans="2:2" x14ac:dyDescent="0.3">
      <c r="B60" s="1"/>
    </row>
    <row r="61" spans="2:2" x14ac:dyDescent="0.3">
      <c r="B61" s="1"/>
    </row>
    <row r="62" spans="2:2" x14ac:dyDescent="0.3">
      <c r="B62" s="1"/>
    </row>
    <row r="63" spans="2:2" x14ac:dyDescent="0.3">
      <c r="B63" s="1"/>
    </row>
    <row r="64" spans="2:2" x14ac:dyDescent="0.3">
      <c r="B64" s="1"/>
    </row>
    <row r="65" spans="2:2" x14ac:dyDescent="0.3">
      <c r="B65" s="1"/>
    </row>
    <row r="66" spans="2:2" x14ac:dyDescent="0.3">
      <c r="B66" s="1"/>
    </row>
    <row r="67" spans="2:2" x14ac:dyDescent="0.3">
      <c r="B67" s="1"/>
    </row>
    <row r="68" spans="2:2" x14ac:dyDescent="0.3">
      <c r="B68" s="1"/>
    </row>
    <row r="69" spans="2:2" x14ac:dyDescent="0.3">
      <c r="B69" s="1"/>
    </row>
    <row r="70" spans="2:2" x14ac:dyDescent="0.3">
      <c r="B70" s="1"/>
    </row>
    <row r="71" spans="2:2" x14ac:dyDescent="0.3">
      <c r="B71" s="1"/>
    </row>
    <row r="72" spans="2:2" x14ac:dyDescent="0.3">
      <c r="B72" s="1"/>
    </row>
    <row r="73" spans="2:2" x14ac:dyDescent="0.3">
      <c r="B73" s="1"/>
    </row>
    <row r="74" spans="2:2" x14ac:dyDescent="0.3">
      <c r="B74" s="1"/>
    </row>
    <row r="75" spans="2:2" x14ac:dyDescent="0.3">
      <c r="B75" s="1"/>
    </row>
    <row r="76" spans="2:2" x14ac:dyDescent="0.3">
      <c r="B76" s="1"/>
    </row>
    <row r="77" spans="2:2" x14ac:dyDescent="0.3">
      <c r="B77" s="1"/>
    </row>
    <row r="78" spans="2:2" x14ac:dyDescent="0.3">
      <c r="B78" s="1"/>
    </row>
    <row r="79" spans="2:2" x14ac:dyDescent="0.3">
      <c r="B79" s="1"/>
    </row>
    <row r="80" spans="2:2" x14ac:dyDescent="0.3">
      <c r="B80" s="1"/>
    </row>
  </sheetData>
  <mergeCells count="1">
    <mergeCell ref="A1:D1"/>
  </mergeCell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Overview and Inputs</vt:lpstr>
      <vt:lpstr>Nose Cone</vt:lpstr>
      <vt:lpstr>Ribcage</vt:lpstr>
      <vt:lpstr>Shell</vt:lpstr>
      <vt:lpstr>Bulkhead</vt:lpstr>
      <vt:lpstr>Arm Wheel &amp; Arm</vt:lpstr>
      <vt:lpstr>Electronics Board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McCormack, Jay</dc:creator>
  <cp:keywords/>
  <dc:description/>
  <cp:lastModifiedBy>Braniger, Jacob</cp:lastModifiedBy>
  <cp:revision/>
  <dcterms:created xsi:type="dcterms:W3CDTF">2015-06-05T18:17:20Z</dcterms:created>
  <dcterms:modified xsi:type="dcterms:W3CDTF">2023-12-20T21:52:39Z</dcterms:modified>
  <cp:category/>
  <cp:contentStatus/>
</cp:coreProperties>
</file>