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ATA ANALYST\Excel\"/>
    </mc:Choice>
  </mc:AlternateContent>
  <bookViews>
    <workbookView xWindow="-108" yWindow="-108" windowWidth="23256" windowHeight="12576" tabRatio="955" firstSheet="4" activeTab="15"/>
  </bookViews>
  <sheets>
    <sheet name="Introduction" sheetId="13" r:id="rId1"/>
    <sheet name="Day-1" sheetId="1" r:id="rId2"/>
    <sheet name="Transpose" sheetId="2" r:id="rId3"/>
    <sheet name="Paste Link" sheetId="3" r:id="rId4"/>
    <sheet name="Skip Blank" sheetId="4" r:id="rId5"/>
    <sheet name="Paste Special Operations" sheetId="5" r:id="rId6"/>
    <sheet name="Math &amp; Trigo" sheetId="6" r:id="rId7"/>
    <sheet name="IFS Functions" sheetId="7" r:id="rId8"/>
    <sheet name="Referencing" sheetId="8" r:id="rId9"/>
    <sheet name="Mixed Referencing" sheetId="9" r:id="rId10"/>
    <sheet name="Naming Range" sheetId="10" r:id="rId11"/>
    <sheet name="Date &amp; Time" sheetId="11" r:id="rId12"/>
    <sheet name="Fill Series" sheetId="16" r:id="rId13"/>
    <sheet name="Information" sheetId="12" r:id="rId14"/>
    <sheet name="Text To Dolumn" sheetId="14" r:id="rId15"/>
    <sheet name="Sheet1" sheetId="17" r:id="rId16"/>
    <sheet name="Flash Fill" sheetId="15" r:id="rId17"/>
  </sheets>
  <definedNames>
    <definedName name="Basic">'Naming Range'!$B$2:$B$14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7" l="1"/>
  <c r="F8" i="10"/>
  <c r="F6" i="10"/>
  <c r="F5" i="10"/>
  <c r="C3" i="9"/>
  <c r="C4" i="9"/>
  <c r="C5" i="9"/>
  <c r="C6" i="9"/>
  <c r="C7" i="9"/>
  <c r="C8" i="9"/>
  <c r="C9" i="9"/>
  <c r="C10" i="9"/>
  <c r="C11" i="9"/>
  <c r="C2" i="9"/>
  <c r="B3" i="9"/>
  <c r="B4" i="9"/>
  <c r="B5" i="9"/>
  <c r="B6" i="9"/>
  <c r="B7" i="9"/>
  <c r="B8" i="9"/>
  <c r="B9" i="9"/>
  <c r="B10" i="9"/>
  <c r="B11" i="9"/>
  <c r="B2" i="9"/>
  <c r="E3" i="12"/>
  <c r="E4" i="12"/>
  <c r="E5" i="12"/>
  <c r="E7" i="12"/>
  <c r="E8" i="12"/>
  <c r="E9" i="12"/>
  <c r="E10" i="12"/>
  <c r="E11" i="12"/>
  <c r="E12" i="12"/>
  <c r="E13" i="12"/>
  <c r="E14" i="12"/>
  <c r="D3" i="12"/>
  <c r="D4" i="12"/>
  <c r="D5" i="12"/>
  <c r="D7" i="12"/>
  <c r="D8" i="12"/>
  <c r="D9" i="12"/>
  <c r="D10" i="12"/>
  <c r="D11" i="12"/>
  <c r="D12" i="12"/>
  <c r="D13" i="12"/>
  <c r="D14" i="12"/>
  <c r="C3" i="12"/>
  <c r="C4" i="12"/>
  <c r="C5" i="12"/>
  <c r="C7" i="12"/>
  <c r="C8" i="12"/>
  <c r="C9" i="12"/>
  <c r="C10" i="12"/>
  <c r="C11" i="12"/>
  <c r="C12" i="12"/>
  <c r="C13" i="12"/>
  <c r="C14" i="12"/>
  <c r="B3" i="12"/>
  <c r="B4" i="12"/>
  <c r="B5" i="12"/>
  <c r="B7" i="12"/>
  <c r="B8" i="12"/>
  <c r="B9" i="12"/>
  <c r="B10" i="12"/>
  <c r="B11" i="12"/>
  <c r="B12" i="12"/>
  <c r="B13" i="12"/>
  <c r="B14" i="12"/>
  <c r="H2" i="12"/>
  <c r="E2" i="12"/>
  <c r="D2" i="12"/>
  <c r="C2" i="12"/>
  <c r="B2" i="12"/>
  <c r="F7" i="11"/>
  <c r="C12" i="11"/>
  <c r="D12" i="11" s="1"/>
  <c r="F4" i="10"/>
  <c r="F3" i="10"/>
  <c r="F2" i="10"/>
  <c r="E12" i="10"/>
  <c r="E11" i="10"/>
  <c r="E10" i="10"/>
  <c r="H6" i="8"/>
  <c r="H7" i="8"/>
  <c r="H8" i="8"/>
  <c r="H9" i="8"/>
  <c r="H10" i="8"/>
  <c r="H5" i="8"/>
  <c r="S3" i="6"/>
  <c r="S4" i="6"/>
  <c r="S5" i="6"/>
  <c r="S6" i="6"/>
  <c r="S7" i="6"/>
  <c r="S8" i="6"/>
  <c r="S9" i="6"/>
  <c r="S2" i="6"/>
  <c r="D3" i="6"/>
  <c r="D4" i="6"/>
  <c r="D5" i="6"/>
  <c r="D6" i="6"/>
  <c r="D7" i="6"/>
  <c r="D8" i="6"/>
  <c r="D9" i="6"/>
  <c r="D10" i="6"/>
  <c r="D2" i="6"/>
  <c r="C2" i="6"/>
  <c r="E2" i="6"/>
  <c r="E3" i="6"/>
  <c r="L1" i="7"/>
  <c r="G22" i="7"/>
  <c r="H8" i="3"/>
  <c r="R3" i="1"/>
  <c r="R4" i="1"/>
  <c r="R5" i="1"/>
  <c r="R6" i="1"/>
  <c r="R7" i="1"/>
  <c r="R8" i="1"/>
  <c r="R9" i="1"/>
  <c r="R10" i="1"/>
  <c r="R11" i="1"/>
  <c r="R2" i="1"/>
  <c r="S3" i="1"/>
  <c r="S4" i="1"/>
  <c r="S5" i="1"/>
  <c r="S6" i="1"/>
  <c r="S7" i="1"/>
  <c r="S8" i="1"/>
  <c r="S9" i="1"/>
  <c r="S10" i="1"/>
  <c r="S11" i="1"/>
  <c r="S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K2" i="1"/>
  <c r="H2" i="1"/>
  <c r="G2" i="1"/>
  <c r="F2" i="1"/>
  <c r="E2" i="1"/>
  <c r="D2" i="1"/>
  <c r="C2" i="1"/>
  <c r="B2" i="1"/>
  <c r="U2" i="1"/>
  <c r="J20" i="7"/>
  <c r="J18" i="7"/>
  <c r="H2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R3" i="6"/>
  <c r="R4" i="6"/>
  <c r="R5" i="6"/>
  <c r="R6" i="6"/>
  <c r="R7" i="6"/>
  <c r="R8" i="6"/>
  <c r="R9" i="6"/>
  <c r="R2" i="6"/>
  <c r="Y3" i="6"/>
  <c r="Y4" i="6"/>
  <c r="Y5" i="6"/>
  <c r="Y6" i="6"/>
  <c r="Y7" i="6"/>
  <c r="Y8" i="6"/>
  <c r="Y9" i="6"/>
  <c r="Y2" i="6"/>
  <c r="V3" i="6"/>
  <c r="V4" i="6"/>
  <c r="V5" i="6"/>
  <c r="V6" i="6"/>
  <c r="V7" i="6"/>
  <c r="V8" i="6"/>
  <c r="V9" i="6"/>
  <c r="V2" i="6"/>
  <c r="O3" i="6"/>
  <c r="O4" i="6"/>
  <c r="O5" i="6"/>
  <c r="O6" i="6"/>
  <c r="O7" i="6"/>
  <c r="O8" i="6"/>
  <c r="O9" i="6"/>
  <c r="O2" i="6"/>
  <c r="L3" i="6"/>
  <c r="L4" i="6"/>
  <c r="L5" i="6"/>
  <c r="L6" i="6"/>
  <c r="L7" i="6"/>
  <c r="L8" i="6"/>
  <c r="L9" i="6"/>
  <c r="L2" i="6"/>
  <c r="I3" i="6"/>
  <c r="I4" i="6"/>
  <c r="I5" i="6"/>
  <c r="I6" i="6"/>
  <c r="I7" i="6"/>
  <c r="I8" i="6"/>
  <c r="I9" i="6"/>
  <c r="I2" i="6"/>
  <c r="F3" i="5"/>
  <c r="F4" i="5"/>
  <c r="F5" i="5"/>
  <c r="F6" i="5"/>
  <c r="F7" i="5"/>
  <c r="F8" i="5"/>
  <c r="F9" i="5"/>
  <c r="F10" i="5"/>
  <c r="F2" i="5"/>
  <c r="E4" i="6"/>
  <c r="E5" i="6"/>
  <c r="E6" i="6"/>
  <c r="E7" i="6"/>
  <c r="E8" i="6"/>
  <c r="E9" i="6"/>
  <c r="E10" i="6"/>
  <c r="C3" i="6"/>
  <c r="C4" i="6"/>
  <c r="C5" i="6"/>
  <c r="C6" i="6"/>
  <c r="C7" i="6"/>
  <c r="C8" i="6"/>
  <c r="C9" i="6"/>
  <c r="C10" i="6"/>
  <c r="B3" i="6"/>
  <c r="B4" i="6"/>
  <c r="B5" i="6"/>
  <c r="B6" i="6"/>
  <c r="B7" i="6"/>
  <c r="B8" i="6"/>
  <c r="B9" i="6"/>
  <c r="B10" i="6"/>
  <c r="B2" i="6"/>
  <c r="G1" i="3"/>
  <c r="G3" i="3"/>
  <c r="G4" i="3"/>
  <c r="G5" i="3"/>
  <c r="G6" i="3"/>
  <c r="G7" i="3"/>
  <c r="G8" i="3"/>
  <c r="G9" i="3"/>
  <c r="G10" i="3"/>
  <c r="G11" i="3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A6" i="12"/>
  <c r="C6" i="12" s="1"/>
  <c r="G2" i="3"/>
  <c r="D6" i="12" l="1"/>
  <c r="E6" i="12"/>
  <c r="B6" i="12"/>
  <c r="E12" i="11"/>
</calcChain>
</file>

<file path=xl/sharedStrings.xml><?xml version="1.0" encoding="utf-8"?>
<sst xmlns="http://schemas.openxmlformats.org/spreadsheetml/2006/main" count="622" uniqueCount="384">
  <si>
    <t>Employee Name</t>
  </si>
  <si>
    <t>JP Kumar</t>
  </si>
  <si>
    <t>Anjali Thakur</t>
  </si>
  <si>
    <t>Priya Agarwal</t>
  </si>
  <si>
    <t>R Vasu</t>
  </si>
  <si>
    <t>Sanjay Gupta</t>
  </si>
  <si>
    <t>Jharna Biswal</t>
  </si>
  <si>
    <t>Prakash Dutta</t>
  </si>
  <si>
    <t>Manisha Guha</t>
  </si>
  <si>
    <t>Arjun Jain</t>
  </si>
  <si>
    <t>Arjun Kapoor</t>
  </si>
  <si>
    <t>Anjali THakur</t>
  </si>
  <si>
    <t>Priya AgarwaL</t>
  </si>
  <si>
    <t>Sanjay GuptA</t>
  </si>
  <si>
    <t>Arjun JAiN</t>
  </si>
  <si>
    <t>Upper</t>
  </si>
  <si>
    <t>Lower</t>
  </si>
  <si>
    <t>Proper</t>
  </si>
  <si>
    <t>Len</t>
  </si>
  <si>
    <t>Left</t>
  </si>
  <si>
    <t>Right</t>
  </si>
  <si>
    <t>MID</t>
  </si>
  <si>
    <t>JP</t>
  </si>
  <si>
    <t>Kumar</t>
  </si>
  <si>
    <t>Anjali</t>
  </si>
  <si>
    <t>THakur</t>
  </si>
  <si>
    <t>Priya</t>
  </si>
  <si>
    <t>AgarwaL</t>
  </si>
  <si>
    <t>R</t>
  </si>
  <si>
    <t>Vasu</t>
  </si>
  <si>
    <t>Sanjay</t>
  </si>
  <si>
    <t>GuptA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</si>
  <si>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</si>
  <si>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</si>
  <si>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</si>
  <si>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</si>
  <si>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</si>
  <si>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</si>
  <si>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</si>
  <si>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</si>
  <si>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Kapoor</t>
  </si>
  <si>
    <t>First Name</t>
  </si>
  <si>
    <t>Last Name</t>
  </si>
  <si>
    <t>Full Name</t>
  </si>
  <si>
    <t>Jp Kumar</t>
  </si>
  <si>
    <t>Exact</t>
  </si>
  <si>
    <t>(Operator)</t>
  </si>
  <si>
    <t>Find</t>
  </si>
  <si>
    <t>Search</t>
  </si>
  <si>
    <t>Replace</t>
  </si>
  <si>
    <t>Substitute</t>
  </si>
  <si>
    <t>Q-1</t>
  </si>
  <si>
    <t>Transpose A Column data in Horizontal Format</t>
  </si>
  <si>
    <t>Q-2</t>
  </si>
  <si>
    <t>Transpose 16 Row  data in Vertical Format</t>
  </si>
  <si>
    <t>Region</t>
  </si>
  <si>
    <t>North</t>
  </si>
  <si>
    <t>East</t>
  </si>
  <si>
    <t>South</t>
  </si>
  <si>
    <t>West</t>
  </si>
  <si>
    <t>Central</t>
  </si>
  <si>
    <t>Nort-East</t>
  </si>
  <si>
    <t>South_west</t>
  </si>
  <si>
    <t>Qtr-1</t>
  </si>
  <si>
    <t>Qtr-2</t>
  </si>
  <si>
    <t>Sales Data</t>
  </si>
  <si>
    <t>Data</t>
  </si>
  <si>
    <t>Add</t>
  </si>
  <si>
    <t>Substract</t>
  </si>
  <si>
    <t>Multiply</t>
  </si>
  <si>
    <t>Divide</t>
  </si>
  <si>
    <t>Value</t>
  </si>
  <si>
    <t>INT</t>
  </si>
  <si>
    <t>Round</t>
  </si>
  <si>
    <t>Roundup</t>
  </si>
  <si>
    <t>Rounddown</t>
  </si>
  <si>
    <t>Power</t>
  </si>
  <si>
    <t>Power Function</t>
  </si>
  <si>
    <t>Anjali        THakur</t>
  </si>
  <si>
    <t>Priya                 AgarwaL</t>
  </si>
  <si>
    <t>R             Vasu</t>
  </si>
  <si>
    <t>Sanjay                  GuptA</t>
  </si>
  <si>
    <t>Jharna                    Biswal</t>
  </si>
  <si>
    <t>Prakash                    Dutta</t>
  </si>
  <si>
    <t>Manisha                   Guha</t>
  </si>
  <si>
    <t>Arjun             JAiN</t>
  </si>
  <si>
    <t>Arjun                        Kapoor</t>
  </si>
  <si>
    <t>JP                           Kumar</t>
  </si>
  <si>
    <t>Trim</t>
  </si>
  <si>
    <t>Roman</t>
  </si>
  <si>
    <t>IV</t>
  </si>
  <si>
    <t>VI</t>
  </si>
  <si>
    <t>II</t>
  </si>
  <si>
    <t>VIII</t>
  </si>
  <si>
    <t>V</t>
  </si>
  <si>
    <t>IX</t>
  </si>
  <si>
    <t>VII</t>
  </si>
  <si>
    <t>REPT</t>
  </si>
  <si>
    <t>*</t>
  </si>
  <si>
    <t>SQRT</t>
  </si>
  <si>
    <t>Emp Code</t>
  </si>
  <si>
    <t>Address</t>
  </si>
  <si>
    <t>City</t>
  </si>
  <si>
    <t>Department</t>
  </si>
  <si>
    <t>Basic</t>
  </si>
  <si>
    <t>Andheri (W)</t>
  </si>
  <si>
    <t>Mumbai</t>
  </si>
  <si>
    <t>W</t>
  </si>
  <si>
    <t>Training</t>
  </si>
  <si>
    <t>Govindpuri</t>
  </si>
  <si>
    <t>Delhi</t>
  </si>
  <si>
    <t>N</t>
  </si>
  <si>
    <t>Accounts</t>
  </si>
  <si>
    <t>Sector 9</t>
  </si>
  <si>
    <t>Noida</t>
  </si>
  <si>
    <t>Marketing</t>
  </si>
  <si>
    <t>Egmore</t>
  </si>
  <si>
    <t>Chennai</t>
  </si>
  <si>
    <t>S</t>
  </si>
  <si>
    <t>R&amp;D</t>
  </si>
  <si>
    <t>Link Road</t>
  </si>
  <si>
    <t>Cuttack</t>
  </si>
  <si>
    <t>E</t>
  </si>
  <si>
    <t>Elgin Road</t>
  </si>
  <si>
    <t>Kolkata</t>
  </si>
  <si>
    <t>Alipore</t>
  </si>
  <si>
    <t>MG Road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</si>
  <si>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</si>
  <si>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</si>
  <si>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</si>
  <si>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</si>
  <si>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</si>
  <si>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</si>
  <si>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</si>
  <si>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</si>
  <si>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</si>
  <si>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</si>
  <si>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</si>
  <si>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</si>
  <si>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</si>
  <si>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</si>
  <si>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</si>
  <si>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</si>
  <si>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</si>
  <si>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</si>
  <si>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</si>
  <si>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</si>
  <si>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</si>
  <si>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</si>
  <si>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SUMIFS</t>
  </si>
  <si>
    <t>COUNTIFS</t>
  </si>
  <si>
    <t>AverageIFs</t>
  </si>
  <si>
    <t>Q-1 Total Salary of Training Department Employees form W Region</t>
  </si>
  <si>
    <t>Q-2 Average Salary of Training Department Employees form W Region</t>
  </si>
  <si>
    <t>Q-3 Total Number of Employees from  Training Department and form W Region</t>
  </si>
  <si>
    <t>Tax Rate</t>
  </si>
  <si>
    <t>Relative Demo</t>
  </si>
  <si>
    <t>Absolute Referencing Demo</t>
  </si>
  <si>
    <t>Product Name</t>
  </si>
  <si>
    <t>Quantity</t>
  </si>
  <si>
    <t>Rate</t>
  </si>
  <si>
    <t>Amount</t>
  </si>
  <si>
    <t>Emp Name</t>
  </si>
  <si>
    <t>Salary</t>
  </si>
  <si>
    <t>Tax</t>
  </si>
  <si>
    <t>Pepsi</t>
  </si>
  <si>
    <t>Ram</t>
  </si>
  <si>
    <t>coke</t>
  </si>
  <si>
    <t>Shyam</t>
  </si>
  <si>
    <t>Slice</t>
  </si>
  <si>
    <t>Hari</t>
  </si>
  <si>
    <t>Miranda</t>
  </si>
  <si>
    <t>Manish</t>
  </si>
  <si>
    <t>Team</t>
  </si>
  <si>
    <t>Asha</t>
  </si>
  <si>
    <t>7-Up</t>
  </si>
  <si>
    <t>Ansu</t>
  </si>
  <si>
    <t>frooty</t>
  </si>
  <si>
    <t>ABS</t>
  </si>
  <si>
    <t>Sum</t>
  </si>
  <si>
    <t>Average</t>
  </si>
  <si>
    <t>Max</t>
  </si>
  <si>
    <t>Min</t>
  </si>
  <si>
    <t>CTRL+;</t>
  </si>
  <si>
    <t>CTRL+SHIFT+:</t>
  </si>
  <si>
    <t>TODAY</t>
  </si>
  <si>
    <t>NOW</t>
  </si>
  <si>
    <t>NOW-TODAY</t>
  </si>
  <si>
    <t>TIME</t>
  </si>
  <si>
    <t>DATE</t>
  </si>
  <si>
    <t>HOUR</t>
  </si>
  <si>
    <t>MINUTES</t>
  </si>
  <si>
    <t>SECOND</t>
  </si>
  <si>
    <t>DATA</t>
  </si>
  <si>
    <t>ISTEXT</t>
  </si>
  <si>
    <t>ISNUMBER</t>
  </si>
  <si>
    <t>ISEVEN</t>
  </si>
  <si>
    <t>ISODD</t>
  </si>
  <si>
    <t>ISNONTEXT</t>
  </si>
  <si>
    <t>ISFORMULA</t>
  </si>
  <si>
    <t>India</t>
  </si>
  <si>
    <t>Excel</t>
  </si>
  <si>
    <t>ISLOGICAL</t>
  </si>
  <si>
    <t>Weekday</t>
  </si>
  <si>
    <t>Weeknum</t>
  </si>
  <si>
    <t>Excel is World Most Famous Spreadsheet Application</t>
  </si>
  <si>
    <t xml:space="preserve">It is Integral Part of MS-Office </t>
  </si>
  <si>
    <t>Any Software that contain data in rows &amp; Column is known As Spreadsheet</t>
  </si>
  <si>
    <t>Horizontal lines are known as Rows</t>
  </si>
  <si>
    <t>Vertical Lines are Known as Columns</t>
  </si>
  <si>
    <t>Intersection of Row &amp; Column is Known as Cell.</t>
  </si>
  <si>
    <t>Alphabets are Columns</t>
  </si>
  <si>
    <t>Number are denoted as Rows</t>
  </si>
  <si>
    <t>Total Numbers of Rows 10,48,576</t>
  </si>
  <si>
    <t>Total Number of Columns 16,384</t>
  </si>
  <si>
    <t>1 is First Row</t>
  </si>
  <si>
    <t>A is First Column</t>
  </si>
  <si>
    <t>A1 is First Cell</t>
  </si>
  <si>
    <t>XFD1048576 is Last Cell.</t>
  </si>
  <si>
    <t>CTRL+DOWN Arrow Key To go Last Row</t>
  </si>
  <si>
    <t>CTRL+RIGHT Arrow key to go Last Column</t>
  </si>
  <si>
    <t>CTRL+LEFT Arrow Key for First Column</t>
  </si>
  <si>
    <t>CTRL+UP Arrow Key To go First  Row</t>
  </si>
  <si>
    <t>SHIFT + F11 Key Used to Insert New Worksheet</t>
  </si>
  <si>
    <t>CTRL+PGDn is Used To Next Sheet</t>
  </si>
  <si>
    <t>CTRL+UP is Used To Previous Sheet</t>
  </si>
  <si>
    <t>CLRT+HOME For First  Cell</t>
  </si>
  <si>
    <t>CTRL+A To Select All Data</t>
  </si>
  <si>
    <t xml:space="preserve">ALT+PGDN </t>
  </si>
  <si>
    <t>F11 To Insert Instant Chart</t>
  </si>
  <si>
    <t>ALT+F1 To Insert Chart in Data Sheet</t>
  </si>
  <si>
    <t>.XLSX</t>
  </si>
  <si>
    <t>.XLSM</t>
  </si>
  <si>
    <t>.XLS</t>
  </si>
  <si>
    <t>.XLSB</t>
  </si>
  <si>
    <t>=TODAY()</t>
  </si>
  <si>
    <t>=NOW()</t>
  </si>
  <si>
    <t>CLRT+;</t>
  </si>
  <si>
    <t>Anjali ,Thakur</t>
  </si>
  <si>
    <t>Jharna ,Biswal</t>
  </si>
  <si>
    <t>Prakash#Dutta</t>
  </si>
  <si>
    <t>Manisha;Guha</t>
  </si>
  <si>
    <t>Arjun,JAiN</t>
  </si>
  <si>
    <t>Arjun#Kapoor</t>
  </si>
  <si>
    <t>R#Vasu,Muthanna</t>
  </si>
  <si>
    <t>"Priya AgarwaL"</t>
  </si>
  <si>
    <t>"Ajay Kumar"</t>
  </si>
  <si>
    <t>Sanjay;Gupta</t>
  </si>
  <si>
    <t>Example-1</t>
  </si>
  <si>
    <t>Anjali THAkur</t>
  </si>
  <si>
    <t>Priya AGAkur</t>
  </si>
  <si>
    <t>Sanjay GUPkur</t>
  </si>
  <si>
    <t>Jharna BISkur</t>
  </si>
  <si>
    <t>Prakash DUTkur</t>
  </si>
  <si>
    <t>Manisha GUHkur</t>
  </si>
  <si>
    <t>Arjun JAIkur</t>
  </si>
  <si>
    <t>Arjun KAPkur</t>
  </si>
  <si>
    <t>Example-2</t>
  </si>
  <si>
    <t>JP KUMAR IBM</t>
  </si>
  <si>
    <t>ANJALI THAKUR IBM</t>
  </si>
  <si>
    <t>PRIYA AGAKUR IBM</t>
  </si>
  <si>
    <t>R VASU IBM</t>
  </si>
  <si>
    <t>SANJAY GUPKUR IBM</t>
  </si>
  <si>
    <t>JHARNA BISKUR IBM</t>
  </si>
  <si>
    <t>PRAKASH DUTKUR IBM</t>
  </si>
  <si>
    <t>MANISHA GUHKUR IBM</t>
  </si>
  <si>
    <t>ARJUN JAIKUR IBM</t>
  </si>
  <si>
    <t>ARJUN KAPKUR IBM</t>
  </si>
  <si>
    <t>jp.kumar@gmail.com</t>
  </si>
  <si>
    <t>anjali.thakur@gmail.com</t>
  </si>
  <si>
    <t>priya.agarwal@gmail.com</t>
  </si>
  <si>
    <t>r.vasu@gmail.com</t>
  </si>
  <si>
    <t>sanjay.gupta@gmail.com</t>
  </si>
  <si>
    <t>jharna.biswal@gmail.com</t>
  </si>
  <si>
    <t>prakash.dutta@gmail.com</t>
  </si>
  <si>
    <t>manisha.guha@gmail.com</t>
  </si>
  <si>
    <t>arjun.jain@gmail.com</t>
  </si>
  <si>
    <t>arjun.kapoor@gmail.com</t>
  </si>
  <si>
    <t>Example-3</t>
  </si>
  <si>
    <t>Example-4</t>
  </si>
  <si>
    <t>jpkumar@GMAIL.COM</t>
  </si>
  <si>
    <t>anjalikumar@GMAIL</t>
  </si>
  <si>
    <t>priyakumar@GMAIL</t>
  </si>
  <si>
    <t>rkumar@GMAIL</t>
  </si>
  <si>
    <t>sanjaykumar@GMAIL</t>
  </si>
  <si>
    <t>jharnakumar@GMAIL</t>
  </si>
  <si>
    <t>prakashkumar@GMAIL</t>
  </si>
  <si>
    <t>manishakumar@GMAIL</t>
  </si>
  <si>
    <t>arjunkumar@GMAIL</t>
  </si>
  <si>
    <t>Linear</t>
  </si>
  <si>
    <t>Growth</t>
  </si>
  <si>
    <t>Date</t>
  </si>
  <si>
    <t>Month</t>
  </si>
  <si>
    <t>Year</t>
  </si>
  <si>
    <t>Custom List</t>
  </si>
  <si>
    <t>Linear(Step value)</t>
  </si>
  <si>
    <t>Growth(With Step Value</t>
  </si>
  <si>
    <t>Sanjay Roy</t>
  </si>
  <si>
    <t>PP Kumar</t>
  </si>
  <si>
    <t>Priya Sharma</t>
  </si>
  <si>
    <t>Arjun Reddy</t>
  </si>
  <si>
    <t>^</t>
  </si>
  <si>
    <t>Arabic</t>
  </si>
  <si>
    <t>SUM</t>
  </si>
  <si>
    <t>AVERAGE</t>
  </si>
  <si>
    <t>MAX</t>
  </si>
  <si>
    <t>MIN</t>
  </si>
  <si>
    <t>COUNT</t>
  </si>
  <si>
    <t>COUNTA</t>
  </si>
  <si>
    <t>COUNtBLANK</t>
  </si>
  <si>
    <t>COUNTIF</t>
  </si>
  <si>
    <t>SUMIF</t>
  </si>
  <si>
    <t>AVERAGEIF</t>
  </si>
  <si>
    <t>LARGE</t>
  </si>
  <si>
    <t>SMALL</t>
  </si>
  <si>
    <t>RANK</t>
  </si>
  <si>
    <t>ABC</t>
  </si>
  <si>
    <r>
      <t>Count-</t>
    </r>
    <r>
      <rPr>
        <sz val="9"/>
        <color theme="1"/>
        <rFont val="Calibri"/>
        <family val="2"/>
        <scheme val="minor"/>
      </rPr>
      <t>will count only numbers</t>
    </r>
  </si>
  <si>
    <t>CountBlank- Will calculate the number of blanks</t>
  </si>
  <si>
    <t>CountA-will count everything(Except blanks)</t>
  </si>
  <si>
    <t>05</t>
  </si>
  <si>
    <t>KP</t>
  </si>
  <si>
    <t>8562</t>
  </si>
  <si>
    <t>MH</t>
  </si>
  <si>
    <t>AP</t>
  </si>
  <si>
    <t>9845</t>
  </si>
  <si>
    <t>TN</t>
  </si>
  <si>
    <t>10</t>
  </si>
  <si>
    <t>RD</t>
  </si>
  <si>
    <t>9878</t>
  </si>
  <si>
    <t>NA</t>
  </si>
  <si>
    <t>2378</t>
  </si>
  <si>
    <t>TS</t>
  </si>
  <si>
    <t>04</t>
  </si>
  <si>
    <t>BA</t>
  </si>
  <si>
    <t>9567</t>
  </si>
  <si>
    <t>KL</t>
  </si>
  <si>
    <t>07</t>
  </si>
  <si>
    <t>ST</t>
  </si>
  <si>
    <t>8923</t>
  </si>
  <si>
    <t>WB</t>
  </si>
  <si>
    <t>11</t>
  </si>
  <si>
    <t>CG</t>
  </si>
  <si>
    <t>5679</t>
  </si>
  <si>
    <t>UP</t>
  </si>
  <si>
    <t>09</t>
  </si>
  <si>
    <t>7453</t>
  </si>
  <si>
    <t>OR</t>
  </si>
  <si>
    <t>06</t>
  </si>
  <si>
    <t>KN</t>
  </si>
  <si>
    <t>4598</t>
  </si>
  <si>
    <t>DL</t>
  </si>
  <si>
    <t>03</t>
  </si>
  <si>
    <t>EG</t>
  </si>
  <si>
    <t>8345</t>
  </si>
  <si>
    <t>GA</t>
  </si>
  <si>
    <t>3456</t>
  </si>
  <si>
    <t>`</t>
  </si>
  <si>
    <t>Thakur</t>
  </si>
  <si>
    <t>Muthanna</t>
  </si>
  <si>
    <t>Gupta</t>
  </si>
  <si>
    <t>Ajay Kumar</t>
  </si>
  <si>
    <t>JP KUMAR</t>
  </si>
  <si>
    <t>ANJALI ,THAKUR</t>
  </si>
  <si>
    <t>"PRIYA AGARWAL"</t>
  </si>
  <si>
    <t>R#VASU,MUTHANNA</t>
  </si>
  <si>
    <t>SANJAY;GUPTA</t>
  </si>
  <si>
    <t>JHARNA ,BISWAL</t>
  </si>
  <si>
    <t>PRAKASH#DUTTA</t>
  </si>
  <si>
    <t>MANISHA;GUHA</t>
  </si>
  <si>
    <t>ARJUN,JAIN</t>
  </si>
  <si>
    <t>ARJUN#KAPOOR</t>
  </si>
  <si>
    <t>"AJAY KUMAR"</t>
  </si>
  <si>
    <t>jp_kumar@gmail.com</t>
  </si>
  <si>
    <t>anjali_thakur@gmail.com</t>
  </si>
  <si>
    <t>"priya_agarwal"@gmail.com</t>
  </si>
  <si>
    <t>r_muthanna@gmail.com</t>
  </si>
  <si>
    <t>sanjay_gupta@gmail.com</t>
  </si>
  <si>
    <t>jharna_biswal@gmail.com</t>
  </si>
  <si>
    <t>prakash_dutta@gmail.com</t>
  </si>
  <si>
    <t>manisha_guha@gmail.com</t>
  </si>
  <si>
    <t>arjun_jain@gmail.com</t>
  </si>
  <si>
    <t>arjun_kapoor@gmail.com</t>
  </si>
  <si>
    <t>"ajay_kumar"@gmail.com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</si>
</sst>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;[Red]&quot;₹&quot;\ #,##0.00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quotePrefix="1"/>
    <xf numFmtId="20" fontId="0" fillId="0" borderId="0" xfId="0" applyNumberFormat="1"/>
    <xf numFmtId="0" fontId="2" fillId="0" borderId="0" xfId="1"/>
    <xf numFmtId="49" fontId="0" fillId="0" borderId="0" xfId="0" applyNumberFormat="1"/>
    <xf numFmtId="0" fontId="4" fillId="0" borderId="0" xfId="0" applyFont="1"/>
    <xf numFmtId="0" fontId="4" fillId="0" borderId="0" xfId="0" quotePrefix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nisha_guha@gmail.com" TargetMode="External"/><Relationship Id="rId3" Type="http://schemas.openxmlformats.org/officeDocument/2006/relationships/hyperlink" Target="mailto:%22priya_agarwal%22@gmail.com" TargetMode="External"/><Relationship Id="rId7" Type="http://schemas.openxmlformats.org/officeDocument/2006/relationships/hyperlink" Target="mailto:prakash_dutta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anjali_thakur@gmail.com" TargetMode="External"/><Relationship Id="rId1" Type="http://schemas.openxmlformats.org/officeDocument/2006/relationships/hyperlink" Target="mailto:jp_kumar@gmail.com" TargetMode="External"/><Relationship Id="rId6" Type="http://schemas.openxmlformats.org/officeDocument/2006/relationships/hyperlink" Target="mailto:jharna_biswal@gmail.com" TargetMode="External"/><Relationship Id="rId11" Type="http://schemas.openxmlformats.org/officeDocument/2006/relationships/hyperlink" Target="mailto:%22ajay_kumar%22@gmail.com" TargetMode="External"/><Relationship Id="rId5" Type="http://schemas.openxmlformats.org/officeDocument/2006/relationships/hyperlink" Target="mailto:sanjay_gupta@gmail.com" TargetMode="External"/><Relationship Id="rId10" Type="http://schemas.openxmlformats.org/officeDocument/2006/relationships/hyperlink" Target="mailto:arjun_kapoor@gmail.com" TargetMode="External"/><Relationship Id="rId4" Type="http://schemas.openxmlformats.org/officeDocument/2006/relationships/hyperlink" Target="mailto:r_muthanna@gmail.com" TargetMode="External"/><Relationship Id="rId9" Type="http://schemas.openxmlformats.org/officeDocument/2006/relationships/hyperlink" Target="mailto:arjun_jain@gmail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manisha.guha@gmail.com" TargetMode="External"/><Relationship Id="rId13" Type="http://schemas.openxmlformats.org/officeDocument/2006/relationships/hyperlink" Target="mailto:priyakumar@GMAIL" TargetMode="External"/><Relationship Id="rId18" Type="http://schemas.openxmlformats.org/officeDocument/2006/relationships/hyperlink" Target="mailto:manishakumar@GMAIL" TargetMode="External"/><Relationship Id="rId3" Type="http://schemas.openxmlformats.org/officeDocument/2006/relationships/hyperlink" Target="mailto:priya.agarwal@gmail.com" TargetMode="External"/><Relationship Id="rId7" Type="http://schemas.openxmlformats.org/officeDocument/2006/relationships/hyperlink" Target="mailto:prakash.dutta@gmail.com" TargetMode="External"/><Relationship Id="rId12" Type="http://schemas.openxmlformats.org/officeDocument/2006/relationships/hyperlink" Target="mailto:anjalikumar@GMAIL" TargetMode="External"/><Relationship Id="rId17" Type="http://schemas.openxmlformats.org/officeDocument/2006/relationships/hyperlink" Target="mailto:prakashkumar@GMAIL" TargetMode="External"/><Relationship Id="rId2" Type="http://schemas.openxmlformats.org/officeDocument/2006/relationships/hyperlink" Target="mailto:anjali.thakur@gmail.com" TargetMode="External"/><Relationship Id="rId16" Type="http://schemas.openxmlformats.org/officeDocument/2006/relationships/hyperlink" Target="mailto:jharnakumar@GMAIL" TargetMode="External"/><Relationship Id="rId20" Type="http://schemas.openxmlformats.org/officeDocument/2006/relationships/hyperlink" Target="mailto:arjunkumar@GMAIL" TargetMode="External"/><Relationship Id="rId1" Type="http://schemas.openxmlformats.org/officeDocument/2006/relationships/hyperlink" Target="mailto:jp.kumar@gmail.com" TargetMode="External"/><Relationship Id="rId6" Type="http://schemas.openxmlformats.org/officeDocument/2006/relationships/hyperlink" Target="mailto:jharna.biswal@gmail.com" TargetMode="External"/><Relationship Id="rId11" Type="http://schemas.openxmlformats.org/officeDocument/2006/relationships/hyperlink" Target="mailto:jpkumar@GMAIL.COM" TargetMode="External"/><Relationship Id="rId5" Type="http://schemas.openxmlformats.org/officeDocument/2006/relationships/hyperlink" Target="mailto:sanjay.gupta@gmail.com" TargetMode="External"/><Relationship Id="rId15" Type="http://schemas.openxmlformats.org/officeDocument/2006/relationships/hyperlink" Target="mailto:sanjaykumar@GMAIL" TargetMode="External"/><Relationship Id="rId10" Type="http://schemas.openxmlformats.org/officeDocument/2006/relationships/hyperlink" Target="mailto:arjun.kapoor@gmail.com" TargetMode="External"/><Relationship Id="rId19" Type="http://schemas.openxmlformats.org/officeDocument/2006/relationships/hyperlink" Target="mailto:arjunkumar@GMAIL" TargetMode="External"/><Relationship Id="rId4" Type="http://schemas.openxmlformats.org/officeDocument/2006/relationships/hyperlink" Target="mailto:r.vasu@gmail.com" TargetMode="External"/><Relationship Id="rId9" Type="http://schemas.openxmlformats.org/officeDocument/2006/relationships/hyperlink" Target="mailto:arjun.jain@gmail.com" TargetMode="External"/><Relationship Id="rId14" Type="http://schemas.openxmlformats.org/officeDocument/2006/relationships/hyperlink" Target="mailto:rkumar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1" zoomScale="170" zoomScaleNormal="170" workbookViewId="0">
      <selection activeCell="B34" sqref="B34"/>
    </sheetView>
  </sheetViews>
  <sheetFormatPr defaultRowHeight="14.4" x14ac:dyDescent="0.3"/>
  <cols>
    <col min="1" max="1" width="5.44140625" customWidth="1"/>
    <col min="2" max="2" width="62.88671875" bestFit="1" customWidth="1"/>
  </cols>
  <sheetData>
    <row r="1" spans="1:2" x14ac:dyDescent="0.3">
      <c r="A1">
        <v>1</v>
      </c>
      <c r="B1" t="s">
        <v>205</v>
      </c>
    </row>
    <row r="2" spans="1:2" x14ac:dyDescent="0.3">
      <c r="A2">
        <v>2</v>
      </c>
      <c r="B2" t="s">
        <v>207</v>
      </c>
    </row>
    <row r="3" spans="1:2" x14ac:dyDescent="0.3">
      <c r="A3">
        <v>3</v>
      </c>
      <c r="B3" t="s">
        <v>206</v>
      </c>
    </row>
    <row r="4" spans="1:2" x14ac:dyDescent="0.3">
      <c r="A4">
        <v>4</v>
      </c>
      <c r="B4" t="s">
        <v>208</v>
      </c>
    </row>
    <row r="5" spans="1:2" x14ac:dyDescent="0.3">
      <c r="A5">
        <v>5</v>
      </c>
      <c r="B5" t="s">
        <v>209</v>
      </c>
    </row>
    <row r="6" spans="1:2" x14ac:dyDescent="0.3">
      <c r="A6">
        <v>6</v>
      </c>
      <c r="B6" t="s">
        <v>210</v>
      </c>
    </row>
    <row r="7" spans="1:2" x14ac:dyDescent="0.3">
      <c r="A7">
        <v>7</v>
      </c>
      <c r="B7" t="s">
        <v>211</v>
      </c>
    </row>
    <row r="8" spans="1:2" x14ac:dyDescent="0.3">
      <c r="A8">
        <v>8</v>
      </c>
      <c r="B8" t="s">
        <v>212</v>
      </c>
    </row>
    <row r="9" spans="1:2" x14ac:dyDescent="0.3">
      <c r="A9">
        <v>9</v>
      </c>
      <c r="B9" t="s">
        <v>213</v>
      </c>
    </row>
    <row r="10" spans="1:2" x14ac:dyDescent="0.3">
      <c r="A10">
        <v>10</v>
      </c>
      <c r="B10" t="s">
        <v>214</v>
      </c>
    </row>
    <row r="11" spans="1:2" x14ac:dyDescent="0.3">
      <c r="A11">
        <v>11</v>
      </c>
      <c r="B11" t="s">
        <v>215</v>
      </c>
    </row>
    <row r="12" spans="1:2" x14ac:dyDescent="0.3">
      <c r="A12">
        <v>12</v>
      </c>
      <c r="B12" t="s">
        <v>216</v>
      </c>
    </row>
    <row r="13" spans="1:2" x14ac:dyDescent="0.3">
      <c r="A13">
        <v>13</v>
      </c>
      <c r="B13" t="s">
        <v>217</v>
      </c>
    </row>
    <row r="14" spans="1:2" x14ac:dyDescent="0.3">
      <c r="A14">
        <v>14</v>
      </c>
      <c r="B14" t="s">
        <v>218</v>
      </c>
    </row>
    <row r="15" spans="1:2" x14ac:dyDescent="0.3">
      <c r="A15">
        <v>15</v>
      </c>
      <c r="B15" t="s">
        <v>219</v>
      </c>
    </row>
    <row r="16" spans="1:2" x14ac:dyDescent="0.3">
      <c r="A16">
        <v>16</v>
      </c>
      <c r="B16" t="s">
        <v>220</v>
      </c>
    </row>
    <row r="17" spans="1:3" x14ac:dyDescent="0.3">
      <c r="A17">
        <v>17</v>
      </c>
      <c r="B17" t="s">
        <v>221</v>
      </c>
    </row>
    <row r="18" spans="1:3" x14ac:dyDescent="0.3">
      <c r="A18">
        <v>18</v>
      </c>
      <c r="B18" t="s">
        <v>222</v>
      </c>
    </row>
    <row r="19" spans="1:3" x14ac:dyDescent="0.3">
      <c r="A19">
        <v>19</v>
      </c>
      <c r="B19" t="s">
        <v>223</v>
      </c>
    </row>
    <row r="20" spans="1:3" x14ac:dyDescent="0.3">
      <c r="A20">
        <v>20</v>
      </c>
      <c r="B20" t="s">
        <v>224</v>
      </c>
    </row>
    <row r="21" spans="1:3" x14ac:dyDescent="0.3">
      <c r="A21">
        <v>21</v>
      </c>
      <c r="B21" t="s">
        <v>225</v>
      </c>
    </row>
    <row r="22" spans="1:3" x14ac:dyDescent="0.3">
      <c r="A22">
        <v>22</v>
      </c>
      <c r="B22" t="s">
        <v>226</v>
      </c>
    </row>
    <row r="23" spans="1:3" x14ac:dyDescent="0.3">
      <c r="A23">
        <v>23</v>
      </c>
      <c r="B23" t="s">
        <v>227</v>
      </c>
    </row>
    <row r="24" spans="1:3" x14ac:dyDescent="0.3">
      <c r="A24">
        <v>24</v>
      </c>
      <c r="B24" t="s">
        <v>228</v>
      </c>
    </row>
    <row r="25" spans="1:3" x14ac:dyDescent="0.3">
      <c r="A25">
        <v>25</v>
      </c>
      <c r="B25" t="s">
        <v>229</v>
      </c>
    </row>
    <row r="26" spans="1:3" x14ac:dyDescent="0.3">
      <c r="A26">
        <v>26</v>
      </c>
      <c r="B26" t="s">
        <v>230</v>
      </c>
    </row>
    <row r="27" spans="1:3" x14ac:dyDescent="0.3">
      <c r="A27">
        <v>27</v>
      </c>
      <c r="B27" t="s">
        <v>231</v>
      </c>
      <c r="C27" t="s">
        <v>233</v>
      </c>
    </row>
    <row r="28" spans="1:3" x14ac:dyDescent="0.3">
      <c r="A28">
        <v>28</v>
      </c>
      <c r="B28" t="s">
        <v>232</v>
      </c>
    </row>
    <row r="29" spans="1:3" x14ac:dyDescent="0.3">
      <c r="A29">
        <v>29</v>
      </c>
      <c r="B29" t="s">
        <v>234</v>
      </c>
    </row>
    <row r="31" spans="1:3" x14ac:dyDescent="0.3">
      <c r="B31" s="9" t="s">
        <v>235</v>
      </c>
    </row>
    <row r="32" spans="1:3" x14ac:dyDescent="0.3">
      <c r="B32" s="9" t="s">
        <v>236</v>
      </c>
    </row>
    <row r="33" spans="2:3" x14ac:dyDescent="0.3">
      <c r="B33" t="s">
        <v>237</v>
      </c>
      <c r="C33" t="s">
        <v>189</v>
      </c>
    </row>
    <row r="34" spans="2:3" x14ac:dyDescent="0.3">
      <c r="B34" t="s">
        <v>184</v>
      </c>
      <c r="C34" t="s">
        <v>188</v>
      </c>
    </row>
    <row r="37" spans="2:3" x14ac:dyDescent="0.3">
      <c r="B37" s="5">
        <v>44714</v>
      </c>
    </row>
    <row r="38" spans="2:3" x14ac:dyDescent="0.3">
      <c r="B38" s="10">
        <v>0.74861111111111101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zoomScale="180" zoomScaleNormal="180" workbookViewId="0">
      <selection activeCell="C2" sqref="C2:C11"/>
    </sheetView>
  </sheetViews>
  <sheetFormatPr defaultRowHeight="14.4" x14ac:dyDescent="0.3"/>
  <sheetData>
    <row r="1" spans="1:10" ht="22.8" customHeigh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v>1</v>
      </c>
      <c r="B2">
        <f>A2*B$1</f>
        <v>2</v>
      </c>
      <c r="C2">
        <f>C$1*A2</f>
        <v>3</v>
      </c>
    </row>
    <row r="3" spans="1:10" x14ac:dyDescent="0.3">
      <c r="A3">
        <v>2</v>
      </c>
      <c r="B3">
        <f t="shared" ref="B3:B11" si="0">A3*B$1</f>
        <v>4</v>
      </c>
      <c r="C3">
        <f t="shared" ref="C3:C11" si="1">C$1*A3</f>
        <v>6</v>
      </c>
    </row>
    <row r="4" spans="1:10" x14ac:dyDescent="0.3">
      <c r="A4">
        <v>3</v>
      </c>
      <c r="B4">
        <f t="shared" si="0"/>
        <v>6</v>
      </c>
      <c r="C4">
        <f t="shared" si="1"/>
        <v>9</v>
      </c>
    </row>
    <row r="5" spans="1:10" x14ac:dyDescent="0.3">
      <c r="A5">
        <v>4</v>
      </c>
      <c r="B5">
        <f t="shared" si="0"/>
        <v>8</v>
      </c>
      <c r="C5">
        <f t="shared" si="1"/>
        <v>12</v>
      </c>
    </row>
    <row r="6" spans="1:10" x14ac:dyDescent="0.3">
      <c r="A6">
        <v>5</v>
      </c>
      <c r="B6">
        <f t="shared" si="0"/>
        <v>10</v>
      </c>
      <c r="C6">
        <f t="shared" si="1"/>
        <v>15</v>
      </c>
    </row>
    <row r="7" spans="1:10" x14ac:dyDescent="0.3">
      <c r="A7">
        <v>6</v>
      </c>
      <c r="B7">
        <f t="shared" si="0"/>
        <v>12</v>
      </c>
      <c r="C7">
        <f t="shared" si="1"/>
        <v>18</v>
      </c>
    </row>
    <row r="8" spans="1:10" x14ac:dyDescent="0.3">
      <c r="A8">
        <v>7</v>
      </c>
      <c r="B8">
        <f t="shared" si="0"/>
        <v>14</v>
      </c>
      <c r="C8">
        <f t="shared" si="1"/>
        <v>21</v>
      </c>
    </row>
    <row r="9" spans="1:10" x14ac:dyDescent="0.3">
      <c r="A9">
        <v>8</v>
      </c>
      <c r="B9">
        <f t="shared" si="0"/>
        <v>16</v>
      </c>
      <c r="C9">
        <f t="shared" si="1"/>
        <v>24</v>
      </c>
    </row>
    <row r="10" spans="1:10" x14ac:dyDescent="0.3">
      <c r="A10">
        <v>9</v>
      </c>
      <c r="B10">
        <f t="shared" si="0"/>
        <v>18</v>
      </c>
      <c r="C10">
        <f t="shared" si="1"/>
        <v>27</v>
      </c>
    </row>
    <row r="11" spans="1:10" x14ac:dyDescent="0.3">
      <c r="A11">
        <v>10</v>
      </c>
      <c r="B11">
        <f t="shared" si="0"/>
        <v>20</v>
      </c>
      <c r="C11">
        <f t="shared" si="1"/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4"/>
  <sheetViews>
    <sheetView zoomScale="170" zoomScaleNormal="170" workbookViewId="0">
      <selection activeCell="F9" sqref="F9"/>
    </sheetView>
  </sheetViews>
  <sheetFormatPr defaultRowHeight="14.4" x14ac:dyDescent="0.3"/>
  <cols>
    <col min="1" max="1" width="14.88671875" bestFit="1" customWidth="1"/>
    <col min="2" max="2" width="10.6640625" bestFit="1" customWidth="1"/>
    <col min="5" max="5" width="40.6640625" bestFit="1" customWidth="1"/>
  </cols>
  <sheetData>
    <row r="1" spans="1:6" x14ac:dyDescent="0.3">
      <c r="A1" s="1" t="s">
        <v>0</v>
      </c>
      <c r="B1" t="s">
        <v>104</v>
      </c>
    </row>
    <row r="2" spans="1:6" x14ac:dyDescent="0.3">
      <c r="A2" t="s">
        <v>2</v>
      </c>
      <c r="B2" s="6">
        <v>10000</v>
      </c>
      <c r="F2">
        <f>SUMIFS(B2:B14,B2:B14,"&gt;=5000",B2:B14,"&lt;=10000")</f>
        <v>47675</v>
      </c>
    </row>
    <row r="3" spans="1:6" x14ac:dyDescent="0.3">
      <c r="A3" t="s">
        <v>142</v>
      </c>
      <c r="B3" s="6">
        <v>12000</v>
      </c>
      <c r="E3" t="s">
        <v>179</v>
      </c>
      <c r="F3">
        <f>AVERAGEIFS(B2:B14,B2:B14,"&gt;=5000",B2:B14,"&lt;=10000")</f>
        <v>7945.833333333333</v>
      </c>
    </row>
    <row r="4" spans="1:6" x14ac:dyDescent="0.3">
      <c r="A4" t="s">
        <v>133</v>
      </c>
      <c r="B4" s="6">
        <v>11250</v>
      </c>
      <c r="E4" t="s">
        <v>180</v>
      </c>
      <c r="F4">
        <f>COUNTIFS(B2:B14,"&gt;=5000",B2:B14,"&lt;=10000")</f>
        <v>6</v>
      </c>
    </row>
    <row r="5" spans="1:6" x14ac:dyDescent="0.3">
      <c r="A5" t="s">
        <v>9</v>
      </c>
      <c r="B5" s="6">
        <v>12000</v>
      </c>
      <c r="E5" t="s">
        <v>181</v>
      </c>
      <c r="F5">
        <f>SUM(Basic)</f>
        <v>131175</v>
      </c>
    </row>
    <row r="6" spans="1:6" x14ac:dyDescent="0.3">
      <c r="A6" t="s">
        <v>10</v>
      </c>
      <c r="B6" s="6">
        <v>16250</v>
      </c>
      <c r="E6" t="s">
        <v>182</v>
      </c>
      <c r="F6">
        <f>AVERAGE(Basic)</f>
        <v>10090.384615384615</v>
      </c>
    </row>
    <row r="7" spans="1:6" x14ac:dyDescent="0.3">
      <c r="A7" t="s">
        <v>135</v>
      </c>
      <c r="B7" s="6">
        <v>6400</v>
      </c>
      <c r="E7" t="s">
        <v>317</v>
      </c>
    </row>
    <row r="8" spans="1:6" x14ac:dyDescent="0.3">
      <c r="A8" t="s">
        <v>6</v>
      </c>
      <c r="B8" s="6">
        <v>4500</v>
      </c>
      <c r="E8" t="s">
        <v>319</v>
      </c>
      <c r="F8">
        <f>SUMIFS(Basic,Basic,"&lt;=10000",Basic,"&gt;=5000")</f>
        <v>47675</v>
      </c>
    </row>
    <row r="9" spans="1:6" x14ac:dyDescent="0.3">
      <c r="A9" t="s">
        <v>1</v>
      </c>
      <c r="B9" s="6">
        <v>6275</v>
      </c>
      <c r="E9" t="s">
        <v>318</v>
      </c>
    </row>
    <row r="10" spans="1:6" x14ac:dyDescent="0.3">
      <c r="A10" t="s">
        <v>147</v>
      </c>
      <c r="B10" s="6">
        <v>6250</v>
      </c>
      <c r="E10">
        <f>COUNTIF(B2:B14,"&gt;15000")</f>
        <v>2</v>
      </c>
    </row>
    <row r="11" spans="1:6" x14ac:dyDescent="0.3">
      <c r="A11" t="s">
        <v>8</v>
      </c>
      <c r="B11" s="6">
        <v>8750</v>
      </c>
      <c r="E11">
        <f>SUMIF(B2:B14,"&gt;10000")</f>
        <v>79000</v>
      </c>
    </row>
    <row r="12" spans="1:6" x14ac:dyDescent="0.3">
      <c r="A12" t="s">
        <v>7</v>
      </c>
      <c r="B12" s="6">
        <v>11250</v>
      </c>
      <c r="E12">
        <f>AVERAGEIF(B2:B14,"&gt;10000")</f>
        <v>13166.666666666666</v>
      </c>
    </row>
    <row r="13" spans="1:6" x14ac:dyDescent="0.3">
      <c r="A13" t="s">
        <v>136</v>
      </c>
      <c r="B13" s="6">
        <v>10000</v>
      </c>
    </row>
    <row r="14" spans="1:6" x14ac:dyDescent="0.3">
      <c r="A14" t="s">
        <v>3</v>
      </c>
      <c r="B14" s="6">
        <v>16250</v>
      </c>
    </row>
  </sheetData>
  <sortState ref="A2:A19">
    <sortCondition ref="A1:A19"/>
  </sortState>
  <dataValidations count="2">
    <dataValidation type="custom" allowBlank="1" showInputMessage="1" showErrorMessage="1" sqref="A1:A19">
      <formula1>ISTEXT(A1)</formula1>
    </dataValidation>
    <dataValidation type="custom" operator="greaterThanOrEqual" allowBlank="1" showInputMessage="1" showErrorMessage="1" sqref="B2:B14">
      <formula1>ISNUMBER(B2)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topLeftCell="B1" zoomScale="190" zoomScaleNormal="190" workbookViewId="0">
      <selection activeCell="F8" sqref="F8"/>
    </sheetView>
  </sheetViews>
  <sheetFormatPr defaultRowHeight="14.4" x14ac:dyDescent="0.3"/>
  <cols>
    <col min="1" max="1" width="11.77734375" bestFit="1" customWidth="1"/>
    <col min="2" max="3" width="15.77734375" bestFit="1" customWidth="1"/>
    <col min="5" max="5" width="9.33203125" bestFit="1" customWidth="1"/>
    <col min="6" max="6" width="15.77734375" bestFit="1" customWidth="1"/>
    <col min="7" max="7" width="10.44140625" bestFit="1" customWidth="1"/>
  </cols>
  <sheetData>
    <row r="1" spans="1:6" x14ac:dyDescent="0.3">
      <c r="C1" t="s">
        <v>188</v>
      </c>
      <c r="D1" t="s">
        <v>190</v>
      </c>
      <c r="E1" t="s">
        <v>191</v>
      </c>
      <c r="F1" t="s">
        <v>192</v>
      </c>
    </row>
    <row r="2" spans="1:6" x14ac:dyDescent="0.3">
      <c r="A2" t="s">
        <v>189</v>
      </c>
      <c r="B2" t="s">
        <v>183</v>
      </c>
      <c r="C2" s="8">
        <v>0.61117256944271503</v>
      </c>
    </row>
    <row r="3" spans="1:6" x14ac:dyDescent="0.3">
      <c r="A3" t="s">
        <v>188</v>
      </c>
      <c r="B3" t="s">
        <v>184</v>
      </c>
    </row>
    <row r="4" spans="1:6" x14ac:dyDescent="0.3">
      <c r="A4" t="s">
        <v>185</v>
      </c>
      <c r="C4" s="5"/>
    </row>
    <row r="5" spans="1:6" x14ac:dyDescent="0.3">
      <c r="A5" t="s">
        <v>186</v>
      </c>
      <c r="C5" s="7"/>
    </row>
    <row r="6" spans="1:6" x14ac:dyDescent="0.3">
      <c r="A6" t="s">
        <v>187</v>
      </c>
      <c r="C6" t="s">
        <v>190</v>
      </c>
      <c r="D6" t="s">
        <v>191</v>
      </c>
      <c r="E6" t="s">
        <v>192</v>
      </c>
      <c r="F6" t="s">
        <v>188</v>
      </c>
    </row>
    <row r="7" spans="1:6" x14ac:dyDescent="0.3">
      <c r="C7">
        <v>14</v>
      </c>
      <c r="D7">
        <v>40</v>
      </c>
      <c r="E7">
        <v>5</v>
      </c>
      <c r="F7" s="7">
        <f ca="1">NOW()</f>
        <v>44766.746182291667</v>
      </c>
    </row>
    <row r="10" spans="1:6" x14ac:dyDescent="0.3">
      <c r="C10" t="s">
        <v>189</v>
      </c>
      <c r="D10" t="s">
        <v>203</v>
      </c>
      <c r="E10" t="s">
        <v>204</v>
      </c>
    </row>
    <row r="11" spans="1:6" x14ac:dyDescent="0.3">
      <c r="C11" s="5">
        <v>44714</v>
      </c>
    </row>
    <row r="12" spans="1:6" x14ac:dyDescent="0.3">
      <c r="C12" s="5">
        <f ca="1">TODAY()</f>
        <v>44766</v>
      </c>
      <c r="D12">
        <f ca="1">WEEKDAY(C12)</f>
        <v>1</v>
      </c>
      <c r="E12">
        <f ca="1">WEEKNUM(C12)</f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topLeftCell="B1" zoomScale="150" zoomScaleNormal="150" workbookViewId="0">
      <selection activeCell="L3" sqref="L3"/>
    </sheetView>
  </sheetViews>
  <sheetFormatPr defaultRowHeight="14.4" x14ac:dyDescent="0.3"/>
  <cols>
    <col min="1" max="1" width="12.77734375" customWidth="1"/>
    <col min="2" max="2" width="20.109375" customWidth="1"/>
    <col min="4" max="4" width="21.5546875" bestFit="1" customWidth="1"/>
    <col min="5" max="5" width="10.44140625" bestFit="1" customWidth="1"/>
    <col min="6" max="6" width="11.21875" customWidth="1"/>
    <col min="7" max="8" width="10.44140625" bestFit="1" customWidth="1"/>
    <col min="10" max="10" width="10.5546875" bestFit="1" customWidth="1"/>
  </cols>
  <sheetData>
    <row r="1" spans="1:11" x14ac:dyDescent="0.3">
      <c r="A1" t="s">
        <v>289</v>
      </c>
      <c r="B1" t="s">
        <v>295</v>
      </c>
      <c r="C1" t="s">
        <v>290</v>
      </c>
      <c r="D1" t="s">
        <v>296</v>
      </c>
      <c r="E1" t="s">
        <v>291</v>
      </c>
      <c r="F1" t="s">
        <v>292</v>
      </c>
      <c r="G1" t="s">
        <v>293</v>
      </c>
      <c r="H1" t="s">
        <v>203</v>
      </c>
      <c r="J1" t="s">
        <v>294</v>
      </c>
    </row>
    <row r="2" spans="1:11" x14ac:dyDescent="0.3">
      <c r="A2">
        <v>1</v>
      </c>
      <c r="B2">
        <v>1</v>
      </c>
      <c r="C2">
        <v>3</v>
      </c>
      <c r="E2" s="5">
        <v>44728</v>
      </c>
      <c r="F2" s="5">
        <v>44728</v>
      </c>
      <c r="G2" s="5">
        <v>44728</v>
      </c>
      <c r="H2" s="5">
        <v>44728</v>
      </c>
      <c r="J2" t="s">
        <v>110</v>
      </c>
      <c r="K2" t="s">
        <v>110</v>
      </c>
    </row>
    <row r="3" spans="1:11" x14ac:dyDescent="0.3">
      <c r="A3">
        <v>2</v>
      </c>
      <c r="B3">
        <v>4</v>
      </c>
      <c r="C3">
        <v>6</v>
      </c>
      <c r="F3" s="5">
        <v>44758</v>
      </c>
      <c r="G3" s="5">
        <v>45093</v>
      </c>
      <c r="H3" s="5">
        <v>44729</v>
      </c>
      <c r="J3" t="s">
        <v>106</v>
      </c>
      <c r="K3" t="s">
        <v>106</v>
      </c>
    </row>
    <row r="4" spans="1:11" x14ac:dyDescent="0.3">
      <c r="A4">
        <v>3</v>
      </c>
      <c r="B4">
        <v>7</v>
      </c>
      <c r="C4">
        <v>9</v>
      </c>
      <c r="F4" s="5">
        <v>44789</v>
      </c>
      <c r="G4" s="5">
        <v>45459</v>
      </c>
      <c r="H4" s="5">
        <v>44732</v>
      </c>
      <c r="J4" t="s">
        <v>127</v>
      </c>
      <c r="K4" t="s">
        <v>127</v>
      </c>
    </row>
    <row r="5" spans="1:11" x14ac:dyDescent="0.3">
      <c r="A5">
        <v>4</v>
      </c>
      <c r="B5">
        <v>10</v>
      </c>
      <c r="C5">
        <v>12</v>
      </c>
      <c r="F5" s="5">
        <v>44820</v>
      </c>
      <c r="G5" s="5">
        <v>45824</v>
      </c>
      <c r="H5" s="5">
        <v>44733</v>
      </c>
      <c r="J5" t="s">
        <v>117</v>
      </c>
      <c r="K5" t="s">
        <v>117</v>
      </c>
    </row>
    <row r="6" spans="1:11" x14ac:dyDescent="0.3">
      <c r="A6">
        <v>5</v>
      </c>
      <c r="B6">
        <v>13</v>
      </c>
      <c r="C6">
        <v>15</v>
      </c>
      <c r="F6" s="5">
        <v>44850</v>
      </c>
      <c r="G6" s="5">
        <v>46189</v>
      </c>
      <c r="H6" s="5">
        <v>44734</v>
      </c>
    </row>
    <row r="7" spans="1:11" x14ac:dyDescent="0.3">
      <c r="A7">
        <v>6</v>
      </c>
      <c r="B7">
        <v>16</v>
      </c>
      <c r="C7">
        <v>18</v>
      </c>
      <c r="F7" s="5">
        <v>44881</v>
      </c>
      <c r="G7" s="5">
        <v>46554</v>
      </c>
      <c r="H7" s="5">
        <v>44735</v>
      </c>
    </row>
    <row r="8" spans="1:11" x14ac:dyDescent="0.3">
      <c r="A8">
        <v>7</v>
      </c>
      <c r="B8">
        <v>19</v>
      </c>
      <c r="C8">
        <v>21</v>
      </c>
      <c r="F8" s="5">
        <v>44911</v>
      </c>
      <c r="G8" s="5">
        <v>46920</v>
      </c>
      <c r="H8" s="5">
        <v>44736</v>
      </c>
    </row>
    <row r="9" spans="1:11" x14ac:dyDescent="0.3">
      <c r="A9">
        <v>8</v>
      </c>
      <c r="B9">
        <v>22</v>
      </c>
      <c r="C9">
        <v>24</v>
      </c>
      <c r="F9" s="5">
        <v>44942</v>
      </c>
      <c r="G9" s="5">
        <v>47285</v>
      </c>
      <c r="H9" s="5">
        <v>44739</v>
      </c>
    </row>
    <row r="10" spans="1:11" x14ac:dyDescent="0.3">
      <c r="A10">
        <v>9</v>
      </c>
      <c r="B10">
        <v>25</v>
      </c>
      <c r="C10">
        <v>27</v>
      </c>
      <c r="F10" s="5">
        <v>44973</v>
      </c>
      <c r="G10" s="5">
        <v>47650</v>
      </c>
      <c r="H10" s="5">
        <v>44740</v>
      </c>
    </row>
    <row r="11" spans="1:11" x14ac:dyDescent="0.3">
      <c r="A11">
        <v>10</v>
      </c>
      <c r="B11">
        <v>28</v>
      </c>
      <c r="C11">
        <v>30</v>
      </c>
      <c r="F11" s="5">
        <v>45001</v>
      </c>
      <c r="G11" s="5">
        <v>48015</v>
      </c>
      <c r="H11" s="5">
        <v>44741</v>
      </c>
    </row>
    <row r="12" spans="1:11" x14ac:dyDescent="0.3">
      <c r="A12">
        <v>11</v>
      </c>
      <c r="B12">
        <v>31</v>
      </c>
      <c r="C12">
        <v>33</v>
      </c>
      <c r="F12" s="5">
        <v>45032</v>
      </c>
      <c r="G12" s="5">
        <v>48381</v>
      </c>
      <c r="H12" s="5">
        <v>44742</v>
      </c>
    </row>
    <row r="13" spans="1:11" x14ac:dyDescent="0.3">
      <c r="A13">
        <v>12</v>
      </c>
      <c r="B13">
        <v>34</v>
      </c>
      <c r="C13">
        <v>36</v>
      </c>
      <c r="F13" s="5">
        <v>45062</v>
      </c>
      <c r="G13" s="5">
        <v>48746</v>
      </c>
      <c r="H13" s="5">
        <v>44743</v>
      </c>
    </row>
    <row r="14" spans="1:11" x14ac:dyDescent="0.3">
      <c r="A14">
        <v>13</v>
      </c>
      <c r="B14">
        <v>37</v>
      </c>
      <c r="C14">
        <v>39</v>
      </c>
      <c r="F14" s="5">
        <v>45093</v>
      </c>
      <c r="G14" s="5">
        <v>49111</v>
      </c>
      <c r="H14" s="5">
        <v>44746</v>
      </c>
    </row>
    <row r="15" spans="1:11" x14ac:dyDescent="0.3">
      <c r="A15">
        <v>14</v>
      </c>
      <c r="B15">
        <v>40</v>
      </c>
      <c r="C15">
        <v>42</v>
      </c>
      <c r="F15" s="5">
        <v>45123</v>
      </c>
      <c r="G15" s="5">
        <v>49476</v>
      </c>
      <c r="H15" s="5">
        <v>44747</v>
      </c>
    </row>
    <row r="16" spans="1:11" x14ac:dyDescent="0.3">
      <c r="A16">
        <v>15</v>
      </c>
      <c r="B16">
        <v>43</v>
      </c>
      <c r="C16">
        <v>45</v>
      </c>
      <c r="F16" s="5">
        <v>45154</v>
      </c>
      <c r="G16" s="5">
        <v>49842</v>
      </c>
      <c r="H16" s="5">
        <v>44748</v>
      </c>
    </row>
    <row r="17" spans="1:8" x14ac:dyDescent="0.3">
      <c r="A17">
        <v>16</v>
      </c>
      <c r="B17">
        <v>46</v>
      </c>
      <c r="C17">
        <v>48</v>
      </c>
      <c r="F17" s="5">
        <v>45185</v>
      </c>
      <c r="G17" s="5">
        <v>50207</v>
      </c>
      <c r="H17" s="5">
        <v>44749</v>
      </c>
    </row>
    <row r="18" spans="1:8" x14ac:dyDescent="0.3">
      <c r="A18">
        <v>17</v>
      </c>
      <c r="B18">
        <v>49</v>
      </c>
      <c r="C18">
        <v>51</v>
      </c>
      <c r="F18" s="5">
        <v>45215</v>
      </c>
      <c r="G18" s="5">
        <v>50572</v>
      </c>
      <c r="H18" s="5">
        <v>44750</v>
      </c>
    </row>
    <row r="19" spans="1:8" x14ac:dyDescent="0.3">
      <c r="A19">
        <v>18</v>
      </c>
      <c r="B19">
        <v>52</v>
      </c>
      <c r="C19">
        <v>54</v>
      </c>
      <c r="F19" s="5">
        <v>45246</v>
      </c>
      <c r="G19" s="5">
        <v>50937</v>
      </c>
      <c r="H19" s="5">
        <v>44753</v>
      </c>
    </row>
    <row r="20" spans="1:8" x14ac:dyDescent="0.3">
      <c r="A20">
        <v>19</v>
      </c>
      <c r="B20">
        <v>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4"/>
  <sheetViews>
    <sheetView zoomScale="170" zoomScaleNormal="170" workbookViewId="0">
      <selection activeCell="F2" sqref="F2"/>
    </sheetView>
  </sheetViews>
  <sheetFormatPr defaultRowHeight="14.4" x14ac:dyDescent="0.3"/>
  <cols>
    <col min="1" max="1" width="10.33203125" bestFit="1" customWidth="1"/>
    <col min="3" max="3" width="10.44140625" bestFit="1" customWidth="1"/>
    <col min="4" max="4" width="10" bestFit="1" customWidth="1"/>
    <col min="7" max="7" width="12.88671875" customWidth="1"/>
    <col min="8" max="8" width="11.109375" customWidth="1"/>
  </cols>
  <sheetData>
    <row r="1" spans="1:8" x14ac:dyDescent="0.3">
      <c r="A1" t="s">
        <v>193</v>
      </c>
      <c r="B1" t="s">
        <v>194</v>
      </c>
      <c r="C1" t="s">
        <v>198</v>
      </c>
      <c r="D1" t="s">
        <v>195</v>
      </c>
      <c r="E1" t="s">
        <v>196</v>
      </c>
      <c r="F1" t="s">
        <v>197</v>
      </c>
      <c r="G1" t="s">
        <v>199</v>
      </c>
      <c r="H1" t="s">
        <v>202</v>
      </c>
    </row>
    <row r="2" spans="1:8" x14ac:dyDescent="0.3">
      <c r="A2">
        <v>34</v>
      </c>
      <c r="B2" t="b">
        <f>ISTEXT(A2)</f>
        <v>0</v>
      </c>
      <c r="C2" t="b">
        <f>ISNONTEXT(A2)</f>
        <v>1</v>
      </c>
      <c r="D2" t="b">
        <f>ISNUMBER(A2)</f>
        <v>1</v>
      </c>
      <c r="E2" t="b">
        <f>ISEVEN(A2)</f>
        <v>1</v>
      </c>
      <c r="H2" t="b">
        <f>ISLOGICAL(A2)</f>
        <v>0</v>
      </c>
    </row>
    <row r="3" spans="1:8" x14ac:dyDescent="0.3">
      <c r="A3">
        <v>54</v>
      </c>
      <c r="B3" t="b">
        <f t="shared" ref="B3:B14" si="0">ISTEXT(A3)</f>
        <v>0</v>
      </c>
      <c r="C3" t="b">
        <f t="shared" ref="C3:C14" si="1">ISNONTEXT(A3)</f>
        <v>1</v>
      </c>
      <c r="D3" t="b">
        <f t="shared" ref="D3:D14" si="2">ISNUMBER(A3)</f>
        <v>1</v>
      </c>
      <c r="E3" t="b">
        <f t="shared" ref="E3:E14" si="3">ISEVEN(A3)</f>
        <v>1</v>
      </c>
    </row>
    <row r="4" spans="1:8" x14ac:dyDescent="0.3">
      <c r="A4">
        <v>33</v>
      </c>
      <c r="B4" t="b">
        <f t="shared" si="0"/>
        <v>0</v>
      </c>
      <c r="C4" t="b">
        <f t="shared" si="1"/>
        <v>1</v>
      </c>
      <c r="D4" t="b">
        <f t="shared" si="2"/>
        <v>1</v>
      </c>
      <c r="E4" t="b">
        <f t="shared" si="3"/>
        <v>0</v>
      </c>
    </row>
    <row r="5" spans="1:8" x14ac:dyDescent="0.3">
      <c r="A5">
        <v>55</v>
      </c>
      <c r="B5" t="b">
        <f t="shared" si="0"/>
        <v>0</v>
      </c>
      <c r="C5" t="b">
        <f t="shared" si="1"/>
        <v>1</v>
      </c>
      <c r="D5" t="b">
        <f t="shared" si="2"/>
        <v>1</v>
      </c>
      <c r="E5" t="b">
        <f t="shared" si="3"/>
        <v>0</v>
      </c>
    </row>
    <row r="6" spans="1:8" x14ac:dyDescent="0.3">
      <c r="A6" s="5">
        <f ca="1">TODAY()</f>
        <v>44766</v>
      </c>
      <c r="B6" t="b">
        <f t="shared" ca="1" si="0"/>
        <v>0</v>
      </c>
      <c r="C6" t="b">
        <f t="shared" ca="1" si="1"/>
        <v>1</v>
      </c>
      <c r="D6" t="b">
        <f t="shared" ca="1" si="2"/>
        <v>1</v>
      </c>
      <c r="E6" t="b">
        <f t="shared" ca="1" si="3"/>
        <v>1</v>
      </c>
    </row>
    <row r="7" spans="1:8" x14ac:dyDescent="0.3">
      <c r="A7" t="s">
        <v>200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e">
        <f t="shared" si="3"/>
        <v>#VALUE!</v>
      </c>
    </row>
    <row r="8" spans="1:8" x14ac:dyDescent="0.3">
      <c r="A8">
        <v>23</v>
      </c>
      <c r="B8" t="b">
        <f t="shared" si="0"/>
        <v>0</v>
      </c>
      <c r="C8" t="b">
        <f t="shared" si="1"/>
        <v>1</v>
      </c>
      <c r="D8" t="b">
        <f t="shared" si="2"/>
        <v>1</v>
      </c>
      <c r="E8" t="b">
        <f t="shared" si="3"/>
        <v>0</v>
      </c>
    </row>
    <row r="9" spans="1:8" x14ac:dyDescent="0.3">
      <c r="A9" t="s">
        <v>201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e">
        <f t="shared" si="3"/>
        <v>#VALUE!</v>
      </c>
    </row>
    <row r="10" spans="1:8" x14ac:dyDescent="0.3">
      <c r="A10" t="b">
        <v>1</v>
      </c>
      <c r="B10" t="b">
        <f t="shared" si="0"/>
        <v>0</v>
      </c>
      <c r="C10" t="b">
        <f t="shared" si="1"/>
        <v>1</v>
      </c>
      <c r="D10" t="b">
        <f t="shared" si="2"/>
        <v>0</v>
      </c>
      <c r="E10" t="e">
        <f t="shared" si="3"/>
        <v>#VALUE!</v>
      </c>
    </row>
    <row r="11" spans="1:8" x14ac:dyDescent="0.3">
      <c r="A11">
        <v>89</v>
      </c>
      <c r="B11" t="b">
        <f t="shared" si="0"/>
        <v>0</v>
      </c>
      <c r="C11" t="b">
        <f t="shared" si="1"/>
        <v>1</v>
      </c>
      <c r="D11" t="b">
        <f t="shared" si="2"/>
        <v>1</v>
      </c>
      <c r="E11" t="b">
        <f t="shared" si="3"/>
        <v>0</v>
      </c>
    </row>
    <row r="12" spans="1:8" x14ac:dyDescent="0.3">
      <c r="A12">
        <v>23</v>
      </c>
      <c r="B12" t="b">
        <f t="shared" si="0"/>
        <v>0</v>
      </c>
      <c r="C12" t="b">
        <f t="shared" si="1"/>
        <v>1</v>
      </c>
      <c r="D12" t="b">
        <f t="shared" si="2"/>
        <v>1</v>
      </c>
      <c r="E12" t="b">
        <f t="shared" si="3"/>
        <v>0</v>
      </c>
    </row>
    <row r="13" spans="1:8" x14ac:dyDescent="0.3">
      <c r="A13" t="b">
        <v>0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e">
        <f t="shared" si="3"/>
        <v>#VALUE!</v>
      </c>
    </row>
    <row r="14" spans="1:8" x14ac:dyDescent="0.3">
      <c r="A14">
        <v>52</v>
      </c>
      <c r="B14" t="b">
        <f t="shared" si="0"/>
        <v>0</v>
      </c>
      <c r="C14" t="b">
        <f t="shared" si="1"/>
        <v>1</v>
      </c>
      <c r="D14" t="b">
        <f t="shared" si="2"/>
        <v>1</v>
      </c>
      <c r="E14" t="b">
        <f t="shared" si="3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12"/>
  <sheetViews>
    <sheetView zoomScale="200" zoomScaleNormal="200" workbookViewId="0">
      <selection activeCell="F2" sqref="F2:F12"/>
    </sheetView>
  </sheetViews>
  <sheetFormatPr defaultRowHeight="14.4" x14ac:dyDescent="0.3"/>
  <cols>
    <col min="1" max="1" width="17.5546875" customWidth="1"/>
    <col min="5" max="5" width="13.33203125" bestFit="1" customWidth="1"/>
    <col min="6" max="6" width="16.109375" bestFit="1" customWidth="1"/>
  </cols>
  <sheetData>
    <row r="1" spans="1:9" x14ac:dyDescent="0.3">
      <c r="A1" s="1" t="s">
        <v>193</v>
      </c>
      <c r="F1" s="1" t="s">
        <v>0</v>
      </c>
    </row>
    <row r="2" spans="1:9" x14ac:dyDescent="0.3">
      <c r="A2" s="12" t="s">
        <v>357</v>
      </c>
      <c r="B2" s="12" t="s">
        <v>320</v>
      </c>
      <c r="C2" s="12" t="s">
        <v>321</v>
      </c>
      <c r="D2" s="12" t="s">
        <v>322</v>
      </c>
      <c r="F2" t="s">
        <v>1</v>
      </c>
      <c r="G2" t="s">
        <v>22</v>
      </c>
      <c r="H2" t="s">
        <v>23</v>
      </c>
    </row>
    <row r="3" spans="1:9" x14ac:dyDescent="0.3">
      <c r="A3" s="12" t="s">
        <v>323</v>
      </c>
      <c r="B3" s="12" t="s">
        <v>320</v>
      </c>
      <c r="C3" s="12" t="s">
        <v>324</v>
      </c>
      <c r="D3" s="12" t="s">
        <v>325</v>
      </c>
      <c r="F3" t="s">
        <v>238</v>
      </c>
      <c r="G3" t="s">
        <v>24</v>
      </c>
      <c r="H3" t="s">
        <v>358</v>
      </c>
    </row>
    <row r="4" spans="1:9" x14ac:dyDescent="0.3">
      <c r="A4" s="12" t="s">
        <v>326</v>
      </c>
      <c r="B4" s="12" t="s">
        <v>327</v>
      </c>
      <c r="C4" s="12" t="s">
        <v>328</v>
      </c>
      <c r="D4" s="12" t="s">
        <v>329</v>
      </c>
      <c r="F4" t="s">
        <v>245</v>
      </c>
      <c r="G4" t="s">
        <v>12</v>
      </c>
    </row>
    <row r="5" spans="1:9" x14ac:dyDescent="0.3">
      <c r="A5" s="12" t="s">
        <v>324</v>
      </c>
      <c r="B5" s="12" t="s">
        <v>327</v>
      </c>
      <c r="C5" s="12" t="s">
        <v>330</v>
      </c>
      <c r="D5" s="12" t="s">
        <v>331</v>
      </c>
      <c r="F5" t="s">
        <v>244</v>
      </c>
      <c r="G5" t="s">
        <v>28</v>
      </c>
      <c r="H5" t="s">
        <v>29</v>
      </c>
      <c r="I5" t="s">
        <v>359</v>
      </c>
    </row>
    <row r="6" spans="1:9" x14ac:dyDescent="0.3">
      <c r="A6" s="12" t="s">
        <v>332</v>
      </c>
      <c r="B6" s="12" t="s">
        <v>333</v>
      </c>
      <c r="C6" s="12" t="s">
        <v>334</v>
      </c>
      <c r="D6" s="12" t="s">
        <v>335</v>
      </c>
      <c r="F6" s="9" t="s">
        <v>247</v>
      </c>
      <c r="G6" t="s">
        <v>30</v>
      </c>
      <c r="H6" t="s">
        <v>360</v>
      </c>
    </row>
    <row r="7" spans="1:9" x14ac:dyDescent="0.3">
      <c r="A7" s="12" t="s">
        <v>336</v>
      </c>
      <c r="B7" s="12" t="s">
        <v>337</v>
      </c>
      <c r="C7" s="12" t="s">
        <v>338</v>
      </c>
      <c r="D7" s="12" t="s">
        <v>339</v>
      </c>
      <c r="F7" t="s">
        <v>239</v>
      </c>
      <c r="G7" t="s">
        <v>32</v>
      </c>
      <c r="H7" t="s">
        <v>33</v>
      </c>
    </row>
    <row r="8" spans="1:9" x14ac:dyDescent="0.3">
      <c r="A8" s="12" t="s">
        <v>340</v>
      </c>
      <c r="B8" s="12" t="s">
        <v>341</v>
      </c>
      <c r="C8" s="12" t="s">
        <v>342</v>
      </c>
      <c r="D8" s="12" t="s">
        <v>343</v>
      </c>
      <c r="F8" t="s">
        <v>240</v>
      </c>
      <c r="G8" t="s">
        <v>34</v>
      </c>
      <c r="H8" t="s">
        <v>35</v>
      </c>
    </row>
    <row r="9" spans="1:9" x14ac:dyDescent="0.3">
      <c r="A9" s="12" t="s">
        <v>344</v>
      </c>
      <c r="B9" s="12" t="s">
        <v>345</v>
      </c>
      <c r="C9" s="12" t="s">
        <v>338</v>
      </c>
      <c r="D9" s="12" t="s">
        <v>346</v>
      </c>
      <c r="F9" t="s">
        <v>241</v>
      </c>
      <c r="G9" t="s">
        <v>36</v>
      </c>
      <c r="H9" t="s">
        <v>37</v>
      </c>
    </row>
    <row r="10" spans="1:9" x14ac:dyDescent="0.3">
      <c r="A10" s="12" t="s">
        <v>347</v>
      </c>
      <c r="B10" s="12" t="s">
        <v>348</v>
      </c>
      <c r="C10" s="12" t="s">
        <v>349</v>
      </c>
      <c r="D10" s="12" t="s">
        <v>350</v>
      </c>
      <c r="F10" t="s">
        <v>242</v>
      </c>
      <c r="G10" t="s">
        <v>38</v>
      </c>
      <c r="H10" t="s">
        <v>39</v>
      </c>
    </row>
    <row r="11" spans="1:9" x14ac:dyDescent="0.3">
      <c r="A11" s="12" t="s">
        <v>351</v>
      </c>
      <c r="B11" s="12" t="s">
        <v>352</v>
      </c>
      <c r="C11" s="12" t="s">
        <v>353</v>
      </c>
      <c r="D11" s="12" t="s">
        <v>354</v>
      </c>
      <c r="F11" t="s">
        <v>243</v>
      </c>
      <c r="G11" t="s">
        <v>38</v>
      </c>
      <c r="H11" t="s">
        <v>40</v>
      </c>
    </row>
    <row r="12" spans="1:9" x14ac:dyDescent="0.3">
      <c r="A12" s="12" t="s">
        <v>355</v>
      </c>
      <c r="B12" s="12" t="s">
        <v>320</v>
      </c>
      <c r="C12" s="12" t="s">
        <v>324</v>
      </c>
      <c r="D12" s="12" t="s">
        <v>356</v>
      </c>
      <c r="F12" t="s">
        <v>246</v>
      </c>
      <c r="G12" t="s">
        <v>361</v>
      </c>
    </row>
  </sheetData>
  <dataValidations count="1">
    <dataValidation type="custom" allowBlank="1" showInputMessage="1" showErrorMessage="1" sqref="F1:F11">
      <formula1>ISTEXT(F1)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3" sqref="C3"/>
    </sheetView>
  </sheetViews>
  <sheetFormatPr defaultRowHeight="14.4" x14ac:dyDescent="0.3"/>
  <cols>
    <col min="1" max="1" width="26.6640625" bestFit="1" customWidth="1"/>
    <col min="2" max="2" width="17.6640625" customWidth="1"/>
  </cols>
  <sheetData>
    <row r="1" spans="1:3" ht="23.4" x14ac:dyDescent="0.45">
      <c r="A1" s="13" t="s">
        <v>1</v>
      </c>
      <c r="B1" t="s">
        <v>362</v>
      </c>
      <c r="C1" s="11" t="s">
        <v>373</v>
      </c>
    </row>
    <row r="2" spans="1:3" ht="23.4" x14ac:dyDescent="0.45">
      <c r="A2" s="13" t="s">
        <v>238</v>
      </c>
      <c r="B2" t="s">
        <v>363</v>
      </c>
      <c r="C2" s="11" t="s">
        <v>374</v>
      </c>
    </row>
    <row r="3" spans="1:3" ht="23.4" x14ac:dyDescent="0.45">
      <c r="A3" s="13" t="s">
        <v>245</v>
      </c>
      <c r="B3" t="s">
        <v>364</v>
      </c>
      <c r="C3" s="11" t="s">
        <v>375</v>
      </c>
    </row>
    <row r="4" spans="1:3" ht="23.4" x14ac:dyDescent="0.45">
      <c r="A4" s="13" t="s">
        <v>244</v>
      </c>
      <c r="B4" t="s">
        <v>365</v>
      </c>
      <c r="C4" s="11" t="s">
        <v>376</v>
      </c>
    </row>
    <row r="5" spans="1:3" ht="23.4" x14ac:dyDescent="0.45">
      <c r="A5" s="14" t="s">
        <v>247</v>
      </c>
      <c r="B5" t="s">
        <v>366</v>
      </c>
      <c r="C5" s="11" t="s">
        <v>377</v>
      </c>
    </row>
    <row r="6" spans="1:3" ht="23.4" x14ac:dyDescent="0.45">
      <c r="A6" s="13" t="s">
        <v>239</v>
      </c>
      <c r="B6" t="s">
        <v>367</v>
      </c>
      <c r="C6" s="11" t="s">
        <v>378</v>
      </c>
    </row>
    <row r="7" spans="1:3" ht="23.4" x14ac:dyDescent="0.45">
      <c r="A7" s="13" t="s">
        <v>240</v>
      </c>
      <c r="B7" t="s">
        <v>368</v>
      </c>
      <c r="C7" s="11" t="s">
        <v>379</v>
      </c>
    </row>
    <row r="8" spans="1:3" ht="23.4" x14ac:dyDescent="0.45">
      <c r="A8" s="13" t="s">
        <v>241</v>
      </c>
      <c r="B8" t="s">
        <v>369</v>
      </c>
      <c r="C8" s="11" t="s">
        <v>380</v>
      </c>
    </row>
    <row r="9" spans="1:3" ht="23.4" x14ac:dyDescent="0.45">
      <c r="A9" s="13" t="s">
        <v>242</v>
      </c>
      <c r="B9" t="s">
        <v>370</v>
      </c>
      <c r="C9" s="11" t="s">
        <v>381</v>
      </c>
    </row>
    <row r="10" spans="1:3" ht="23.4" x14ac:dyDescent="0.45">
      <c r="A10" s="13" t="s">
        <v>243</v>
      </c>
      <c r="B10" t="s">
        <v>371</v>
      </c>
      <c r="C10" s="11" t="s">
        <v>382</v>
      </c>
    </row>
    <row r="11" spans="1:3" ht="23.4" x14ac:dyDescent="0.45">
      <c r="A11" s="13" t="s">
        <v>246</v>
      </c>
      <c r="B11" t="s">
        <v>372</v>
      </c>
      <c r="C11" s="11" t="s">
        <v>383</v>
      </c>
    </row>
  </sheetData>
  <dataValidations count="1">
    <dataValidation type="custom" allowBlank="1" showInputMessage="1" showErrorMessage="1" sqref="A1:A10">
      <formula1>ISTEXT(A1)</formula1>
    </dataValidation>
  </dataValidations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</hyperlinks>
  <pageMargins left="0.7" right="0.7" top="0.75" bottom="0.75" header="0.3" footer="0.3"/>
  <pageSetup paperSize="9" orientation="portrait" r:id="rId1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1"/>
  <sheetViews>
    <sheetView zoomScale="170" zoomScaleNormal="170" workbookViewId="0">
      <selection activeCell="F14" sqref="F14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4.33203125" customWidth="1"/>
    <col min="4" max="4" width="20.6640625" bestFit="1" customWidth="1"/>
    <col min="5" max="5" width="22.88671875" bestFit="1" customWidth="1"/>
    <col min="6" max="6" width="26.77734375" customWidth="1"/>
  </cols>
  <sheetData>
    <row r="1" spans="1:6" x14ac:dyDescent="0.3">
      <c r="A1" s="1" t="s">
        <v>41</v>
      </c>
      <c r="B1" s="1" t="s">
        <v>42</v>
      </c>
      <c r="C1" s="1" t="s">
        <v>248</v>
      </c>
      <c r="D1" s="1" t="s">
        <v>257</v>
      </c>
      <c r="E1" s="1" t="s">
        <v>278</v>
      </c>
      <c r="F1" s="1" t="s">
        <v>279</v>
      </c>
    </row>
    <row r="2" spans="1:6" x14ac:dyDescent="0.3">
      <c r="A2" t="s">
        <v>22</v>
      </c>
      <c r="B2" t="s">
        <v>23</v>
      </c>
      <c r="C2" t="s">
        <v>1</v>
      </c>
      <c r="D2" t="s">
        <v>258</v>
      </c>
      <c r="E2" s="11" t="s">
        <v>268</v>
      </c>
      <c r="F2" s="11" t="s">
        <v>280</v>
      </c>
    </row>
    <row r="3" spans="1:6" x14ac:dyDescent="0.3">
      <c r="A3" t="s">
        <v>24</v>
      </c>
      <c r="B3" t="s">
        <v>25</v>
      </c>
      <c r="C3" t="s">
        <v>249</v>
      </c>
      <c r="D3" t="s">
        <v>259</v>
      </c>
      <c r="E3" s="11" t="s">
        <v>269</v>
      </c>
      <c r="F3" s="11" t="s">
        <v>281</v>
      </c>
    </row>
    <row r="4" spans="1:6" x14ac:dyDescent="0.3">
      <c r="A4" t="s">
        <v>26</v>
      </c>
      <c r="B4" t="s">
        <v>27</v>
      </c>
      <c r="C4" t="s">
        <v>250</v>
      </c>
      <c r="D4" t="s">
        <v>260</v>
      </c>
      <c r="E4" s="11" t="s">
        <v>270</v>
      </c>
      <c r="F4" s="11" t="s">
        <v>282</v>
      </c>
    </row>
    <row r="5" spans="1:6" x14ac:dyDescent="0.3">
      <c r="A5" t="s">
        <v>28</v>
      </c>
      <c r="B5" t="s">
        <v>29</v>
      </c>
      <c r="C5" t="s">
        <v>4</v>
      </c>
      <c r="D5" t="s">
        <v>261</v>
      </c>
      <c r="E5" s="11" t="s">
        <v>271</v>
      </c>
      <c r="F5" s="11" t="s">
        <v>283</v>
      </c>
    </row>
    <row r="6" spans="1:6" x14ac:dyDescent="0.3">
      <c r="A6" t="s">
        <v>30</v>
      </c>
      <c r="B6" t="s">
        <v>31</v>
      </c>
      <c r="C6" t="s">
        <v>251</v>
      </c>
      <c r="D6" t="s">
        <v>262</v>
      </c>
      <c r="E6" s="11" t="s">
        <v>272</v>
      </c>
      <c r="F6" s="11" t="s">
        <v>284</v>
      </c>
    </row>
    <row r="7" spans="1:6" x14ac:dyDescent="0.3">
      <c r="A7" t="s">
        <v>32</v>
      </c>
      <c r="B7" t="s">
        <v>33</v>
      </c>
      <c r="C7" t="s">
        <v>252</v>
      </c>
      <c r="D7" t="s">
        <v>263</v>
      </c>
      <c r="E7" s="11" t="s">
        <v>273</v>
      </c>
      <c r="F7" s="11" t="s">
        <v>285</v>
      </c>
    </row>
    <row r="8" spans="1:6" x14ac:dyDescent="0.3">
      <c r="A8" t="s">
        <v>34</v>
      </c>
      <c r="B8" t="s">
        <v>35</v>
      </c>
      <c r="C8" t="s">
        <v>253</v>
      </c>
      <c r="D8" t="s">
        <v>264</v>
      </c>
      <c r="E8" s="11" t="s">
        <v>274</v>
      </c>
      <c r="F8" s="11" t="s">
        <v>286</v>
      </c>
    </row>
    <row r="9" spans="1:6" x14ac:dyDescent="0.3">
      <c r="A9" t="s">
        <v>36</v>
      </c>
      <c r="B9" t="s">
        <v>37</v>
      </c>
      <c r="C9" t="s">
        <v>254</v>
      </c>
      <c r="D9" t="s">
        <v>265</v>
      </c>
      <c r="E9" s="11" t="s">
        <v>275</v>
      </c>
      <c r="F9" s="11" t="s">
        <v>287</v>
      </c>
    </row>
    <row r="10" spans="1:6" x14ac:dyDescent="0.3">
      <c r="A10" t="s">
        <v>38</v>
      </c>
      <c r="B10" t="s">
        <v>39</v>
      </c>
      <c r="C10" t="s">
        <v>255</v>
      </c>
      <c r="D10" t="s">
        <v>266</v>
      </c>
      <c r="E10" s="11" t="s">
        <v>276</v>
      </c>
      <c r="F10" s="11" t="s">
        <v>288</v>
      </c>
    </row>
    <row r="11" spans="1:6" x14ac:dyDescent="0.3">
      <c r="A11" t="s">
        <v>38</v>
      </c>
      <c r="B11" t="s">
        <v>40</v>
      </c>
      <c r="C11" t="s">
        <v>256</v>
      </c>
      <c r="D11" t="s">
        <v>267</v>
      </c>
      <c r="E11" s="11" t="s">
        <v>277</v>
      </c>
      <c r="F11" s="11" t="s">
        <v>288</v>
      </c>
    </row>
  </sheetData>
  <dataValidations count="1">
    <dataValidation type="custom" allowBlank="1" showInputMessage="1" showErrorMessage="1" sqref="A1:A11">
      <formula1>ISTEXT(A1)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F2" r:id="rId11"/>
    <hyperlink ref="F3" r:id="rId12"/>
    <hyperlink ref="F4" r:id="rId13"/>
    <hyperlink ref="F5" r:id="rId14"/>
    <hyperlink ref="F6" r:id="rId15"/>
    <hyperlink ref="F7" r:id="rId16"/>
    <hyperlink ref="F8" r:id="rId17"/>
    <hyperlink ref="F9" r:id="rId18"/>
    <hyperlink ref="F10" r:id="rId19"/>
    <hyperlink ref="F1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1"/>
  <sheetViews>
    <sheetView topLeftCell="T1" zoomScale="190" zoomScaleNormal="190" workbookViewId="0">
      <selection activeCell="R2" sqref="R2:R11"/>
    </sheetView>
  </sheetViews>
  <sheetFormatPr defaultColWidth="18.44140625" defaultRowHeight="14.4" x14ac:dyDescent="0.3"/>
  <cols>
    <col min="2" max="2" width="15.88671875" hidden="1" customWidth="1"/>
    <col min="3" max="3" width="17.109375" hidden="1" customWidth="1"/>
    <col min="4" max="4" width="0" hidden="1" customWidth="1"/>
    <col min="13" max="13" width="18.44140625" customWidth="1"/>
    <col min="14" max="17" width="0" hidden="1" customWidth="1"/>
    <col min="20" max="20" width="22.5546875" bestFit="1" customWidth="1"/>
  </cols>
  <sheetData>
    <row r="1" spans="1:21" x14ac:dyDescent="0.3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41</v>
      </c>
      <c r="J1" s="1" t="s">
        <v>42</v>
      </c>
      <c r="K1" s="1" t="s">
        <v>43</v>
      </c>
      <c r="L1" s="1" t="s">
        <v>0</v>
      </c>
      <c r="M1" s="1" t="s">
        <v>0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0</v>
      </c>
      <c r="U1" s="1" t="s">
        <v>88</v>
      </c>
    </row>
    <row r="2" spans="1:21" x14ac:dyDescent="0.3">
      <c r="A2" t="s">
        <v>1</v>
      </c>
      <c r="B2" t="str">
        <f>UPPER(A2)</f>
        <v>JP KUMAR</v>
      </c>
      <c r="C2" t="str">
        <f>LOWER(B2)</f>
        <v>jp kumar</v>
      </c>
      <c r="D2" t="str">
        <f>PROPER(A2)</f>
        <v>Jp Kumar</v>
      </c>
      <c r="E2">
        <f>LEN(A2)</f>
        <v>8</v>
      </c>
      <c r="F2" t="str">
        <f>LEFT(A2,3)</f>
        <v xml:space="preserve">JP </v>
      </c>
      <c r="G2" t="str">
        <f>RIGHT(J2,2)</f>
        <v>ar</v>
      </c>
      <c r="H2" t="str">
        <f>MID(J2,3,3)</f>
        <v>mar</v>
      </c>
      <c r="I2" t="s">
        <v>22</v>
      </c>
      <c r="J2" t="s">
        <v>23</v>
      </c>
      <c r="K2" t="str">
        <f>CONCATENATE(I2," ",J2)</f>
        <v>JP Kumar</v>
      </c>
      <c r="L2" t="s">
        <v>1</v>
      </c>
      <c r="M2" t="s">
        <v>44</v>
      </c>
      <c r="N2" t="b">
        <f>EXACT(L2,M2)</f>
        <v>0</v>
      </c>
      <c r="O2" t="b">
        <f>L2=M2</f>
        <v>1</v>
      </c>
      <c r="P2">
        <f>FIND("a",L2,1)</f>
        <v>7</v>
      </c>
      <c r="Q2">
        <f>SEARCH("a",M2,1)</f>
        <v>7</v>
      </c>
      <c r="R2" t="str">
        <f>REPLACE(L2,7,1,"A")</f>
        <v>JP KumAr</v>
      </c>
      <c r="S2" t="str">
        <f>SUBSTITUTE(L2,"ar","AR")</f>
        <v>JP KumAR</v>
      </c>
      <c r="T2" t="s">
        <v>87</v>
      </c>
      <c r="U2" t="str">
        <f>TRIM(T2)</f>
        <v>JP Kumar</v>
      </c>
    </row>
    <row r="3" spans="1:21" x14ac:dyDescent="0.3">
      <c r="A3" t="s">
        <v>11</v>
      </c>
      <c r="I3" t="s">
        <v>24</v>
      </c>
      <c r="J3" t="s">
        <v>25</v>
      </c>
      <c r="L3" t="s">
        <v>11</v>
      </c>
      <c r="M3" t="s">
        <v>2</v>
      </c>
      <c r="N3" t="b">
        <f t="shared" ref="N3:N11" si="0">EXACT(L3,M3)</f>
        <v>0</v>
      </c>
      <c r="O3" t="b">
        <f t="shared" ref="O3:O11" si="1">L3=M3</f>
        <v>1</v>
      </c>
      <c r="P3">
        <f t="shared" ref="P3:P11" si="2">FIND("a",L3,1)</f>
        <v>4</v>
      </c>
      <c r="Q3">
        <f t="shared" ref="Q3:Q11" si="3">SEARCH("a",M3,1)</f>
        <v>1</v>
      </c>
      <c r="R3" t="str">
        <f t="shared" ref="R3:R11" si="4">REPLACE(L3,7,1,"A")</f>
        <v>AnjaliATHakur</v>
      </c>
      <c r="S3" t="str">
        <f t="shared" ref="S3:S11" si="5">SUBSTITUTE(L3,"ar","AR")</f>
        <v>Anjali THakur</v>
      </c>
      <c r="T3" t="s">
        <v>78</v>
      </c>
    </row>
    <row r="4" spans="1:21" x14ac:dyDescent="0.3">
      <c r="A4" t="s">
        <v>12</v>
      </c>
      <c r="I4" t="s">
        <v>26</v>
      </c>
      <c r="J4" t="s">
        <v>27</v>
      </c>
      <c r="L4" t="s">
        <v>12</v>
      </c>
      <c r="M4" t="s">
        <v>3</v>
      </c>
      <c r="N4" t="b">
        <f t="shared" si="0"/>
        <v>0</v>
      </c>
      <c r="O4" t="b">
        <f t="shared" si="1"/>
        <v>1</v>
      </c>
      <c r="P4">
        <f t="shared" si="2"/>
        <v>5</v>
      </c>
      <c r="Q4">
        <f t="shared" si="3"/>
        <v>5</v>
      </c>
      <c r="R4" t="str">
        <f t="shared" si="4"/>
        <v>Priya AgarwaL</v>
      </c>
      <c r="S4" t="str">
        <f t="shared" si="5"/>
        <v>Priya AgARwaL</v>
      </c>
      <c r="T4" t="s">
        <v>79</v>
      </c>
    </row>
    <row r="5" spans="1:21" x14ac:dyDescent="0.3">
      <c r="A5" t="s">
        <v>4</v>
      </c>
      <c r="I5" t="s">
        <v>28</v>
      </c>
      <c r="J5" t="s">
        <v>29</v>
      </c>
      <c r="L5" t="s">
        <v>4</v>
      </c>
      <c r="M5" t="s">
        <v>4</v>
      </c>
      <c r="N5" t="b">
        <f t="shared" si="0"/>
        <v>1</v>
      </c>
      <c r="O5" t="b">
        <f t="shared" si="1"/>
        <v>1</v>
      </c>
      <c r="P5">
        <f t="shared" si="2"/>
        <v>4</v>
      </c>
      <c r="Q5">
        <f t="shared" si="3"/>
        <v>4</v>
      </c>
      <c r="R5" t="str">
        <f t="shared" si="4"/>
        <v>R VasuA</v>
      </c>
      <c r="S5" t="str">
        <f t="shared" si="5"/>
        <v>R Vasu</v>
      </c>
      <c r="T5" t="s">
        <v>80</v>
      </c>
    </row>
    <row r="6" spans="1:21" x14ac:dyDescent="0.3">
      <c r="A6" t="s">
        <v>13</v>
      </c>
      <c r="I6" t="s">
        <v>30</v>
      </c>
      <c r="J6" t="s">
        <v>31</v>
      </c>
      <c r="L6" t="s">
        <v>297</v>
      </c>
      <c r="M6" t="s">
        <v>5</v>
      </c>
      <c r="N6" t="b">
        <f t="shared" si="0"/>
        <v>0</v>
      </c>
      <c r="O6" t="b">
        <f t="shared" si="1"/>
        <v>0</v>
      </c>
      <c r="P6">
        <f t="shared" si="2"/>
        <v>2</v>
      </c>
      <c r="Q6">
        <f t="shared" si="3"/>
        <v>2</v>
      </c>
      <c r="R6" t="str">
        <f t="shared" si="4"/>
        <v>SanjayARoy</v>
      </c>
      <c r="S6" t="str">
        <f t="shared" si="5"/>
        <v>Sanjay Roy</v>
      </c>
      <c r="T6" t="s">
        <v>81</v>
      </c>
    </row>
    <row r="7" spans="1:21" x14ac:dyDescent="0.3">
      <c r="A7" t="s">
        <v>6</v>
      </c>
      <c r="I7" t="s">
        <v>32</v>
      </c>
      <c r="J7" t="s">
        <v>33</v>
      </c>
      <c r="L7" t="s">
        <v>6</v>
      </c>
      <c r="M7" t="s">
        <v>6</v>
      </c>
      <c r="N7" t="b">
        <f t="shared" si="0"/>
        <v>1</v>
      </c>
      <c r="O7" t="b">
        <f t="shared" si="1"/>
        <v>1</v>
      </c>
      <c r="P7">
        <f t="shared" si="2"/>
        <v>3</v>
      </c>
      <c r="Q7">
        <f t="shared" si="3"/>
        <v>3</v>
      </c>
      <c r="R7" t="str">
        <f t="shared" si="4"/>
        <v>JharnaABiswal</v>
      </c>
      <c r="S7" t="str">
        <f t="shared" si="5"/>
        <v>JhARna Biswal</v>
      </c>
      <c r="T7" t="s">
        <v>82</v>
      </c>
    </row>
    <row r="8" spans="1:21" x14ac:dyDescent="0.3">
      <c r="A8" t="s">
        <v>7</v>
      </c>
      <c r="I8" t="s">
        <v>34</v>
      </c>
      <c r="J8" t="s">
        <v>35</v>
      </c>
      <c r="L8" t="s">
        <v>7</v>
      </c>
      <c r="M8" t="s">
        <v>7</v>
      </c>
      <c r="N8" t="b">
        <f t="shared" si="0"/>
        <v>1</v>
      </c>
      <c r="O8" t="b">
        <f t="shared" si="1"/>
        <v>1</v>
      </c>
      <c r="P8">
        <f t="shared" si="2"/>
        <v>3</v>
      </c>
      <c r="Q8">
        <f t="shared" si="3"/>
        <v>3</v>
      </c>
      <c r="R8" t="str">
        <f t="shared" si="4"/>
        <v>PrakasA Dutta</v>
      </c>
      <c r="S8" t="str">
        <f t="shared" si="5"/>
        <v>Prakash Dutta</v>
      </c>
      <c r="T8" t="s">
        <v>83</v>
      </c>
    </row>
    <row r="9" spans="1:21" x14ac:dyDescent="0.3">
      <c r="A9" t="s">
        <v>8</v>
      </c>
      <c r="I9" t="s">
        <v>36</v>
      </c>
      <c r="J9" t="s">
        <v>37</v>
      </c>
      <c r="L9" t="s">
        <v>8</v>
      </c>
      <c r="M9" t="s">
        <v>8</v>
      </c>
      <c r="N9" t="b">
        <f t="shared" si="0"/>
        <v>1</v>
      </c>
      <c r="O9" t="b">
        <f t="shared" si="1"/>
        <v>1</v>
      </c>
      <c r="P9">
        <f t="shared" si="2"/>
        <v>2</v>
      </c>
      <c r="Q9">
        <f t="shared" si="3"/>
        <v>2</v>
      </c>
      <c r="R9" t="str">
        <f t="shared" si="4"/>
        <v>ManishA Guha</v>
      </c>
      <c r="S9" t="str">
        <f t="shared" si="5"/>
        <v>Manisha Guha</v>
      </c>
      <c r="T9" t="s">
        <v>84</v>
      </c>
    </row>
    <row r="10" spans="1:21" x14ac:dyDescent="0.3">
      <c r="A10" t="s">
        <v>14</v>
      </c>
      <c r="I10" t="s">
        <v>38</v>
      </c>
      <c r="J10" t="s">
        <v>39</v>
      </c>
      <c r="L10" t="s">
        <v>14</v>
      </c>
      <c r="M10" t="s">
        <v>9</v>
      </c>
      <c r="N10" t="b">
        <f t="shared" si="0"/>
        <v>0</v>
      </c>
      <c r="O10" t="b">
        <f t="shared" si="1"/>
        <v>1</v>
      </c>
      <c r="P10" t="e">
        <f t="shared" si="2"/>
        <v>#VALUE!</v>
      </c>
      <c r="Q10">
        <f t="shared" si="3"/>
        <v>1</v>
      </c>
      <c r="R10" t="str">
        <f t="shared" si="4"/>
        <v>Arjun AAiN</v>
      </c>
      <c r="S10" t="str">
        <f t="shared" si="5"/>
        <v>Arjun JAiN</v>
      </c>
      <c r="T10" t="s">
        <v>85</v>
      </c>
    </row>
    <row r="11" spans="1:21" x14ac:dyDescent="0.3">
      <c r="A11" t="s">
        <v>10</v>
      </c>
      <c r="I11" t="s">
        <v>38</v>
      </c>
      <c r="J11" t="s">
        <v>40</v>
      </c>
      <c r="L11" t="s">
        <v>10</v>
      </c>
      <c r="M11" t="s">
        <v>10</v>
      </c>
      <c r="N11" t="b">
        <f t="shared" si="0"/>
        <v>1</v>
      </c>
      <c r="O11" t="b">
        <f t="shared" si="1"/>
        <v>1</v>
      </c>
      <c r="P11">
        <f t="shared" si="2"/>
        <v>8</v>
      </c>
      <c r="Q11">
        <f t="shared" si="3"/>
        <v>1</v>
      </c>
      <c r="R11" t="str">
        <f t="shared" si="4"/>
        <v>Arjun Aapoor</v>
      </c>
      <c r="S11" t="str">
        <f t="shared" si="5"/>
        <v>Arjun Kapoor</v>
      </c>
      <c r="T11" t="s">
        <v>86</v>
      </c>
    </row>
  </sheetData>
  <dataValidations count="1">
    <dataValidation type="custom" allowBlank="1" showInputMessage="1" showErrorMessage="1" sqref="A1:A11 I1:I11 L1:L11 T1:T11">
      <formula1>ISTEXT(A1)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3"/>
  <sheetViews>
    <sheetView zoomScale="200" zoomScaleNormal="200" workbookViewId="0">
      <selection activeCell="C1" sqref="C1:M1"/>
    </sheetView>
  </sheetViews>
  <sheetFormatPr defaultRowHeight="14.4" x14ac:dyDescent="0.3"/>
  <cols>
    <col min="1" max="1" width="14.88671875" bestFit="1" customWidth="1"/>
    <col min="2" max="2" width="8.33203125" bestFit="1" customWidth="1"/>
    <col min="3" max="3" width="13.33203125" customWidth="1"/>
    <col min="4" max="4" width="12.44140625" bestFit="1" customWidth="1"/>
  </cols>
  <sheetData>
    <row r="1" spans="1:11" x14ac:dyDescent="0.3">
      <c r="A1" s="1" t="s">
        <v>0</v>
      </c>
      <c r="C1" s="1"/>
    </row>
    <row r="2" spans="1:11" x14ac:dyDescent="0.3">
      <c r="A2" t="s">
        <v>1</v>
      </c>
    </row>
    <row r="3" spans="1:11" x14ac:dyDescent="0.3">
      <c r="A3" t="s">
        <v>11</v>
      </c>
    </row>
    <row r="4" spans="1:11" x14ac:dyDescent="0.3">
      <c r="A4" t="s">
        <v>12</v>
      </c>
    </row>
    <row r="5" spans="1:11" x14ac:dyDescent="0.3">
      <c r="A5" t="s">
        <v>4</v>
      </c>
    </row>
    <row r="6" spans="1:11" x14ac:dyDescent="0.3">
      <c r="A6" t="s">
        <v>13</v>
      </c>
    </row>
    <row r="7" spans="1:11" x14ac:dyDescent="0.3">
      <c r="A7" t="s">
        <v>6</v>
      </c>
      <c r="E7" t="s">
        <v>51</v>
      </c>
      <c r="F7" t="s">
        <v>52</v>
      </c>
    </row>
    <row r="8" spans="1:11" x14ac:dyDescent="0.3">
      <c r="A8" t="s">
        <v>7</v>
      </c>
      <c r="E8" t="s">
        <v>53</v>
      </c>
      <c r="F8" t="s">
        <v>54</v>
      </c>
    </row>
    <row r="9" spans="1:11" x14ac:dyDescent="0.3">
      <c r="A9" t="s">
        <v>8</v>
      </c>
    </row>
    <row r="10" spans="1:11" x14ac:dyDescent="0.3">
      <c r="A10" t="s">
        <v>14</v>
      </c>
    </row>
    <row r="11" spans="1:11" x14ac:dyDescent="0.3">
      <c r="A11" t="s">
        <v>10</v>
      </c>
    </row>
    <row r="16" spans="1:11" x14ac:dyDescent="0.3">
      <c r="A16" t="s">
        <v>0</v>
      </c>
      <c r="B16" t="s">
        <v>1</v>
      </c>
      <c r="C16" t="s">
        <v>11</v>
      </c>
      <c r="D16" t="s">
        <v>12</v>
      </c>
      <c r="E16" t="s">
        <v>4</v>
      </c>
      <c r="F16" t="s">
        <v>13</v>
      </c>
      <c r="G16" t="s">
        <v>6</v>
      </c>
      <c r="H16" t="s">
        <v>7</v>
      </c>
      <c r="I16" t="s">
        <v>8</v>
      </c>
      <c r="J16" t="s">
        <v>14</v>
      </c>
      <c r="K16" t="s">
        <v>10</v>
      </c>
    </row>
    <row r="23" spans="2:2" x14ac:dyDescent="0.3">
      <c r="B23" t="s">
        <v>0</v>
      </c>
    </row>
    <row r="24" spans="2:2" x14ac:dyDescent="0.3">
      <c r="B24" t="s">
        <v>1</v>
      </c>
    </row>
    <row r="25" spans="2:2" x14ac:dyDescent="0.3">
      <c r="B25" t="s">
        <v>11</v>
      </c>
    </row>
    <row r="26" spans="2:2" x14ac:dyDescent="0.3">
      <c r="B26" t="s">
        <v>12</v>
      </c>
    </row>
    <row r="27" spans="2:2" x14ac:dyDescent="0.3">
      <c r="B27" t="s">
        <v>4</v>
      </c>
    </row>
    <row r="28" spans="2:2" x14ac:dyDescent="0.3">
      <c r="B28" t="s">
        <v>13</v>
      </c>
    </row>
    <row r="29" spans="2:2" x14ac:dyDescent="0.3">
      <c r="B29" t="s">
        <v>6</v>
      </c>
    </row>
    <row r="30" spans="2:2" x14ac:dyDescent="0.3">
      <c r="B30" t="s">
        <v>7</v>
      </c>
    </row>
    <row r="31" spans="2:2" x14ac:dyDescent="0.3">
      <c r="B31" t="s">
        <v>8</v>
      </c>
    </row>
    <row r="32" spans="2:2" x14ac:dyDescent="0.3">
      <c r="B32" t="s">
        <v>14</v>
      </c>
    </row>
    <row r="33" spans="2:2" x14ac:dyDescent="0.3">
      <c r="B33" t="s">
        <v>10</v>
      </c>
    </row>
  </sheetData>
  <dataValidations count="1">
    <dataValidation type="custom" allowBlank="1" showInputMessage="1" showErrorMessage="1" sqref="A1:A11 C1:M1">
      <formula1>ISTEXT(A1)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1"/>
  <sheetViews>
    <sheetView zoomScale="170" zoomScaleNormal="170" workbookViewId="0">
      <selection activeCell="A3" sqref="A3"/>
    </sheetView>
  </sheetViews>
  <sheetFormatPr defaultRowHeight="14.4" x14ac:dyDescent="0.3"/>
  <cols>
    <col min="1" max="1" width="14.88671875" bestFit="1" customWidth="1"/>
    <col min="5" max="5" width="15.5546875" customWidth="1"/>
    <col min="7" max="7" width="14" customWidth="1"/>
    <col min="8" max="8" width="14.44140625" bestFit="1" customWidth="1"/>
  </cols>
  <sheetData>
    <row r="1" spans="1:8" x14ac:dyDescent="0.3">
      <c r="A1" s="1" t="s">
        <v>0</v>
      </c>
      <c r="E1" s="1" t="s">
        <v>0</v>
      </c>
      <c r="G1" t="str">
        <f t="shared" ref="G1:G11" si="0">A1</f>
        <v>Employee Name</v>
      </c>
    </row>
    <row r="2" spans="1:8" x14ac:dyDescent="0.3">
      <c r="A2" t="s">
        <v>316</v>
      </c>
      <c r="E2" t="s">
        <v>298</v>
      </c>
      <c r="G2" t="str">
        <f t="shared" si="0"/>
        <v>ABC</v>
      </c>
    </row>
    <row r="3" spans="1:8" x14ac:dyDescent="0.3">
      <c r="A3" t="s">
        <v>11</v>
      </c>
      <c r="E3" t="s">
        <v>11</v>
      </c>
      <c r="G3" t="str">
        <f t="shared" si="0"/>
        <v>Anjali THakur</v>
      </c>
    </row>
    <row r="4" spans="1:8" x14ac:dyDescent="0.3">
      <c r="A4" t="s">
        <v>299</v>
      </c>
      <c r="E4" t="s">
        <v>299</v>
      </c>
      <c r="G4" t="str">
        <f t="shared" si="0"/>
        <v>Priya Sharma</v>
      </c>
    </row>
    <row r="5" spans="1:8" x14ac:dyDescent="0.3">
      <c r="A5" t="s">
        <v>4</v>
      </c>
      <c r="E5" t="s">
        <v>4</v>
      </c>
      <c r="G5" t="str">
        <f t="shared" si="0"/>
        <v>R Vasu</v>
      </c>
    </row>
    <row r="6" spans="1:8" x14ac:dyDescent="0.3">
      <c r="A6" t="s">
        <v>13</v>
      </c>
      <c r="E6" t="s">
        <v>13</v>
      </c>
      <c r="G6" t="str">
        <f t="shared" si="0"/>
        <v>Sanjay GuptA</v>
      </c>
    </row>
    <row r="7" spans="1:8" x14ac:dyDescent="0.3">
      <c r="A7" t="s">
        <v>6</v>
      </c>
      <c r="E7" t="s">
        <v>6</v>
      </c>
      <c r="G7" t="str">
        <f t="shared" si="0"/>
        <v>Jharna Biswal</v>
      </c>
    </row>
    <row r="8" spans="1:8" x14ac:dyDescent="0.3">
      <c r="A8" t="s">
        <v>7</v>
      </c>
      <c r="E8" t="s">
        <v>7</v>
      </c>
      <c r="G8" t="str">
        <f t="shared" si="0"/>
        <v>Prakash Dutta</v>
      </c>
      <c r="H8" t="str">
        <f>$A$2</f>
        <v>ABC</v>
      </c>
    </row>
    <row r="9" spans="1:8" x14ac:dyDescent="0.3">
      <c r="A9" t="s">
        <v>8</v>
      </c>
      <c r="E9" t="s">
        <v>8</v>
      </c>
      <c r="G9" t="str">
        <f t="shared" si="0"/>
        <v>Manisha Guha</v>
      </c>
    </row>
    <row r="10" spans="1:8" x14ac:dyDescent="0.3">
      <c r="A10" t="s">
        <v>300</v>
      </c>
      <c r="E10" t="s">
        <v>300</v>
      </c>
      <c r="G10" t="str">
        <f t="shared" si="0"/>
        <v>Arjun Reddy</v>
      </c>
    </row>
    <row r="11" spans="1:8" x14ac:dyDescent="0.3">
      <c r="A11" t="s">
        <v>10</v>
      </c>
      <c r="E11" t="s">
        <v>10</v>
      </c>
      <c r="G11" t="str">
        <f t="shared" si="0"/>
        <v>Arjun Kapoor</v>
      </c>
    </row>
  </sheetData>
  <dataValidations count="1">
    <dataValidation type="custom" allowBlank="1" showInputMessage="1" showErrorMessage="1" sqref="A1:A11 E1:E11">
      <formula1>ISTEXT(A1)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"/>
  <sheetViews>
    <sheetView zoomScale="190" zoomScaleNormal="190" workbookViewId="0">
      <selection activeCell="B3" sqref="B3:B9"/>
    </sheetView>
  </sheetViews>
  <sheetFormatPr defaultRowHeight="14.4" x14ac:dyDescent="0.3"/>
  <cols>
    <col min="1" max="1" width="10.5546875" bestFit="1" customWidth="1"/>
    <col min="2" max="2" width="9.33203125" bestFit="1" customWidth="1"/>
    <col min="7" max="7" width="10.5546875" bestFit="1" customWidth="1"/>
  </cols>
  <sheetData>
    <row r="1" spans="1:8" x14ac:dyDescent="0.3">
      <c r="A1" s="15" t="s">
        <v>63</v>
      </c>
      <c r="B1" s="15"/>
      <c r="G1" s="15" t="s">
        <v>64</v>
      </c>
      <c r="H1" s="15"/>
    </row>
    <row r="2" spans="1:8" x14ac:dyDescent="0.3">
      <c r="A2" t="s">
        <v>55</v>
      </c>
      <c r="B2" t="s">
        <v>65</v>
      </c>
      <c r="G2" t="s">
        <v>55</v>
      </c>
      <c r="H2" t="s">
        <v>65</v>
      </c>
    </row>
    <row r="3" spans="1:8" x14ac:dyDescent="0.3">
      <c r="A3" t="s">
        <v>56</v>
      </c>
      <c r="B3">
        <v>54</v>
      </c>
      <c r="G3" t="s">
        <v>56</v>
      </c>
      <c r="H3">
        <v>54</v>
      </c>
    </row>
    <row r="4" spans="1:8" x14ac:dyDescent="0.3">
      <c r="A4" t="s">
        <v>57</v>
      </c>
      <c r="B4">
        <v>65</v>
      </c>
      <c r="G4" t="s">
        <v>57</v>
      </c>
      <c r="H4">
        <v>65</v>
      </c>
    </row>
    <row r="5" spans="1:8" x14ac:dyDescent="0.3">
      <c r="A5" t="s">
        <v>58</v>
      </c>
      <c r="G5" t="s">
        <v>58</v>
      </c>
      <c r="H5">
        <v>78</v>
      </c>
    </row>
    <row r="6" spans="1:8" x14ac:dyDescent="0.3">
      <c r="A6" t="s">
        <v>59</v>
      </c>
      <c r="B6">
        <v>66</v>
      </c>
      <c r="G6" t="s">
        <v>59</v>
      </c>
      <c r="H6">
        <v>66</v>
      </c>
    </row>
    <row r="7" spans="1:8" x14ac:dyDescent="0.3">
      <c r="A7" t="s">
        <v>60</v>
      </c>
      <c r="B7">
        <v>76</v>
      </c>
      <c r="G7" t="s">
        <v>60</v>
      </c>
      <c r="H7">
        <v>76</v>
      </c>
    </row>
    <row r="8" spans="1:8" x14ac:dyDescent="0.3">
      <c r="A8" t="s">
        <v>61</v>
      </c>
      <c r="G8" t="s">
        <v>61</v>
      </c>
      <c r="H8">
        <v>56</v>
      </c>
    </row>
    <row r="9" spans="1:8" x14ac:dyDescent="0.3">
      <c r="A9" t="s">
        <v>62</v>
      </c>
      <c r="B9">
        <v>54</v>
      </c>
      <c r="G9" t="s">
        <v>62</v>
      </c>
      <c r="H9">
        <v>54</v>
      </c>
    </row>
  </sheetData>
  <mergeCells count="2">
    <mergeCell ref="A1:B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"/>
  <sheetViews>
    <sheetView zoomScale="190" zoomScaleNormal="190" workbookViewId="0">
      <selection activeCell="C2" sqref="C2"/>
    </sheetView>
  </sheetViews>
  <sheetFormatPr defaultRowHeight="14.4" x14ac:dyDescent="0.3"/>
  <sheetData>
    <row r="1" spans="1:10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H1" t="s">
        <v>71</v>
      </c>
      <c r="I1">
        <v>10</v>
      </c>
      <c r="J1">
        <v>-1</v>
      </c>
    </row>
    <row r="2" spans="1:10" x14ac:dyDescent="0.3">
      <c r="A2">
        <v>54</v>
      </c>
      <c r="B2">
        <v>74</v>
      </c>
      <c r="C2">
        <v>-53</v>
      </c>
      <c r="D2">
        <v>540</v>
      </c>
      <c r="E2">
        <v>5.4</v>
      </c>
      <c r="F2">
        <f>ABS(C2)</f>
        <v>53</v>
      </c>
    </row>
    <row r="3" spans="1:10" x14ac:dyDescent="0.3">
      <c r="A3">
        <v>16</v>
      </c>
      <c r="B3">
        <v>36</v>
      </c>
      <c r="C3">
        <v>-15</v>
      </c>
      <c r="D3">
        <v>160</v>
      </c>
      <c r="E3">
        <v>1.6</v>
      </c>
      <c r="F3">
        <f t="shared" ref="F3:F10" si="0">ABS(C3)</f>
        <v>15</v>
      </c>
    </row>
    <row r="4" spans="1:10" x14ac:dyDescent="0.3">
      <c r="A4">
        <v>55</v>
      </c>
      <c r="B4">
        <v>75</v>
      </c>
      <c r="C4">
        <v>-54</v>
      </c>
      <c r="D4">
        <v>550</v>
      </c>
      <c r="E4">
        <v>5.5</v>
      </c>
      <c r="F4">
        <f t="shared" si="0"/>
        <v>54</v>
      </c>
    </row>
    <row r="5" spans="1:10" x14ac:dyDescent="0.3">
      <c r="A5">
        <v>28</v>
      </c>
      <c r="B5">
        <v>48</v>
      </c>
      <c r="C5">
        <v>-27</v>
      </c>
      <c r="D5">
        <v>280</v>
      </c>
      <c r="E5">
        <v>2.8</v>
      </c>
      <c r="F5">
        <f t="shared" si="0"/>
        <v>27</v>
      </c>
    </row>
    <row r="6" spans="1:10" x14ac:dyDescent="0.3">
      <c r="A6">
        <v>34</v>
      </c>
      <c r="B6">
        <v>54</v>
      </c>
      <c r="C6">
        <v>-33</v>
      </c>
      <c r="D6">
        <v>340</v>
      </c>
      <c r="E6">
        <v>3.4</v>
      </c>
      <c r="F6">
        <f t="shared" si="0"/>
        <v>33</v>
      </c>
    </row>
    <row r="7" spans="1:10" x14ac:dyDescent="0.3">
      <c r="A7">
        <v>55</v>
      </c>
      <c r="B7">
        <v>75</v>
      </c>
      <c r="C7">
        <v>-54</v>
      </c>
      <c r="D7">
        <v>550</v>
      </c>
      <c r="E7">
        <v>5.5</v>
      </c>
      <c r="F7">
        <f t="shared" si="0"/>
        <v>54</v>
      </c>
    </row>
    <row r="8" spans="1:10" x14ac:dyDescent="0.3">
      <c r="A8">
        <v>63</v>
      </c>
      <c r="B8">
        <v>83</v>
      </c>
      <c r="C8">
        <v>-62</v>
      </c>
      <c r="D8">
        <v>630</v>
      </c>
      <c r="E8">
        <v>6.3</v>
      </c>
      <c r="F8">
        <f t="shared" si="0"/>
        <v>62</v>
      </c>
    </row>
    <row r="9" spans="1:10" x14ac:dyDescent="0.3">
      <c r="A9">
        <v>28</v>
      </c>
      <c r="B9">
        <v>48</v>
      </c>
      <c r="C9">
        <v>-27</v>
      </c>
      <c r="D9">
        <v>280</v>
      </c>
      <c r="E9">
        <v>2.8</v>
      </c>
      <c r="F9">
        <f t="shared" si="0"/>
        <v>27</v>
      </c>
    </row>
    <row r="10" spans="1:10" x14ac:dyDescent="0.3">
      <c r="A10">
        <v>52</v>
      </c>
      <c r="B10">
        <v>72</v>
      </c>
      <c r="C10">
        <v>-51</v>
      </c>
      <c r="D10">
        <v>520</v>
      </c>
      <c r="E10">
        <v>5.2</v>
      </c>
      <c r="F10">
        <f t="shared" si="0"/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0"/>
  <sheetViews>
    <sheetView topLeftCell="I1" zoomScale="190" zoomScaleNormal="190" workbookViewId="0">
      <selection activeCell="S2" sqref="S2:S9"/>
    </sheetView>
  </sheetViews>
  <sheetFormatPr defaultRowHeight="14.4" x14ac:dyDescent="0.3"/>
  <cols>
    <col min="5" max="5" width="10.77734375" bestFit="1" customWidth="1"/>
    <col min="9" max="9" width="13.77734375" bestFit="1" customWidth="1"/>
    <col min="18" max="18" width="10" bestFit="1" customWidth="1"/>
  </cols>
  <sheetData>
    <row r="1" spans="1:25" x14ac:dyDescent="0.3">
      <c r="A1" t="s">
        <v>66</v>
      </c>
      <c r="B1" t="s">
        <v>72</v>
      </c>
      <c r="C1" t="s">
        <v>73</v>
      </c>
      <c r="D1" t="s">
        <v>74</v>
      </c>
      <c r="E1" t="s">
        <v>75</v>
      </c>
      <c r="G1" t="s">
        <v>66</v>
      </c>
      <c r="H1" t="s">
        <v>76</v>
      </c>
      <c r="I1" t="s">
        <v>77</v>
      </c>
      <c r="J1" t="s">
        <v>301</v>
      </c>
      <c r="K1" t="s">
        <v>66</v>
      </c>
      <c r="L1" t="s">
        <v>89</v>
      </c>
      <c r="N1" t="s">
        <v>66</v>
      </c>
      <c r="O1" t="s">
        <v>302</v>
      </c>
      <c r="Q1" t="s">
        <v>66</v>
      </c>
      <c r="R1" t="s">
        <v>97</v>
      </c>
      <c r="S1" t="s">
        <v>98</v>
      </c>
      <c r="U1" t="s">
        <v>66</v>
      </c>
      <c r="V1" t="s">
        <v>99</v>
      </c>
      <c r="X1" t="s">
        <v>66</v>
      </c>
      <c r="Y1" t="s">
        <v>178</v>
      </c>
    </row>
    <row r="2" spans="1:25" x14ac:dyDescent="0.3">
      <c r="A2">
        <v>5.46</v>
      </c>
      <c r="B2">
        <f>INT(A2)</f>
        <v>5</v>
      </c>
      <c r="C2">
        <f>ROUND(A2,0)</f>
        <v>5</v>
      </c>
      <c r="D2">
        <f>ROUNDUP(A2,0)</f>
        <v>6</v>
      </c>
      <c r="E2">
        <f>ROUNDDOWN(A2,0)</f>
        <v>5</v>
      </c>
      <c r="G2">
        <v>4</v>
      </c>
      <c r="H2">
        <v>2</v>
      </c>
      <c r="I2">
        <f>POWER(G2,H2)</f>
        <v>16</v>
      </c>
      <c r="K2">
        <v>4</v>
      </c>
      <c r="L2" t="str">
        <f>ROMAN(K2)</f>
        <v>IV</v>
      </c>
      <c r="N2" t="s">
        <v>90</v>
      </c>
      <c r="O2">
        <f>_xlfn.ARABIC(N2)</f>
        <v>4</v>
      </c>
      <c r="Q2">
        <v>4</v>
      </c>
      <c r="R2" t="str">
        <f>REPT("#",Q2)</f>
        <v>####</v>
      </c>
      <c r="S2" t="str">
        <f>REPT("*",Q2)</f>
        <v>****</v>
      </c>
      <c r="U2">
        <v>25</v>
      </c>
      <c r="V2">
        <f>SQRT(U2)</f>
        <v>5</v>
      </c>
      <c r="X2">
        <v>-25</v>
      </c>
      <c r="Y2">
        <f>ABS(X2)</f>
        <v>25</v>
      </c>
    </row>
    <row r="3" spans="1:25" x14ac:dyDescent="0.3">
      <c r="A3">
        <v>1.6</v>
      </c>
      <c r="B3">
        <f t="shared" ref="B3:B10" si="0">INT(A3)</f>
        <v>1</v>
      </c>
      <c r="C3">
        <f t="shared" ref="C3:C10" si="1">ROUND(A3,0)</f>
        <v>2</v>
      </c>
      <c r="D3">
        <f t="shared" ref="D3:D10" si="2">ROUNDUP(A3,0)</f>
        <v>2</v>
      </c>
      <c r="E3">
        <f t="shared" ref="E3:E10" si="3">ROUNDDOWN(A3,0)</f>
        <v>1</v>
      </c>
      <c r="G3">
        <v>6</v>
      </c>
      <c r="H3">
        <v>3</v>
      </c>
      <c r="I3">
        <f t="shared" ref="I3:I9" si="4">POWER(G3,H3)</f>
        <v>216</v>
      </c>
      <c r="K3">
        <v>6</v>
      </c>
      <c r="L3" t="str">
        <f t="shared" ref="L3:L9" si="5">ROMAN(K3)</f>
        <v>VI</v>
      </c>
      <c r="N3" t="s">
        <v>91</v>
      </c>
      <c r="O3">
        <f t="shared" ref="O3:O9" si="6">_xlfn.ARABIC(N3)</f>
        <v>6</v>
      </c>
      <c r="Q3">
        <v>6</v>
      </c>
      <c r="R3" t="str">
        <f t="shared" ref="R3:R9" si="7">REPT("#",Q3)</f>
        <v>######</v>
      </c>
      <c r="S3" t="str">
        <f t="shared" ref="S3:S9" si="8">REPT("*",Q3)</f>
        <v>******</v>
      </c>
      <c r="U3">
        <v>4</v>
      </c>
      <c r="V3">
        <f t="shared" ref="V3:V9" si="9">SQRT(U3)</f>
        <v>2</v>
      </c>
      <c r="X3">
        <v>-4</v>
      </c>
      <c r="Y3">
        <f t="shared" ref="Y3:Y9" si="10">ABS(X3)</f>
        <v>4</v>
      </c>
    </row>
    <row r="4" spans="1:25" x14ac:dyDescent="0.3">
      <c r="A4">
        <v>5.5</v>
      </c>
      <c r="B4">
        <f t="shared" si="0"/>
        <v>5</v>
      </c>
      <c r="C4">
        <f t="shared" si="1"/>
        <v>6</v>
      </c>
      <c r="D4">
        <f t="shared" si="2"/>
        <v>6</v>
      </c>
      <c r="E4">
        <f t="shared" si="3"/>
        <v>5</v>
      </c>
      <c r="G4">
        <v>2</v>
      </c>
      <c r="H4">
        <v>3</v>
      </c>
      <c r="I4">
        <f t="shared" si="4"/>
        <v>8</v>
      </c>
      <c r="K4">
        <v>2</v>
      </c>
      <c r="L4" t="str">
        <f t="shared" si="5"/>
        <v>II</v>
      </c>
      <c r="N4" t="s">
        <v>92</v>
      </c>
      <c r="O4">
        <f t="shared" si="6"/>
        <v>2</v>
      </c>
      <c r="Q4">
        <v>2</v>
      </c>
      <c r="R4" t="str">
        <f t="shared" si="7"/>
        <v>##</v>
      </c>
      <c r="S4" t="str">
        <f t="shared" si="8"/>
        <v>**</v>
      </c>
      <c r="U4">
        <v>16</v>
      </c>
      <c r="V4">
        <f t="shared" si="9"/>
        <v>4</v>
      </c>
      <c r="X4">
        <v>-16</v>
      </c>
      <c r="Y4">
        <f t="shared" si="10"/>
        <v>16</v>
      </c>
    </row>
    <row r="5" spans="1:25" x14ac:dyDescent="0.3">
      <c r="A5">
        <v>2.8</v>
      </c>
      <c r="B5">
        <f t="shared" si="0"/>
        <v>2</v>
      </c>
      <c r="C5">
        <f t="shared" si="1"/>
        <v>3</v>
      </c>
      <c r="D5">
        <f t="shared" si="2"/>
        <v>3</v>
      </c>
      <c r="E5">
        <f t="shared" si="3"/>
        <v>2</v>
      </c>
      <c r="G5">
        <v>8</v>
      </c>
      <c r="H5">
        <v>2</v>
      </c>
      <c r="I5">
        <f t="shared" si="4"/>
        <v>64</v>
      </c>
      <c r="K5">
        <v>8</v>
      </c>
      <c r="L5" t="str">
        <f t="shared" si="5"/>
        <v>VIII</v>
      </c>
      <c r="N5" t="s">
        <v>93</v>
      </c>
      <c r="O5">
        <f t="shared" si="6"/>
        <v>8</v>
      </c>
      <c r="Q5">
        <v>8</v>
      </c>
      <c r="R5" t="str">
        <f t="shared" si="7"/>
        <v>########</v>
      </c>
      <c r="S5" t="str">
        <f t="shared" si="8"/>
        <v>********</v>
      </c>
      <c r="U5">
        <v>125</v>
      </c>
      <c r="V5">
        <f t="shared" si="9"/>
        <v>11.180339887498949</v>
      </c>
      <c r="X5">
        <v>-125</v>
      </c>
      <c r="Y5">
        <f t="shared" si="10"/>
        <v>125</v>
      </c>
    </row>
    <row r="6" spans="1:25" x14ac:dyDescent="0.3">
      <c r="A6">
        <v>3.4</v>
      </c>
      <c r="B6">
        <f t="shared" si="0"/>
        <v>3</v>
      </c>
      <c r="C6">
        <f t="shared" si="1"/>
        <v>3</v>
      </c>
      <c r="D6">
        <f t="shared" si="2"/>
        <v>4</v>
      </c>
      <c r="E6">
        <f t="shared" si="3"/>
        <v>3</v>
      </c>
      <c r="G6">
        <v>5</v>
      </c>
      <c r="H6">
        <v>2</v>
      </c>
      <c r="I6">
        <f t="shared" si="4"/>
        <v>25</v>
      </c>
      <c r="K6">
        <v>5</v>
      </c>
      <c r="L6" t="str">
        <f t="shared" si="5"/>
        <v>V</v>
      </c>
      <c r="N6" t="s">
        <v>94</v>
      </c>
      <c r="O6">
        <f t="shared" si="6"/>
        <v>5</v>
      </c>
      <c r="Q6">
        <v>5</v>
      </c>
      <c r="R6" t="str">
        <f t="shared" si="7"/>
        <v>#####</v>
      </c>
      <c r="S6" t="str">
        <f t="shared" si="8"/>
        <v>*****</v>
      </c>
      <c r="U6">
        <v>625</v>
      </c>
      <c r="V6">
        <f t="shared" si="9"/>
        <v>25</v>
      </c>
      <c r="X6">
        <v>-625</v>
      </c>
      <c r="Y6">
        <f t="shared" si="10"/>
        <v>625</v>
      </c>
    </row>
    <row r="7" spans="1:25" x14ac:dyDescent="0.3">
      <c r="A7">
        <v>5.5</v>
      </c>
      <c r="B7">
        <f t="shared" si="0"/>
        <v>5</v>
      </c>
      <c r="C7">
        <f t="shared" si="1"/>
        <v>6</v>
      </c>
      <c r="D7">
        <f t="shared" si="2"/>
        <v>6</v>
      </c>
      <c r="E7">
        <f t="shared" si="3"/>
        <v>5</v>
      </c>
      <c r="G7">
        <v>9</v>
      </c>
      <c r="H7">
        <v>3</v>
      </c>
      <c r="I7">
        <f t="shared" si="4"/>
        <v>729</v>
      </c>
      <c r="K7">
        <v>9</v>
      </c>
      <c r="L7" t="str">
        <f t="shared" si="5"/>
        <v>IX</v>
      </c>
      <c r="N7" t="s">
        <v>95</v>
      </c>
      <c r="O7">
        <f t="shared" si="6"/>
        <v>9</v>
      </c>
      <c r="Q7">
        <v>9</v>
      </c>
      <c r="R7" t="str">
        <f t="shared" si="7"/>
        <v>#########</v>
      </c>
      <c r="S7" t="str">
        <f t="shared" si="8"/>
        <v>*********</v>
      </c>
      <c r="U7">
        <v>81</v>
      </c>
      <c r="V7">
        <f t="shared" si="9"/>
        <v>9</v>
      </c>
      <c r="X7">
        <v>-81</v>
      </c>
      <c r="Y7">
        <f t="shared" si="10"/>
        <v>81</v>
      </c>
    </row>
    <row r="8" spans="1:25" x14ac:dyDescent="0.3">
      <c r="A8">
        <v>6.3</v>
      </c>
      <c r="B8">
        <f t="shared" si="0"/>
        <v>6</v>
      </c>
      <c r="C8">
        <f t="shared" si="1"/>
        <v>6</v>
      </c>
      <c r="D8">
        <f t="shared" si="2"/>
        <v>7</v>
      </c>
      <c r="E8">
        <f t="shared" si="3"/>
        <v>6</v>
      </c>
      <c r="G8">
        <v>2</v>
      </c>
      <c r="H8">
        <v>3</v>
      </c>
      <c r="I8">
        <f t="shared" si="4"/>
        <v>8</v>
      </c>
      <c r="K8">
        <v>2</v>
      </c>
      <c r="L8" t="str">
        <f t="shared" si="5"/>
        <v>II</v>
      </c>
      <c r="N8" t="s">
        <v>92</v>
      </c>
      <c r="O8">
        <f t="shared" si="6"/>
        <v>2</v>
      </c>
      <c r="Q8">
        <v>2</v>
      </c>
      <c r="R8" t="str">
        <f t="shared" si="7"/>
        <v>##</v>
      </c>
      <c r="S8" t="str">
        <f t="shared" si="8"/>
        <v>**</v>
      </c>
      <c r="U8">
        <v>36</v>
      </c>
      <c r="V8">
        <f t="shared" si="9"/>
        <v>6</v>
      </c>
      <c r="X8">
        <v>-36</v>
      </c>
      <c r="Y8">
        <f t="shared" si="10"/>
        <v>36</v>
      </c>
    </row>
    <row r="9" spans="1:25" x14ac:dyDescent="0.3">
      <c r="A9">
        <v>2.8</v>
      </c>
      <c r="B9">
        <f t="shared" si="0"/>
        <v>2</v>
      </c>
      <c r="C9">
        <f t="shared" si="1"/>
        <v>3</v>
      </c>
      <c r="D9">
        <f t="shared" si="2"/>
        <v>3</v>
      </c>
      <c r="E9">
        <f t="shared" si="3"/>
        <v>2</v>
      </c>
      <c r="G9">
        <v>7</v>
      </c>
      <c r="H9">
        <v>2</v>
      </c>
      <c r="I9">
        <f t="shared" si="4"/>
        <v>49</v>
      </c>
      <c r="K9">
        <v>70</v>
      </c>
      <c r="L9" t="str">
        <f t="shared" si="5"/>
        <v>LXX</v>
      </c>
      <c r="N9" t="s">
        <v>96</v>
      </c>
      <c r="O9">
        <f t="shared" si="6"/>
        <v>7</v>
      </c>
      <c r="Q9">
        <v>7</v>
      </c>
      <c r="R9" t="str">
        <f t="shared" si="7"/>
        <v>#######</v>
      </c>
      <c r="S9" t="str">
        <f t="shared" si="8"/>
        <v>*******</v>
      </c>
      <c r="U9">
        <v>49</v>
      </c>
      <c r="V9">
        <f t="shared" si="9"/>
        <v>7</v>
      </c>
      <c r="X9">
        <v>-49</v>
      </c>
      <c r="Y9">
        <f t="shared" si="10"/>
        <v>49</v>
      </c>
    </row>
    <row r="10" spans="1:25" x14ac:dyDescent="0.3">
      <c r="A10">
        <v>5.2</v>
      </c>
      <c r="B10">
        <f t="shared" si="0"/>
        <v>5</v>
      </c>
      <c r="C10">
        <f t="shared" si="1"/>
        <v>5</v>
      </c>
      <c r="D10">
        <f t="shared" si="2"/>
        <v>6</v>
      </c>
      <c r="E10">
        <f t="shared" si="3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2"/>
  <sheetViews>
    <sheetView topLeftCell="D1" zoomScale="120" zoomScaleNormal="120" workbookViewId="0">
      <selection activeCell="L14" sqref="L14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5.88671875" customWidth="1"/>
    <col min="4" max="4" width="9.77734375" bestFit="1" customWidth="1"/>
    <col min="5" max="5" width="6.77734375" bestFit="1" customWidth="1"/>
    <col min="6" max="6" width="11.109375" bestFit="1" customWidth="1"/>
    <col min="7" max="7" width="12" bestFit="1" customWidth="1"/>
    <col min="8" max="8" width="11" customWidth="1"/>
    <col min="9" max="9" width="12.21875" bestFit="1" customWidth="1"/>
    <col min="10" max="11" width="13.109375" customWidth="1"/>
    <col min="12" max="12" width="69.21875" bestFit="1" customWidth="1"/>
  </cols>
  <sheetData>
    <row r="1" spans="1:12" x14ac:dyDescent="0.3">
      <c r="A1" s="1" t="s">
        <v>100</v>
      </c>
      <c r="B1" s="1" t="s">
        <v>0</v>
      </c>
      <c r="C1" s="1" t="s">
        <v>101</v>
      </c>
      <c r="D1" s="1" t="s">
        <v>102</v>
      </c>
      <c r="E1" s="1" t="s">
        <v>55</v>
      </c>
      <c r="F1" s="1" t="s">
        <v>103</v>
      </c>
      <c r="G1" s="2" t="s">
        <v>104</v>
      </c>
      <c r="H1" s="1" t="s">
        <v>315</v>
      </c>
      <c r="K1">
        <v>10000</v>
      </c>
      <c r="L1" s="3">
        <f>$G$22</f>
        <v>184600</v>
      </c>
    </row>
    <row r="2" spans="1:12" x14ac:dyDescent="0.3">
      <c r="A2">
        <v>1</v>
      </c>
      <c r="B2" t="s">
        <v>1</v>
      </c>
      <c r="C2" t="s">
        <v>105</v>
      </c>
      <c r="D2" t="s">
        <v>106</v>
      </c>
      <c r="E2" t="s">
        <v>107</v>
      </c>
      <c r="F2" t="s">
        <v>108</v>
      </c>
      <c r="G2" s="3">
        <v>10000</v>
      </c>
      <c r="H2">
        <f>RANK(G2,G2:G21)</f>
        <v>8</v>
      </c>
    </row>
    <row r="3" spans="1:12" x14ac:dyDescent="0.3">
      <c r="A3">
        <v>2</v>
      </c>
      <c r="B3" t="s">
        <v>2</v>
      </c>
      <c r="C3" t="s">
        <v>109</v>
      </c>
      <c r="D3" t="s">
        <v>110</v>
      </c>
      <c r="E3" t="s">
        <v>111</v>
      </c>
      <c r="F3" t="s">
        <v>112</v>
      </c>
      <c r="G3" s="3">
        <v>12000</v>
      </c>
      <c r="I3" t="s">
        <v>303</v>
      </c>
      <c r="J3" s="3">
        <f>SUM(G2:G21)</f>
        <v>184600</v>
      </c>
      <c r="K3" s="3"/>
    </row>
    <row r="4" spans="1:12" x14ac:dyDescent="0.3">
      <c r="A4">
        <v>3</v>
      </c>
      <c r="B4" t="s">
        <v>3</v>
      </c>
      <c r="C4" t="s">
        <v>113</v>
      </c>
      <c r="E4" t="s">
        <v>111</v>
      </c>
      <c r="F4" t="s">
        <v>115</v>
      </c>
      <c r="G4" s="3">
        <v>11250</v>
      </c>
      <c r="I4" t="s">
        <v>304</v>
      </c>
      <c r="J4" s="3">
        <f>AVERAGE(G2:G21)</f>
        <v>9230</v>
      </c>
      <c r="K4" s="3"/>
    </row>
    <row r="5" spans="1:12" x14ac:dyDescent="0.3">
      <c r="A5">
        <v>4</v>
      </c>
      <c r="B5" t="s">
        <v>4</v>
      </c>
      <c r="C5" t="s">
        <v>116</v>
      </c>
      <c r="D5" t="s">
        <v>117</v>
      </c>
      <c r="E5" t="s">
        <v>118</v>
      </c>
      <c r="F5" t="s">
        <v>119</v>
      </c>
      <c r="G5" s="3">
        <v>12000</v>
      </c>
      <c r="I5" t="s">
        <v>305</v>
      </c>
      <c r="J5" s="3">
        <f>MAX(G2:G21)</f>
        <v>16250</v>
      </c>
      <c r="K5" s="3"/>
    </row>
    <row r="6" spans="1:12" x14ac:dyDescent="0.3">
      <c r="A6">
        <v>5</v>
      </c>
      <c r="B6" t="s">
        <v>5</v>
      </c>
      <c r="D6" t="s">
        <v>110</v>
      </c>
      <c r="E6" t="s">
        <v>111</v>
      </c>
      <c r="F6" t="s">
        <v>108</v>
      </c>
      <c r="G6" s="3">
        <v>16250</v>
      </c>
      <c r="I6" t="s">
        <v>306</v>
      </c>
      <c r="J6" s="3">
        <f>MIN(G2:G21)</f>
        <v>4500</v>
      </c>
      <c r="K6" s="3"/>
    </row>
    <row r="7" spans="1:12" x14ac:dyDescent="0.3">
      <c r="A7">
        <v>6</v>
      </c>
      <c r="B7" t="s">
        <v>6</v>
      </c>
      <c r="C7" t="s">
        <v>120</v>
      </c>
      <c r="D7" t="s">
        <v>121</v>
      </c>
      <c r="E7" t="s">
        <v>122</v>
      </c>
      <c r="F7" t="s">
        <v>112</v>
      </c>
      <c r="G7" s="3">
        <v>6400</v>
      </c>
      <c r="I7" t="s">
        <v>307</v>
      </c>
      <c r="J7">
        <f>COUNT(G2:G21)</f>
        <v>20</v>
      </c>
    </row>
    <row r="8" spans="1:12" x14ac:dyDescent="0.3">
      <c r="A8">
        <v>7</v>
      </c>
      <c r="B8" t="s">
        <v>7</v>
      </c>
      <c r="C8" t="s">
        <v>123</v>
      </c>
      <c r="D8" t="s">
        <v>124</v>
      </c>
      <c r="E8" t="s">
        <v>122</v>
      </c>
      <c r="F8" t="s">
        <v>115</v>
      </c>
      <c r="G8" s="3">
        <v>4500</v>
      </c>
      <c r="I8" t="s">
        <v>308</v>
      </c>
      <c r="J8">
        <f>COUNTA(B2:B21)</f>
        <v>20</v>
      </c>
      <c r="L8" t="s">
        <v>152</v>
      </c>
    </row>
    <row r="9" spans="1:12" x14ac:dyDescent="0.3">
      <c r="A9">
        <v>8</v>
      </c>
      <c r="B9" t="s">
        <v>8</v>
      </c>
      <c r="C9" t="s">
        <v>125</v>
      </c>
      <c r="D9" t="s">
        <v>124</v>
      </c>
      <c r="E9" t="s">
        <v>122</v>
      </c>
      <c r="F9" t="s">
        <v>119</v>
      </c>
      <c r="G9" s="3">
        <v>6275</v>
      </c>
      <c r="I9" t="s">
        <v>309</v>
      </c>
      <c r="J9">
        <f>COUNTBLANK(C2:C21)</f>
        <v>3</v>
      </c>
      <c r="L9" t="s">
        <v>153</v>
      </c>
    </row>
    <row r="10" spans="1:12" x14ac:dyDescent="0.3">
      <c r="A10">
        <v>9</v>
      </c>
      <c r="B10" t="s">
        <v>9</v>
      </c>
      <c r="C10" t="s">
        <v>126</v>
      </c>
      <c r="D10" t="s">
        <v>106</v>
      </c>
      <c r="E10" t="s">
        <v>107</v>
      </c>
      <c r="F10" t="s">
        <v>108</v>
      </c>
      <c r="G10" s="3">
        <v>6250</v>
      </c>
      <c r="I10" t="s">
        <v>310</v>
      </c>
      <c r="J10">
        <f>COUNTIF(G2:G21,"&gt;10000")</f>
        <v>7</v>
      </c>
      <c r="L10" t="s">
        <v>154</v>
      </c>
    </row>
    <row r="11" spans="1:12" x14ac:dyDescent="0.3">
      <c r="A11">
        <v>10</v>
      </c>
      <c r="B11" t="s">
        <v>10</v>
      </c>
      <c r="D11" t="s">
        <v>127</v>
      </c>
      <c r="E11" t="s">
        <v>118</v>
      </c>
      <c r="F11" t="s">
        <v>112</v>
      </c>
      <c r="G11" s="3">
        <v>8750</v>
      </c>
      <c r="I11" t="s">
        <v>310</v>
      </c>
      <c r="J11">
        <f>COUNTIF(G2:G21,"&lt;=10000")</f>
        <v>13</v>
      </c>
    </row>
    <row r="12" spans="1:12" x14ac:dyDescent="0.3">
      <c r="A12">
        <v>11</v>
      </c>
      <c r="B12" t="s">
        <v>128</v>
      </c>
      <c r="C12" t="s">
        <v>129</v>
      </c>
      <c r="D12" t="s">
        <v>127</v>
      </c>
      <c r="E12" t="s">
        <v>118</v>
      </c>
      <c r="F12" t="s">
        <v>115</v>
      </c>
      <c r="G12" s="3">
        <v>11250</v>
      </c>
      <c r="I12" t="s">
        <v>310</v>
      </c>
      <c r="J12">
        <f>COUNTIF(F2:F21,F2)</f>
        <v>5</v>
      </c>
    </row>
    <row r="13" spans="1:12" x14ac:dyDescent="0.3">
      <c r="A13">
        <v>12</v>
      </c>
      <c r="B13" t="s">
        <v>130</v>
      </c>
      <c r="C13" t="s">
        <v>131</v>
      </c>
      <c r="D13" t="s">
        <v>132</v>
      </c>
      <c r="E13" t="s">
        <v>118</v>
      </c>
      <c r="F13" t="s">
        <v>119</v>
      </c>
      <c r="G13" s="3">
        <v>10000</v>
      </c>
      <c r="I13" t="s">
        <v>311</v>
      </c>
      <c r="J13">
        <f>SUMIF(F2:F21,F2,G2:G21)</f>
        <v>58750</v>
      </c>
      <c r="L13">
        <f>SUM(Basic)</f>
        <v>131175</v>
      </c>
    </row>
    <row r="14" spans="1:12" x14ac:dyDescent="0.3">
      <c r="A14">
        <v>13</v>
      </c>
      <c r="B14" t="s">
        <v>133</v>
      </c>
      <c r="C14" t="s">
        <v>109</v>
      </c>
      <c r="D14" t="s">
        <v>134</v>
      </c>
      <c r="E14" t="s">
        <v>118</v>
      </c>
      <c r="F14" t="s">
        <v>108</v>
      </c>
      <c r="G14" s="3">
        <v>16250</v>
      </c>
      <c r="I14" t="s">
        <v>312</v>
      </c>
      <c r="J14">
        <f>AVERAGEIF(F2:F21,F2,G2:G21)</f>
        <v>11750</v>
      </c>
    </row>
    <row r="15" spans="1:12" x14ac:dyDescent="0.3">
      <c r="A15">
        <v>14</v>
      </c>
      <c r="B15" t="s">
        <v>135</v>
      </c>
      <c r="C15" t="s">
        <v>113</v>
      </c>
      <c r="D15" t="s">
        <v>132</v>
      </c>
      <c r="E15" t="s">
        <v>118</v>
      </c>
      <c r="F15" t="s">
        <v>112</v>
      </c>
      <c r="G15" s="3">
        <v>6400</v>
      </c>
      <c r="I15" t="s">
        <v>310</v>
      </c>
      <c r="J15">
        <f>COUNTIF(D2:D21,D12)</f>
        <v>2</v>
      </c>
      <c r="L15" t="s">
        <v>149</v>
      </c>
    </row>
    <row r="16" spans="1:12" x14ac:dyDescent="0.3">
      <c r="A16">
        <v>15</v>
      </c>
      <c r="B16" t="s">
        <v>136</v>
      </c>
      <c r="C16" t="s">
        <v>137</v>
      </c>
      <c r="D16" t="s">
        <v>110</v>
      </c>
      <c r="E16" t="s">
        <v>111</v>
      </c>
      <c r="F16" t="s">
        <v>115</v>
      </c>
      <c r="G16" s="3">
        <v>4500</v>
      </c>
      <c r="I16" t="s">
        <v>313</v>
      </c>
      <c r="J16">
        <f>LARGE(G2:G21,4)</f>
        <v>12000</v>
      </c>
      <c r="L16" t="s">
        <v>150</v>
      </c>
    </row>
    <row r="17" spans="1:12" x14ac:dyDescent="0.3">
      <c r="A17">
        <v>16</v>
      </c>
      <c r="B17" t="s">
        <v>138</v>
      </c>
      <c r="D17" t="s">
        <v>132</v>
      </c>
      <c r="E17" t="s">
        <v>118</v>
      </c>
      <c r="F17" t="s">
        <v>119</v>
      </c>
      <c r="G17" s="3">
        <v>6275</v>
      </c>
      <c r="I17" t="s">
        <v>314</v>
      </c>
      <c r="J17">
        <f>SMALL(G2:G21,4)</f>
        <v>6250</v>
      </c>
      <c r="L17" t="s">
        <v>151</v>
      </c>
    </row>
    <row r="18" spans="1:12" x14ac:dyDescent="0.3">
      <c r="A18">
        <v>17</v>
      </c>
      <c r="B18" t="s">
        <v>139</v>
      </c>
      <c r="C18" t="s">
        <v>140</v>
      </c>
      <c r="D18" t="s">
        <v>106</v>
      </c>
      <c r="E18" t="s">
        <v>107</v>
      </c>
      <c r="F18" t="s">
        <v>141</v>
      </c>
      <c r="G18" s="3">
        <v>6250</v>
      </c>
      <c r="I18">
        <v>6275</v>
      </c>
      <c r="J18">
        <f>RANK(G9,G2:G21)</f>
        <v>15</v>
      </c>
    </row>
    <row r="19" spans="1:12" x14ac:dyDescent="0.3">
      <c r="A19">
        <v>18</v>
      </c>
      <c r="B19" t="s">
        <v>142</v>
      </c>
      <c r="C19" t="s">
        <v>143</v>
      </c>
      <c r="D19" t="s">
        <v>106</v>
      </c>
      <c r="E19" t="s">
        <v>107</v>
      </c>
      <c r="F19" t="s">
        <v>119</v>
      </c>
      <c r="G19" s="3">
        <v>8750</v>
      </c>
    </row>
    <row r="20" spans="1:12" x14ac:dyDescent="0.3">
      <c r="A20">
        <v>19</v>
      </c>
      <c r="B20" t="s">
        <v>144</v>
      </c>
      <c r="C20" t="s">
        <v>145</v>
      </c>
      <c r="D20" t="s">
        <v>146</v>
      </c>
      <c r="E20" t="s">
        <v>107</v>
      </c>
      <c r="F20" t="s">
        <v>141</v>
      </c>
      <c r="G20" s="3">
        <v>11250</v>
      </c>
      <c r="J20">
        <f>RANK(I18,G2:G21,1)</f>
        <v>5</v>
      </c>
    </row>
    <row r="21" spans="1:12" x14ac:dyDescent="0.3">
      <c r="A21">
        <v>20</v>
      </c>
      <c r="B21" t="s">
        <v>147</v>
      </c>
      <c r="C21" t="s">
        <v>148</v>
      </c>
      <c r="D21" t="s">
        <v>114</v>
      </c>
      <c r="E21" t="s">
        <v>111</v>
      </c>
      <c r="F21" t="s">
        <v>108</v>
      </c>
      <c r="G21" s="3">
        <v>10000</v>
      </c>
    </row>
    <row r="22" spans="1:12" x14ac:dyDescent="0.3">
      <c r="G22" s="3">
        <f>SUM(G2:G21)</f>
        <v>184600</v>
      </c>
    </row>
  </sheetData>
  <dataValidations count="3">
    <dataValidation type="custom" operator="greaterThanOrEqual" allowBlank="1" showInputMessage="1" showErrorMessage="1" sqref="G2:G21">
      <formula1>ISNUMBER(G2)</formula1>
    </dataValidation>
    <dataValidation type="custom" operator="greaterThanOrEqual" allowBlank="1" showInputMessage="1" showErrorMessage="1" sqref="G1">
      <formula1>ISNUMBER(G2)</formula1>
    </dataValidation>
    <dataValidation type="custom" allowBlank="1" showInputMessage="1" showErrorMessage="1" sqref="B1:B21">
      <formula1>ISTEXT(B1)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"/>
  <sheetViews>
    <sheetView zoomScale="130" zoomScaleNormal="130" workbookViewId="0">
      <selection activeCell="H7" sqref="H7"/>
    </sheetView>
  </sheetViews>
  <sheetFormatPr defaultRowHeight="14.4" x14ac:dyDescent="0.3"/>
  <cols>
    <col min="1" max="1" width="13.77734375" bestFit="1" customWidth="1"/>
    <col min="2" max="2" width="8.77734375" bestFit="1" customWidth="1"/>
    <col min="5" max="5" width="9.77734375" bestFit="1" customWidth="1"/>
    <col min="6" max="6" width="10.5546875" bestFit="1" customWidth="1"/>
    <col min="7" max="7" width="13.77734375" bestFit="1" customWidth="1"/>
  </cols>
  <sheetData>
    <row r="1" spans="1:10" x14ac:dyDescent="0.3">
      <c r="J1" t="s">
        <v>155</v>
      </c>
    </row>
    <row r="2" spans="1:10" x14ac:dyDescent="0.3">
      <c r="J2" s="4">
        <v>0.1</v>
      </c>
    </row>
    <row r="3" spans="1:10" x14ac:dyDescent="0.3">
      <c r="B3" s="15" t="s">
        <v>156</v>
      </c>
      <c r="C3" s="15"/>
      <c r="D3" s="15"/>
      <c r="F3" s="15" t="s">
        <v>157</v>
      </c>
      <c r="G3" s="15"/>
      <c r="H3" s="15"/>
      <c r="I3" s="15"/>
    </row>
    <row r="4" spans="1:10" x14ac:dyDescent="0.3">
      <c r="A4" t="s">
        <v>158</v>
      </c>
      <c r="B4" t="s">
        <v>159</v>
      </c>
      <c r="C4" t="s">
        <v>160</v>
      </c>
      <c r="D4" t="s">
        <v>161</v>
      </c>
      <c r="F4" t="s">
        <v>162</v>
      </c>
      <c r="G4" t="s">
        <v>163</v>
      </c>
      <c r="H4" t="s">
        <v>164</v>
      </c>
    </row>
    <row r="5" spans="1:10" x14ac:dyDescent="0.3">
      <c r="A5" t="s">
        <v>165</v>
      </c>
      <c r="B5">
        <v>23</v>
      </c>
      <c r="C5">
        <v>6.7</v>
      </c>
      <c r="F5" t="s">
        <v>166</v>
      </c>
      <c r="G5">
        <v>8900</v>
      </c>
      <c r="H5">
        <f>G5*$J$2</f>
        <v>890</v>
      </c>
    </row>
    <row r="6" spans="1:10" x14ac:dyDescent="0.3">
      <c r="A6" t="s">
        <v>167</v>
      </c>
      <c r="B6">
        <v>443</v>
      </c>
      <c r="C6">
        <v>4.5</v>
      </c>
      <c r="E6" s="5"/>
      <c r="F6" t="s">
        <v>168</v>
      </c>
      <c r="G6">
        <v>45000</v>
      </c>
      <c r="H6">
        <f t="shared" ref="H6:H10" si="0">G6*$J$2</f>
        <v>4500</v>
      </c>
    </row>
    <row r="7" spans="1:10" x14ac:dyDescent="0.3">
      <c r="A7" t="s">
        <v>169</v>
      </c>
      <c r="B7">
        <v>454</v>
      </c>
      <c r="C7">
        <v>6.7</v>
      </c>
      <c r="F7" t="s">
        <v>170</v>
      </c>
      <c r="G7">
        <v>34005</v>
      </c>
      <c r="H7">
        <f t="shared" si="0"/>
        <v>3400.5</v>
      </c>
    </row>
    <row r="8" spans="1:10" x14ac:dyDescent="0.3">
      <c r="A8" t="s">
        <v>171</v>
      </c>
      <c r="B8">
        <v>65</v>
      </c>
      <c r="C8">
        <v>8.1999999999999993</v>
      </c>
      <c r="F8" t="s">
        <v>172</v>
      </c>
      <c r="G8">
        <v>23900</v>
      </c>
      <c r="H8">
        <f t="shared" si="0"/>
        <v>2390</v>
      </c>
    </row>
    <row r="9" spans="1:10" x14ac:dyDescent="0.3">
      <c r="A9" t="s">
        <v>173</v>
      </c>
      <c r="B9">
        <v>34</v>
      </c>
      <c r="C9">
        <v>5.5</v>
      </c>
      <c r="E9" s="5"/>
      <c r="F9" t="s">
        <v>174</v>
      </c>
      <c r="G9">
        <v>32000</v>
      </c>
      <c r="H9">
        <f t="shared" si="0"/>
        <v>3200</v>
      </c>
    </row>
    <row r="10" spans="1:10" x14ac:dyDescent="0.3">
      <c r="A10" t="s">
        <v>175</v>
      </c>
      <c r="B10">
        <v>45</v>
      </c>
      <c r="C10">
        <v>3.8</v>
      </c>
      <c r="F10" t="s">
        <v>176</v>
      </c>
      <c r="G10">
        <v>12000</v>
      </c>
      <c r="H10">
        <f t="shared" si="0"/>
        <v>1200</v>
      </c>
    </row>
    <row r="11" spans="1:10" x14ac:dyDescent="0.3">
      <c r="A11" t="s">
        <v>177</v>
      </c>
      <c r="B11">
        <v>32</v>
      </c>
      <c r="C11">
        <v>7.4</v>
      </c>
    </row>
  </sheetData>
  <mergeCells count="2">
    <mergeCell ref="B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Introduction</vt:lpstr>
      <vt:lpstr>Day-1</vt:lpstr>
      <vt:lpstr>Transpose</vt:lpstr>
      <vt:lpstr>Paste Link</vt:lpstr>
      <vt:lpstr>Skip Blank</vt:lpstr>
      <vt:lpstr>Paste Special Operations</vt:lpstr>
      <vt:lpstr>Math &amp; Trigo</vt:lpstr>
      <vt:lpstr>IFS Functions</vt:lpstr>
      <vt:lpstr>Referencing</vt:lpstr>
      <vt:lpstr>Mixed Referencing</vt:lpstr>
      <vt:lpstr>Naming Range</vt:lpstr>
      <vt:lpstr>Date &amp; Time</vt:lpstr>
      <vt:lpstr>Fill Series</vt:lpstr>
      <vt:lpstr>Information</vt:lpstr>
      <vt:lpstr>Text To Dolumn</vt:lpstr>
      <vt:lpstr>Sheet1</vt:lpstr>
      <vt:lpstr>Flash Fill</vt:lpstr>
      <vt:lpstr>Basic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Dubey</dc:creator>
  <cp:lastModifiedBy>admin</cp:lastModifiedBy>
  <dcterms:created xsi:type="dcterms:W3CDTF">2022-05-04T15:22:08Z</dcterms:created>
  <dcterms:modified xsi:type="dcterms:W3CDTF">2022-07-24T12:29:03Z</dcterms:modified>
</cp:coreProperties>
</file>