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son\MS\research prop\ev charging station allocation\final\"/>
    </mc:Choice>
  </mc:AlternateContent>
  <bookViews>
    <workbookView xWindow="0" yWindow="0" windowWidth="23040" windowHeight="9390" activeTab="3"/>
  </bookViews>
  <sheets>
    <sheet name="parameter" sheetId="1" r:id="rId1"/>
    <sheet name="Battery Characteristics" sheetId="2" r:id="rId2"/>
    <sheet name="time to recharge full" sheetId="4" r:id="rId3"/>
    <sheet name="desired waiting time" sheetId="3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8" i="3"/>
  <c r="B9" i="4" l="1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8" i="4"/>
  <c r="D2" i="4"/>
  <c r="D9" i="4" s="1"/>
  <c r="D5" i="4"/>
  <c r="D4" i="4"/>
  <c r="D24" i="4" l="1"/>
  <c r="D16" i="4"/>
  <c r="D15" i="4"/>
  <c r="D21" i="4"/>
  <c r="D13" i="4"/>
  <c r="D12" i="4"/>
  <c r="D23" i="4"/>
  <c r="D22" i="4"/>
  <c r="D20" i="4"/>
  <c r="D27" i="4"/>
  <c r="D19" i="4"/>
  <c r="D18" i="4"/>
  <c r="D10" i="4"/>
  <c r="D14" i="4"/>
  <c r="D8" i="4"/>
  <c r="D11" i="4"/>
  <c r="D26" i="4"/>
  <c r="D25" i="4"/>
  <c r="D17" i="4"/>
  <c r="K4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8" i="3"/>
  <c r="E7" i="2"/>
  <c r="E15" i="1"/>
  <c r="E11" i="1"/>
  <c r="E9" i="1"/>
  <c r="E7" i="1"/>
</calcChain>
</file>

<file path=xl/sharedStrings.xml><?xml version="1.0" encoding="utf-8"?>
<sst xmlns="http://schemas.openxmlformats.org/spreadsheetml/2006/main" count="98" uniqueCount="77">
  <si>
    <t>Parameter</t>
  </si>
  <si>
    <t>S.No</t>
  </si>
  <si>
    <t>Symbol</t>
  </si>
  <si>
    <t>Content</t>
  </si>
  <si>
    <t>l</t>
  </si>
  <si>
    <t>Corridor Length</t>
  </si>
  <si>
    <t>Unit</t>
  </si>
  <si>
    <t>km</t>
  </si>
  <si>
    <t>f</t>
  </si>
  <si>
    <t>Trip Frequenvy</t>
  </si>
  <si>
    <t>trips</t>
  </si>
  <si>
    <t>λ</t>
  </si>
  <si>
    <t>EV Density</t>
  </si>
  <si>
    <t>EV/ km</t>
  </si>
  <si>
    <t>α</t>
  </si>
  <si>
    <t>Energy Efficiency</t>
  </si>
  <si>
    <t>Energy/ power to charging time</t>
  </si>
  <si>
    <t>β</t>
  </si>
  <si>
    <t>Battery Performance</t>
  </si>
  <si>
    <t>δ</t>
  </si>
  <si>
    <t>Delay Tolerance</t>
  </si>
  <si>
    <t>A0</t>
  </si>
  <si>
    <t>minimum Construction Area</t>
  </si>
  <si>
    <t>Sq Ft</t>
  </si>
  <si>
    <t>C</t>
  </si>
  <si>
    <t>Unit Cost of Construction for new station</t>
  </si>
  <si>
    <t>Rs / Sq Ft</t>
  </si>
  <si>
    <t>θ</t>
  </si>
  <si>
    <t>Range Tolerance (Confidence Range)</t>
  </si>
  <si>
    <t>Data</t>
  </si>
  <si>
    <t>N</t>
  </si>
  <si>
    <t>Number of Motorcycles considered</t>
  </si>
  <si>
    <t>no</t>
  </si>
  <si>
    <t>Battery Range</t>
  </si>
  <si>
    <t>Battery Energy Capacity</t>
  </si>
  <si>
    <t>E</t>
  </si>
  <si>
    <t xml:space="preserve">P </t>
  </si>
  <si>
    <t>Charger Power</t>
  </si>
  <si>
    <t>kW</t>
  </si>
  <si>
    <t>kWh</t>
  </si>
  <si>
    <t>km / kWh</t>
  </si>
  <si>
    <t xml:space="preserve">Energy </t>
  </si>
  <si>
    <t>Current</t>
  </si>
  <si>
    <t>I</t>
  </si>
  <si>
    <t>amp</t>
  </si>
  <si>
    <t>Voltage</t>
  </si>
  <si>
    <t>V</t>
  </si>
  <si>
    <t>v</t>
  </si>
  <si>
    <t>Charging Power</t>
  </si>
  <si>
    <t>P</t>
  </si>
  <si>
    <t xml:space="preserve">Kw </t>
  </si>
  <si>
    <t>Estimated Charging Time</t>
  </si>
  <si>
    <t>E/P</t>
  </si>
  <si>
    <t>hr</t>
  </si>
  <si>
    <t>Reported Charging Time</t>
  </si>
  <si>
    <t>Tr</t>
  </si>
  <si>
    <t>ht</t>
  </si>
  <si>
    <t>Desired Waiting Time</t>
  </si>
  <si>
    <r>
      <t>T0=</t>
    </r>
    <r>
      <rPr>
        <sz val="11"/>
        <color theme="1"/>
        <rFont val="Calibri"/>
        <family val="2"/>
      </rPr>
      <t>δX (l/V0)</t>
    </r>
  </si>
  <si>
    <t>T0</t>
  </si>
  <si>
    <t>V0</t>
  </si>
  <si>
    <t>avg travel time</t>
  </si>
  <si>
    <t>hrs</t>
  </si>
  <si>
    <t>distance</t>
  </si>
  <si>
    <t>avg speed</t>
  </si>
  <si>
    <t>km'</t>
  </si>
  <si>
    <t>delay tolerance</t>
  </si>
  <si>
    <t>Trip Length</t>
  </si>
  <si>
    <t>Free Flow Velocity</t>
  </si>
  <si>
    <t>Waiting Time</t>
  </si>
  <si>
    <t>assumption</t>
  </si>
  <si>
    <t>Energy Efficiency (converting energy/power ratio to charging time)</t>
  </si>
  <si>
    <r>
      <t xml:space="preserve">time req to fully recharge (Tr) = </t>
    </r>
    <r>
      <rPr>
        <sz val="11"/>
        <color theme="1"/>
        <rFont val="Calibri"/>
        <family val="2"/>
      </rPr>
      <t>αθE/P</t>
    </r>
  </si>
  <si>
    <t xml:space="preserve">current SoC </t>
  </si>
  <si>
    <t>Energy Eff</t>
  </si>
  <si>
    <t>Portion of Consumption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</si>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</sst>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9" fontId="1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="130" zoomScaleNormal="130" workbookViewId="0">
      <selection activeCell="C2" sqref="C2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34.85546875" style="1" bestFit="1" customWidth="1"/>
    <col min="4" max="4" width="12.7109375" style="1" customWidth="1"/>
    <col min="5" max="16384" width="8.85546875" style="1"/>
  </cols>
  <sheetData>
    <row r="2" spans="1:5" x14ac:dyDescent="0.25">
      <c r="A2" s="6" t="s">
        <v>1</v>
      </c>
      <c r="B2" s="6" t="s">
        <v>0</v>
      </c>
    </row>
    <row r="3" spans="1:5" x14ac:dyDescent="0.25">
      <c r="A3" s="6"/>
      <c r="B3" s="6" t="s">
        <v>2</v>
      </c>
      <c r="C3" s="6" t="s">
        <v>3</v>
      </c>
      <c r="D3" s="6" t="s">
        <v>6</v>
      </c>
      <c r="E3" s="6" t="s">
        <v>29</v>
      </c>
    </row>
    <row r="4" spans="1:5" x14ac:dyDescent="0.25">
      <c r="A4" s="1">
        <v>1</v>
      </c>
      <c r="B4" s="1" t="s">
        <v>4</v>
      </c>
      <c r="C4" s="1" t="s">
        <v>5</v>
      </c>
      <c r="D4" s="1" t="s">
        <v>7</v>
      </c>
      <c r="E4" s="1">
        <v>132</v>
      </c>
    </row>
    <row r="5" spans="1:5" x14ac:dyDescent="0.25">
      <c r="A5" s="1">
        <v>2</v>
      </c>
      <c r="B5" s="1" t="s">
        <v>8</v>
      </c>
      <c r="C5" s="1" t="s">
        <v>9</v>
      </c>
      <c r="D5" s="1" t="s">
        <v>10</v>
      </c>
      <c r="E5" s="1">
        <v>10</v>
      </c>
    </row>
    <row r="6" spans="1:5" x14ac:dyDescent="0.25">
      <c r="A6" s="1">
        <v>3</v>
      </c>
      <c r="B6" s="1" t="s">
        <v>30</v>
      </c>
      <c r="C6" s="1" t="s">
        <v>31</v>
      </c>
      <c r="D6" s="1" t="s">
        <v>32</v>
      </c>
      <c r="E6" s="1">
        <v>100</v>
      </c>
    </row>
    <row r="7" spans="1:5" x14ac:dyDescent="0.25">
      <c r="A7" s="1">
        <v>4</v>
      </c>
      <c r="B7" s="1" t="s">
        <v>11</v>
      </c>
      <c r="C7" s="1" t="s">
        <v>12</v>
      </c>
      <c r="D7" s="1" t="s">
        <v>13</v>
      </c>
      <c r="E7" s="1">
        <f>E6/E4</f>
        <v>0.75757575757575757</v>
      </c>
    </row>
    <row r="8" spans="1:5" x14ac:dyDescent="0.25">
      <c r="A8" s="1">
        <v>5</v>
      </c>
      <c r="B8" s="1" t="s">
        <v>14</v>
      </c>
      <c r="C8" s="1" t="s">
        <v>15</v>
      </c>
      <c r="D8" s="3" t="s">
        <v>16</v>
      </c>
      <c r="E8" s="1">
        <v>1.3</v>
      </c>
    </row>
    <row r="9" spans="1:5" x14ac:dyDescent="0.25">
      <c r="A9" s="1">
        <v>6</v>
      </c>
      <c r="B9" s="1" t="s">
        <v>35</v>
      </c>
      <c r="C9" s="1" t="s">
        <v>34</v>
      </c>
      <c r="D9" s="3" t="s">
        <v>39</v>
      </c>
      <c r="E9" s="1">
        <f>3.3</f>
        <v>3.3</v>
      </c>
    </row>
    <row r="10" spans="1:5" x14ac:dyDescent="0.25">
      <c r="A10" s="1">
        <v>7</v>
      </c>
      <c r="C10" s="1" t="s">
        <v>33</v>
      </c>
      <c r="D10" s="3" t="s">
        <v>7</v>
      </c>
      <c r="E10" s="1">
        <v>100</v>
      </c>
    </row>
    <row r="11" spans="1:5" x14ac:dyDescent="0.25">
      <c r="A11" s="1">
        <v>8</v>
      </c>
      <c r="B11" s="1" t="s">
        <v>17</v>
      </c>
      <c r="C11" s="1" t="s">
        <v>18</v>
      </c>
      <c r="D11" s="1" t="s">
        <v>40</v>
      </c>
      <c r="E11" s="1">
        <f>E10/E9</f>
        <v>30.303030303030305</v>
      </c>
    </row>
    <row r="12" spans="1:5" x14ac:dyDescent="0.25">
      <c r="A12" s="1">
        <v>9</v>
      </c>
      <c r="B12" s="1" t="s">
        <v>19</v>
      </c>
      <c r="C12" s="1" t="s">
        <v>20</v>
      </c>
      <c r="E12" s="4">
        <v>0.15</v>
      </c>
    </row>
    <row r="13" spans="1:5" x14ac:dyDescent="0.25">
      <c r="A13" s="1">
        <v>10</v>
      </c>
      <c r="B13" s="1" t="s">
        <v>21</v>
      </c>
      <c r="C13" s="1" t="s">
        <v>22</v>
      </c>
      <c r="D13" s="1" t="s">
        <v>23</v>
      </c>
    </row>
    <row r="14" spans="1:5" x14ac:dyDescent="0.25">
      <c r="A14" s="1">
        <v>11</v>
      </c>
      <c r="B14" s="1" t="s">
        <v>24</v>
      </c>
      <c r="C14" s="1" t="s">
        <v>25</v>
      </c>
      <c r="D14" s="1" t="s">
        <v>26</v>
      </c>
    </row>
    <row r="15" spans="1:5" x14ac:dyDescent="0.25">
      <c r="A15" s="1">
        <v>12</v>
      </c>
      <c r="B15" s="1" t="s">
        <v>27</v>
      </c>
      <c r="C15" s="1" t="s">
        <v>28</v>
      </c>
      <c r="E15" s="1">
        <f>0.8</f>
        <v>0.8</v>
      </c>
    </row>
    <row r="16" spans="1:5" x14ac:dyDescent="0.25">
      <c r="B16" s="1" t="s">
        <v>36</v>
      </c>
      <c r="C16" s="1" t="s">
        <v>37</v>
      </c>
      <c r="D16" s="1" t="s">
        <v>38</v>
      </c>
      <c r="E16" s="1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E10" sqref="E10"/>
    </sheetView>
  </sheetViews>
  <sheetFormatPr defaultRowHeight="15" x14ac:dyDescent="0.25"/>
  <cols>
    <col min="2" max="2" width="23.28515625" bestFit="1" customWidth="1"/>
  </cols>
  <sheetData>
    <row r="2" spans="1:6" x14ac:dyDescent="0.25">
      <c r="A2" t="s">
        <v>1</v>
      </c>
    </row>
    <row r="3" spans="1:6" x14ac:dyDescent="0.25">
      <c r="A3">
        <v>1</v>
      </c>
      <c r="B3" t="s">
        <v>41</v>
      </c>
      <c r="C3" t="s">
        <v>35</v>
      </c>
      <c r="D3" t="s">
        <v>39</v>
      </c>
      <c r="E3">
        <v>3.3</v>
      </c>
    </row>
    <row r="4" spans="1:6" x14ac:dyDescent="0.25">
      <c r="A4">
        <v>2</v>
      </c>
      <c r="B4" t="s">
        <v>42</v>
      </c>
      <c r="C4" t="s">
        <v>43</v>
      </c>
      <c r="D4" t="s">
        <v>44</v>
      </c>
    </row>
    <row r="5" spans="1:6" x14ac:dyDescent="0.25">
      <c r="A5">
        <v>3</v>
      </c>
      <c r="B5" t="s">
        <v>45</v>
      </c>
      <c r="C5" t="s">
        <v>46</v>
      </c>
      <c r="D5" t="s">
        <v>47</v>
      </c>
    </row>
    <row r="6" spans="1:6" x14ac:dyDescent="0.25">
      <c r="A6">
        <v>4</v>
      </c>
      <c r="B6" t="s">
        <v>48</v>
      </c>
      <c r="C6" t="s">
        <v>49</v>
      </c>
      <c r="D6" t="s">
        <v>50</v>
      </c>
      <c r="E6">
        <v>3</v>
      </c>
    </row>
    <row r="7" spans="1:6" x14ac:dyDescent="0.25">
      <c r="A7">
        <v>5</v>
      </c>
      <c r="B7" t="s">
        <v>51</v>
      </c>
      <c r="C7" t="s">
        <v>52</v>
      </c>
      <c r="D7" t="s">
        <v>53</v>
      </c>
      <c r="E7">
        <f>E3/E6</f>
        <v>1.0999999999999999</v>
      </c>
    </row>
    <row r="8" spans="1:6" x14ac:dyDescent="0.25">
      <c r="A8">
        <v>6</v>
      </c>
      <c r="B8" t="s">
        <v>54</v>
      </c>
      <c r="C8" t="s">
        <v>55</v>
      </c>
      <c r="D8" t="s">
        <v>56</v>
      </c>
    </row>
    <row r="9" spans="1:6" x14ac:dyDescent="0.25">
      <c r="A9">
        <v>7</v>
      </c>
      <c r="B9" t="s">
        <v>71</v>
      </c>
      <c r="C9" s="2" t="s">
        <v>14</v>
      </c>
      <c r="E9" s="7">
        <v>1.3</v>
      </c>
      <c r="F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E2" sqref="E2"/>
    </sheetView>
  </sheetViews>
  <sheetFormatPr defaultRowHeight="15" x14ac:dyDescent="0.25"/>
  <cols>
    <col min="2" max="2" width="20.7109375" bestFit="1" customWidth="1"/>
  </cols>
  <sheetData>
    <row r="2" spans="1:6" x14ac:dyDescent="0.25">
      <c r="B2" t="s">
        <v>74</v>
      </c>
      <c r="C2" s="2" t="s">
        <v>14</v>
      </c>
      <c r="D2">
        <f>'Battery Characteristics'!E9</f>
        <v>1.3</v>
      </c>
    </row>
    <row r="3" spans="1:6" x14ac:dyDescent="0.25">
      <c r="B3" t="s">
        <v>75</v>
      </c>
      <c r="C3" s="2" t="s">
        <v>27</v>
      </c>
      <c r="F3" t="s">
        <v>72</v>
      </c>
    </row>
    <row r="4" spans="1:6" x14ac:dyDescent="0.25">
      <c r="B4" t="s">
        <v>41</v>
      </c>
      <c r="C4" t="s">
        <v>35</v>
      </c>
      <c r="D4">
        <f>'Battery Characteristics'!E3</f>
        <v>3.3</v>
      </c>
      <c r="E4" t="s">
        <v>39</v>
      </c>
    </row>
    <row r="5" spans="1:6" x14ac:dyDescent="0.25">
      <c r="B5" t="s">
        <v>76</v>
      </c>
      <c r="C5" t="s">
        <v>49</v>
      </c>
      <c r="D5">
        <f>'Battery Characteristics'!E6</f>
        <v>3</v>
      </c>
      <c r="E5" t="s">
        <v>38</v>
      </c>
    </row>
    <row r="7" spans="1:6" x14ac:dyDescent="0.25">
      <c r="A7" t="s">
        <v>1</v>
      </c>
      <c r="B7" t="s">
        <v>73</v>
      </c>
      <c r="C7" s="2" t="s">
        <v>27</v>
      </c>
      <c r="D7" t="s">
        <v>55</v>
      </c>
    </row>
    <row r="8" spans="1:6" x14ac:dyDescent="0.25">
      <c r="A8">
        <v>1</v>
      </c>
      <c r="B8">
        <f>100-(100*C8)</f>
        <v>100</v>
      </c>
      <c r="C8">
        <v>0</v>
      </c>
      <c r="D8" s="8">
        <f>($D$2*C8*$D$4)/$D$5</f>
        <v>0</v>
      </c>
    </row>
    <row r="9" spans="1:6" x14ac:dyDescent="0.25">
      <c r="A9">
        <v>2</v>
      </c>
      <c r="B9">
        <f t="shared" ref="B9:B27" si="0">100-(100*C9)</f>
        <v>90</v>
      </c>
      <c r="C9">
        <v>0.1</v>
      </c>
      <c r="D9" s="8">
        <f t="shared" ref="D9:D27" si="1">($D$2*C9*$D$4)/$D$5</f>
        <v>0.14299999999999999</v>
      </c>
    </row>
    <row r="10" spans="1:6" x14ac:dyDescent="0.25">
      <c r="A10">
        <v>3</v>
      </c>
      <c r="B10">
        <f t="shared" si="0"/>
        <v>85</v>
      </c>
      <c r="C10">
        <v>0.15</v>
      </c>
      <c r="D10" s="8">
        <f t="shared" si="1"/>
        <v>0.2145</v>
      </c>
    </row>
    <row r="11" spans="1:6" x14ac:dyDescent="0.25">
      <c r="A11">
        <v>4</v>
      </c>
      <c r="B11">
        <f t="shared" si="0"/>
        <v>80</v>
      </c>
      <c r="C11">
        <v>0.2</v>
      </c>
      <c r="D11" s="8">
        <f t="shared" si="1"/>
        <v>0.28599999999999998</v>
      </c>
    </row>
    <row r="12" spans="1:6" x14ac:dyDescent="0.25">
      <c r="A12">
        <v>5</v>
      </c>
      <c r="B12">
        <f t="shared" si="0"/>
        <v>75</v>
      </c>
      <c r="C12">
        <v>0.25</v>
      </c>
      <c r="D12" s="8">
        <f t="shared" si="1"/>
        <v>0.35749999999999998</v>
      </c>
    </row>
    <row r="13" spans="1:6" x14ac:dyDescent="0.25">
      <c r="A13">
        <v>6</v>
      </c>
      <c r="B13">
        <f t="shared" si="0"/>
        <v>70</v>
      </c>
      <c r="C13">
        <v>0.3</v>
      </c>
      <c r="D13" s="8">
        <f t="shared" si="1"/>
        <v>0.42899999999999999</v>
      </c>
    </row>
    <row r="14" spans="1:6" x14ac:dyDescent="0.25">
      <c r="A14">
        <v>7</v>
      </c>
      <c r="B14">
        <f t="shared" si="0"/>
        <v>65</v>
      </c>
      <c r="C14">
        <v>0.35</v>
      </c>
      <c r="D14" s="8">
        <f t="shared" si="1"/>
        <v>0.50049999999999994</v>
      </c>
    </row>
    <row r="15" spans="1:6" x14ac:dyDescent="0.25">
      <c r="A15">
        <v>8</v>
      </c>
      <c r="B15">
        <f t="shared" si="0"/>
        <v>60</v>
      </c>
      <c r="C15">
        <v>0.4</v>
      </c>
      <c r="D15" s="8">
        <f t="shared" si="1"/>
        <v>0.57199999999999995</v>
      </c>
    </row>
    <row r="16" spans="1:6" x14ac:dyDescent="0.25">
      <c r="A16">
        <v>9</v>
      </c>
      <c r="B16">
        <f t="shared" si="0"/>
        <v>55</v>
      </c>
      <c r="C16">
        <v>0.45</v>
      </c>
      <c r="D16" s="8">
        <f t="shared" si="1"/>
        <v>0.64350000000000007</v>
      </c>
    </row>
    <row r="17" spans="1:4" x14ac:dyDescent="0.25">
      <c r="A17">
        <v>10</v>
      </c>
      <c r="B17">
        <f t="shared" si="0"/>
        <v>50</v>
      </c>
      <c r="C17">
        <v>0.5</v>
      </c>
      <c r="D17" s="8">
        <f t="shared" si="1"/>
        <v>0.71499999999999997</v>
      </c>
    </row>
    <row r="18" spans="1:4" x14ac:dyDescent="0.25">
      <c r="A18">
        <v>11</v>
      </c>
      <c r="B18">
        <f t="shared" si="0"/>
        <v>44.999999999999993</v>
      </c>
      <c r="C18">
        <v>0.55000000000000004</v>
      </c>
      <c r="D18" s="8">
        <f t="shared" si="1"/>
        <v>0.78650000000000009</v>
      </c>
    </row>
    <row r="19" spans="1:4" x14ac:dyDescent="0.25">
      <c r="A19">
        <v>12</v>
      </c>
      <c r="B19">
        <f t="shared" si="0"/>
        <v>40</v>
      </c>
      <c r="C19">
        <v>0.6</v>
      </c>
      <c r="D19" s="8">
        <f t="shared" si="1"/>
        <v>0.85799999999999998</v>
      </c>
    </row>
    <row r="20" spans="1:4" x14ac:dyDescent="0.25">
      <c r="A20">
        <v>13</v>
      </c>
      <c r="B20">
        <f t="shared" si="0"/>
        <v>35</v>
      </c>
      <c r="C20">
        <v>0.65</v>
      </c>
      <c r="D20" s="8">
        <f t="shared" si="1"/>
        <v>0.92949999999999999</v>
      </c>
    </row>
    <row r="21" spans="1:4" x14ac:dyDescent="0.25">
      <c r="A21">
        <v>14</v>
      </c>
      <c r="B21">
        <f t="shared" si="0"/>
        <v>30</v>
      </c>
      <c r="C21">
        <v>0.7</v>
      </c>
      <c r="D21" s="8">
        <f t="shared" si="1"/>
        <v>1.0009999999999999</v>
      </c>
    </row>
    <row r="22" spans="1:4" x14ac:dyDescent="0.25">
      <c r="A22">
        <v>15</v>
      </c>
      <c r="B22">
        <f t="shared" si="0"/>
        <v>25</v>
      </c>
      <c r="C22">
        <v>0.75</v>
      </c>
      <c r="D22" s="8">
        <f t="shared" si="1"/>
        <v>1.0725</v>
      </c>
    </row>
    <row r="23" spans="1:4" x14ac:dyDescent="0.25">
      <c r="A23">
        <v>16</v>
      </c>
      <c r="B23">
        <f t="shared" si="0"/>
        <v>20</v>
      </c>
      <c r="C23">
        <v>0.8</v>
      </c>
      <c r="D23" s="8">
        <f t="shared" si="1"/>
        <v>1.1439999999999999</v>
      </c>
    </row>
    <row r="24" spans="1:4" x14ac:dyDescent="0.25">
      <c r="A24">
        <v>17</v>
      </c>
      <c r="B24">
        <f t="shared" si="0"/>
        <v>15</v>
      </c>
      <c r="C24">
        <v>0.85</v>
      </c>
      <c r="D24" s="8">
        <f t="shared" si="1"/>
        <v>1.2154999999999998</v>
      </c>
    </row>
    <row r="25" spans="1:4" x14ac:dyDescent="0.25">
      <c r="A25">
        <v>18</v>
      </c>
      <c r="B25">
        <f t="shared" si="0"/>
        <v>10</v>
      </c>
      <c r="C25">
        <v>0.9</v>
      </c>
      <c r="D25" s="8">
        <f t="shared" si="1"/>
        <v>1.2870000000000001</v>
      </c>
    </row>
    <row r="26" spans="1:4" x14ac:dyDescent="0.25">
      <c r="A26">
        <v>19</v>
      </c>
      <c r="B26">
        <f t="shared" si="0"/>
        <v>5</v>
      </c>
      <c r="C26">
        <v>0.95</v>
      </c>
      <c r="D26" s="8">
        <f t="shared" si="1"/>
        <v>1.3584999999999996</v>
      </c>
    </row>
    <row r="27" spans="1:4" x14ac:dyDescent="0.25">
      <c r="A27">
        <v>20</v>
      </c>
      <c r="B27">
        <f t="shared" si="0"/>
        <v>1</v>
      </c>
      <c r="C27">
        <v>0.99</v>
      </c>
      <c r="D27" s="8">
        <f t="shared" si="1"/>
        <v>1.4157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workbookViewId="0">
      <selection activeCell="E10" sqref="E10"/>
    </sheetView>
  </sheetViews>
  <sheetFormatPr defaultRowHeight="15" x14ac:dyDescent="0.25"/>
  <cols>
    <col min="1" max="1" width="13.42578125" customWidth="1"/>
  </cols>
  <sheetData>
    <row r="2" spans="1:12" x14ac:dyDescent="0.25">
      <c r="A2" t="s">
        <v>57</v>
      </c>
      <c r="I2" t="s">
        <v>61</v>
      </c>
      <c r="K2">
        <v>4</v>
      </c>
      <c r="L2" t="s">
        <v>62</v>
      </c>
    </row>
    <row r="3" spans="1:12" x14ac:dyDescent="0.25">
      <c r="I3" t="s">
        <v>63</v>
      </c>
      <c r="K3">
        <v>132</v>
      </c>
      <c r="L3" t="s">
        <v>65</v>
      </c>
    </row>
    <row r="4" spans="1:12" x14ac:dyDescent="0.25">
      <c r="A4" t="s">
        <v>58</v>
      </c>
      <c r="I4" t="s">
        <v>64</v>
      </c>
      <c r="K4">
        <f>K3/K2</f>
        <v>33</v>
      </c>
    </row>
    <row r="6" spans="1:12" s="5" customFormat="1" ht="45" x14ac:dyDescent="0.25">
      <c r="A6" s="5" t="s">
        <v>66</v>
      </c>
      <c r="B6" s="5" t="s">
        <v>67</v>
      </c>
      <c r="C6" s="5" t="s">
        <v>68</v>
      </c>
      <c r="D6" s="5" t="s">
        <v>69</v>
      </c>
    </row>
    <row r="7" spans="1:12" x14ac:dyDescent="0.25">
      <c r="A7" s="2" t="s">
        <v>19</v>
      </c>
      <c r="B7" t="s">
        <v>4</v>
      </c>
      <c r="C7" t="s">
        <v>60</v>
      </c>
      <c r="D7" t="s">
        <v>59</v>
      </c>
      <c r="F7" s="2" t="s">
        <v>19</v>
      </c>
      <c r="G7" t="s">
        <v>4</v>
      </c>
      <c r="H7" t="s">
        <v>60</v>
      </c>
      <c r="I7" t="s">
        <v>59</v>
      </c>
    </row>
    <row r="8" spans="1:12" x14ac:dyDescent="0.25">
      <c r="A8">
        <v>0.05</v>
      </c>
      <c r="B8">
        <v>132</v>
      </c>
      <c r="C8">
        <v>50</v>
      </c>
      <c r="D8">
        <f>(A8*B8)/C8</f>
        <v>0.13200000000000001</v>
      </c>
      <c r="E8">
        <f>60*D8</f>
        <v>7.92</v>
      </c>
      <c r="F8">
        <v>0.05</v>
      </c>
      <c r="G8">
        <v>132</v>
      </c>
      <c r="H8">
        <v>33</v>
      </c>
      <c r="I8">
        <f>(F8*G8)/H8</f>
        <v>0.2</v>
      </c>
    </row>
    <row r="9" spans="1:12" x14ac:dyDescent="0.25">
      <c r="A9">
        <v>0.1</v>
      </c>
      <c r="B9">
        <v>132</v>
      </c>
      <c r="C9">
        <v>50</v>
      </c>
      <c r="D9">
        <f t="shared" ref="D9:D27" si="0">(A9*B9)/C9</f>
        <v>0.26400000000000001</v>
      </c>
      <c r="E9">
        <f t="shared" ref="E9:E27" si="1">60*D9</f>
        <v>15.84</v>
      </c>
      <c r="F9">
        <v>0.1</v>
      </c>
      <c r="G9">
        <v>132</v>
      </c>
      <c r="H9">
        <v>33</v>
      </c>
      <c r="I9">
        <f t="shared" ref="I9:I27" si="2">(F9*G9)/H9</f>
        <v>0.4</v>
      </c>
    </row>
    <row r="10" spans="1:12" x14ac:dyDescent="0.25">
      <c r="A10">
        <v>0.15</v>
      </c>
      <c r="B10">
        <v>132</v>
      </c>
      <c r="C10">
        <v>50</v>
      </c>
      <c r="D10">
        <f t="shared" si="0"/>
        <v>0.39600000000000002</v>
      </c>
      <c r="E10">
        <f t="shared" si="1"/>
        <v>23.76</v>
      </c>
      <c r="F10">
        <v>0.15</v>
      </c>
      <c r="G10">
        <v>132</v>
      </c>
      <c r="H10">
        <v>33</v>
      </c>
      <c r="I10">
        <f t="shared" si="2"/>
        <v>0.6</v>
      </c>
    </row>
    <row r="11" spans="1:12" x14ac:dyDescent="0.25">
      <c r="A11">
        <v>0.2</v>
      </c>
      <c r="B11">
        <v>132</v>
      </c>
      <c r="C11">
        <v>50</v>
      </c>
      <c r="D11">
        <f t="shared" si="0"/>
        <v>0.52800000000000002</v>
      </c>
      <c r="E11">
        <f t="shared" si="1"/>
        <v>31.68</v>
      </c>
      <c r="F11">
        <v>0.2</v>
      </c>
      <c r="G11">
        <v>132</v>
      </c>
      <c r="H11">
        <v>33</v>
      </c>
      <c r="I11">
        <f t="shared" si="2"/>
        <v>0.8</v>
      </c>
    </row>
    <row r="12" spans="1:12" x14ac:dyDescent="0.25">
      <c r="A12">
        <v>0.25</v>
      </c>
      <c r="B12">
        <v>132</v>
      </c>
      <c r="C12">
        <v>50</v>
      </c>
      <c r="D12">
        <f t="shared" si="0"/>
        <v>0.66</v>
      </c>
      <c r="E12">
        <f t="shared" si="1"/>
        <v>39.6</v>
      </c>
      <c r="F12">
        <v>0.25</v>
      </c>
      <c r="G12">
        <v>132</v>
      </c>
      <c r="H12">
        <v>33</v>
      </c>
      <c r="I12">
        <f t="shared" si="2"/>
        <v>1</v>
      </c>
    </row>
    <row r="13" spans="1:12" x14ac:dyDescent="0.25">
      <c r="A13">
        <v>0.3</v>
      </c>
      <c r="B13">
        <v>132</v>
      </c>
      <c r="C13">
        <v>50</v>
      </c>
      <c r="D13">
        <f t="shared" si="0"/>
        <v>0.79200000000000004</v>
      </c>
      <c r="E13">
        <f t="shared" si="1"/>
        <v>47.52</v>
      </c>
      <c r="F13">
        <v>0.3</v>
      </c>
      <c r="G13">
        <v>132</v>
      </c>
      <c r="H13">
        <v>33</v>
      </c>
      <c r="I13">
        <f t="shared" si="2"/>
        <v>1.2</v>
      </c>
    </row>
    <row r="14" spans="1:12" x14ac:dyDescent="0.25">
      <c r="A14">
        <v>0.35</v>
      </c>
      <c r="B14">
        <v>132</v>
      </c>
      <c r="C14">
        <v>50</v>
      </c>
      <c r="D14">
        <f t="shared" si="0"/>
        <v>0.92399999999999993</v>
      </c>
      <c r="E14">
        <f t="shared" si="1"/>
        <v>55.44</v>
      </c>
      <c r="F14">
        <v>0.35</v>
      </c>
      <c r="G14">
        <v>132</v>
      </c>
      <c r="H14">
        <v>33</v>
      </c>
      <c r="I14">
        <f t="shared" si="2"/>
        <v>1.4</v>
      </c>
    </row>
    <row r="15" spans="1:12" x14ac:dyDescent="0.25">
      <c r="A15">
        <v>0.4</v>
      </c>
      <c r="B15">
        <v>132</v>
      </c>
      <c r="C15">
        <v>50</v>
      </c>
      <c r="D15">
        <f t="shared" si="0"/>
        <v>1.056</v>
      </c>
      <c r="E15">
        <f t="shared" si="1"/>
        <v>63.36</v>
      </c>
      <c r="F15">
        <v>0.4</v>
      </c>
      <c r="G15">
        <v>132</v>
      </c>
      <c r="H15">
        <v>33</v>
      </c>
      <c r="I15">
        <f t="shared" si="2"/>
        <v>1.6</v>
      </c>
    </row>
    <row r="16" spans="1:12" x14ac:dyDescent="0.25">
      <c r="A16">
        <v>0.45</v>
      </c>
      <c r="B16">
        <v>132</v>
      </c>
      <c r="C16">
        <v>50</v>
      </c>
      <c r="D16">
        <f t="shared" si="0"/>
        <v>1.1879999999999999</v>
      </c>
      <c r="E16">
        <f t="shared" si="1"/>
        <v>71.28</v>
      </c>
      <c r="F16">
        <v>0.45</v>
      </c>
      <c r="G16">
        <v>132</v>
      </c>
      <c r="H16">
        <v>33</v>
      </c>
      <c r="I16">
        <f t="shared" si="2"/>
        <v>1.8</v>
      </c>
    </row>
    <row r="17" spans="1:9" x14ac:dyDescent="0.25">
      <c r="A17">
        <v>0.5</v>
      </c>
      <c r="B17">
        <v>132</v>
      </c>
      <c r="C17">
        <v>50</v>
      </c>
      <c r="D17">
        <f t="shared" si="0"/>
        <v>1.32</v>
      </c>
      <c r="E17">
        <f t="shared" si="1"/>
        <v>79.2</v>
      </c>
      <c r="F17">
        <v>0.5</v>
      </c>
      <c r="G17">
        <v>132</v>
      </c>
      <c r="H17">
        <v>33</v>
      </c>
      <c r="I17">
        <f t="shared" si="2"/>
        <v>2</v>
      </c>
    </row>
    <row r="18" spans="1:9" x14ac:dyDescent="0.25">
      <c r="A18">
        <v>0.55000000000000004</v>
      </c>
      <c r="B18">
        <v>132</v>
      </c>
      <c r="C18">
        <v>50</v>
      </c>
      <c r="D18">
        <f t="shared" si="0"/>
        <v>1.4520000000000002</v>
      </c>
      <c r="E18">
        <f t="shared" si="1"/>
        <v>87.12</v>
      </c>
      <c r="F18">
        <v>0.55000000000000004</v>
      </c>
      <c r="G18">
        <v>132</v>
      </c>
      <c r="H18">
        <v>33</v>
      </c>
      <c r="I18">
        <f t="shared" si="2"/>
        <v>2.2000000000000002</v>
      </c>
    </row>
    <row r="19" spans="1:9" x14ac:dyDescent="0.25">
      <c r="A19">
        <v>0.6</v>
      </c>
      <c r="B19">
        <v>132</v>
      </c>
      <c r="C19">
        <v>50</v>
      </c>
      <c r="D19">
        <f t="shared" si="0"/>
        <v>1.5840000000000001</v>
      </c>
      <c r="E19">
        <f t="shared" si="1"/>
        <v>95.04</v>
      </c>
      <c r="F19">
        <v>0.6</v>
      </c>
      <c r="G19">
        <v>132</v>
      </c>
      <c r="H19">
        <v>33</v>
      </c>
      <c r="I19">
        <f t="shared" si="2"/>
        <v>2.4</v>
      </c>
    </row>
    <row r="20" spans="1:9" x14ac:dyDescent="0.25">
      <c r="A20">
        <v>0.65</v>
      </c>
      <c r="B20">
        <v>132</v>
      </c>
      <c r="C20">
        <v>50</v>
      </c>
      <c r="D20">
        <f t="shared" si="0"/>
        <v>1.716</v>
      </c>
      <c r="E20">
        <f t="shared" si="1"/>
        <v>102.96</v>
      </c>
      <c r="F20">
        <v>0.65</v>
      </c>
      <c r="G20">
        <v>132</v>
      </c>
      <c r="H20">
        <v>33</v>
      </c>
      <c r="I20">
        <f t="shared" si="2"/>
        <v>2.6</v>
      </c>
    </row>
    <row r="21" spans="1:9" x14ac:dyDescent="0.25">
      <c r="A21">
        <v>0.7</v>
      </c>
      <c r="B21">
        <v>132</v>
      </c>
      <c r="C21">
        <v>50</v>
      </c>
      <c r="D21">
        <f t="shared" si="0"/>
        <v>1.8479999999999999</v>
      </c>
      <c r="E21">
        <f t="shared" si="1"/>
        <v>110.88</v>
      </c>
      <c r="F21">
        <v>0.7</v>
      </c>
      <c r="G21">
        <v>132</v>
      </c>
      <c r="H21">
        <v>33</v>
      </c>
      <c r="I21">
        <f t="shared" si="2"/>
        <v>2.8</v>
      </c>
    </row>
    <row r="22" spans="1:9" x14ac:dyDescent="0.25">
      <c r="A22">
        <v>0.75</v>
      </c>
      <c r="B22">
        <v>132</v>
      </c>
      <c r="C22">
        <v>50</v>
      </c>
      <c r="D22">
        <f t="shared" si="0"/>
        <v>1.98</v>
      </c>
      <c r="E22">
        <f t="shared" si="1"/>
        <v>118.8</v>
      </c>
      <c r="F22">
        <v>0.75</v>
      </c>
      <c r="G22">
        <v>132</v>
      </c>
      <c r="H22">
        <v>33</v>
      </c>
      <c r="I22">
        <f t="shared" si="2"/>
        <v>3</v>
      </c>
    </row>
    <row r="23" spans="1:9" x14ac:dyDescent="0.25">
      <c r="A23">
        <v>0.8</v>
      </c>
      <c r="B23">
        <v>132</v>
      </c>
      <c r="C23">
        <v>50</v>
      </c>
      <c r="D23">
        <f t="shared" si="0"/>
        <v>2.1120000000000001</v>
      </c>
      <c r="E23">
        <f t="shared" si="1"/>
        <v>126.72</v>
      </c>
      <c r="F23">
        <v>0.8</v>
      </c>
      <c r="G23">
        <v>132</v>
      </c>
      <c r="H23">
        <v>33</v>
      </c>
      <c r="I23">
        <f t="shared" si="2"/>
        <v>3.2</v>
      </c>
    </row>
    <row r="24" spans="1:9" x14ac:dyDescent="0.25">
      <c r="A24">
        <v>0.85</v>
      </c>
      <c r="B24">
        <v>132</v>
      </c>
      <c r="C24">
        <v>50</v>
      </c>
      <c r="D24">
        <f t="shared" si="0"/>
        <v>2.2440000000000002</v>
      </c>
      <c r="E24">
        <f t="shared" si="1"/>
        <v>134.64000000000001</v>
      </c>
      <c r="F24">
        <v>0.85</v>
      </c>
      <c r="G24">
        <v>132</v>
      </c>
      <c r="H24">
        <v>33</v>
      </c>
      <c r="I24">
        <f t="shared" si="2"/>
        <v>3.4</v>
      </c>
    </row>
    <row r="25" spans="1:9" x14ac:dyDescent="0.25">
      <c r="A25">
        <v>0.9</v>
      </c>
      <c r="B25">
        <v>132</v>
      </c>
      <c r="C25">
        <v>50</v>
      </c>
      <c r="D25">
        <f t="shared" si="0"/>
        <v>2.3759999999999999</v>
      </c>
      <c r="E25">
        <f t="shared" si="1"/>
        <v>142.56</v>
      </c>
      <c r="F25">
        <v>0.9</v>
      </c>
      <c r="G25">
        <v>132</v>
      </c>
      <c r="H25">
        <v>33</v>
      </c>
      <c r="I25">
        <f t="shared" si="2"/>
        <v>3.6</v>
      </c>
    </row>
    <row r="26" spans="1:9" x14ac:dyDescent="0.25">
      <c r="A26">
        <v>0.95</v>
      </c>
      <c r="B26">
        <v>132</v>
      </c>
      <c r="C26">
        <v>50</v>
      </c>
      <c r="D26">
        <f t="shared" si="0"/>
        <v>2.508</v>
      </c>
      <c r="E26">
        <f t="shared" si="1"/>
        <v>150.47999999999999</v>
      </c>
      <c r="F26">
        <v>0.95</v>
      </c>
      <c r="G26">
        <v>132</v>
      </c>
      <c r="H26">
        <v>33</v>
      </c>
      <c r="I26">
        <f t="shared" si="2"/>
        <v>3.8</v>
      </c>
    </row>
    <row r="27" spans="1:9" x14ac:dyDescent="0.25">
      <c r="A27">
        <v>1</v>
      </c>
      <c r="B27">
        <v>132</v>
      </c>
      <c r="C27">
        <v>50</v>
      </c>
      <c r="D27">
        <f t="shared" si="0"/>
        <v>2.64</v>
      </c>
      <c r="E27">
        <f t="shared" si="1"/>
        <v>158.4</v>
      </c>
      <c r="F27">
        <v>1</v>
      </c>
      <c r="G27">
        <v>132</v>
      </c>
      <c r="H27">
        <v>33</v>
      </c>
      <c r="I27">
        <f t="shared" si="2"/>
        <v>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</vt:lpstr>
      <vt:lpstr>Battery Characteristics</vt:lpstr>
      <vt:lpstr>time to recharge full</vt:lpstr>
      <vt:lpstr>desired waiting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Dison Maharjan</dc:creator>
  <cp:lastModifiedBy>Dison Maharjan</cp:lastModifiedBy>
  <dcterms:created xsi:type="dcterms:W3CDTF">2021-12-12T05:29:30Z</dcterms:created>
  <dcterms:modified xsi:type="dcterms:W3CDTF">2022-01-26T17:20:24Z</dcterms:modified>
</cp:coreProperties>
</file>