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Proyecto'!$B$44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m8EvTdOku65tFqyHPSP+FnJ3u3PyiuUjhrK8mEnVal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1">
      <text>
        <t xml:space="preserve">======
ID#AAABE_eNXFQ
.    (2024-01-26 02:21:18)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klJe9RjELNS5yZ+Pa9KFgOr68Hw=="/>
    </ext>
  </extLst>
</comments>
</file>

<file path=xl/sharedStrings.xml><?xml version="1.0" encoding="utf-8"?>
<sst xmlns="http://schemas.openxmlformats.org/spreadsheetml/2006/main" count="159" uniqueCount="112">
  <si>
    <t>Fuentes de Costo del Proyecto</t>
  </si>
  <si>
    <t xml:space="preserve">Nombre del Proyecto: </t>
  </si>
  <si>
    <t>QoriStudy</t>
  </si>
  <si>
    <t>Lider del Proyecto:</t>
  </si>
  <si>
    <t>Delgado Maravi, Samantha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</si>
  <si>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</si>
  <si>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</si>
  <si>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</si>
  <si>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</si>
  <si>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</si>
  <si>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</si>
  <si>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</si>
  <si>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</si>
  <si>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</si>
  <si>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</si>
  <si>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</si>
  <si>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</si>
  <si>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 xml:space="preserve">Acta de Constitución del Proyecto
</t>
  </si>
  <si>
    <t>Sprint 0</t>
  </si>
  <si>
    <t>Backlog del producto</t>
  </si>
  <si>
    <t>Planificación del lanzamiento</t>
  </si>
  <si>
    <t>Registro de interesados</t>
  </si>
  <si>
    <t>Subtotal</t>
  </si>
  <si>
    <t xml:space="preserve">Desarrollo del Proyecto </t>
  </si>
  <si>
    <t>Backlog del Sprint</t>
  </si>
  <si>
    <t>Backlog Detallado del Producto</t>
  </si>
  <si>
    <t>Cronograma de alto nivel - HITOS</t>
  </si>
  <si>
    <t>Cronograma Detallado</t>
  </si>
  <si>
    <t>Presupuesto del Proyecto</t>
  </si>
  <si>
    <t>Resgitro de Riesgos</t>
  </si>
  <si>
    <t>Implementacion</t>
  </si>
  <si>
    <t>Informe de Estado del Proyecto</t>
  </si>
  <si>
    <t>Registro de Impedimentos</t>
  </si>
  <si>
    <t>Reunión de Retrospectiva de Proyecto</t>
  </si>
  <si>
    <t xml:space="preserve">Minuta de Reunión
</t>
  </si>
  <si>
    <t>Cierre</t>
  </si>
  <si>
    <t xml:space="preserve">Acta de Cierre del Proyecto
</t>
  </si>
  <si>
    <t>5 - Otros</t>
  </si>
  <si>
    <t>Otros Costos</t>
  </si>
  <si>
    <t>6 -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</si>
  <si>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</si>
  <si>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</si>
  <si>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</si>
  <si>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</si>
  <si>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</si>
  <si>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>Gerente del Proyecto: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</si>
  <si>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</si>
  <si>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</si>
  <si>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</si>
  <si>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</si>
  <si>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</si>
  <si>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</si>
  <si>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Preparacion del Product Backlog</t>
  </si>
  <si>
    <t>-</t>
  </si>
  <si>
    <t>Planificación</t>
  </si>
  <si>
    <t>Trello</t>
  </si>
  <si>
    <t>Para llevar a cabo el seguimiento y control de los progresos en las entregas del proyecto.</t>
  </si>
  <si>
    <t>Desarrollo</t>
  </si>
  <si>
    <t>Figma</t>
  </si>
  <si>
    <t>Para el diseño de la plataforma.</t>
  </si>
  <si>
    <t>Api de OpenIA</t>
  </si>
  <si>
    <t>Para las preguntas frecuentes del ChatBot.</t>
  </si>
  <si>
    <t>Cursos Externos</t>
  </si>
  <si>
    <t>Para la capacitacion de los miembros del equipo.</t>
  </si>
  <si>
    <t>Pruebas &amp; Entrega</t>
  </si>
  <si>
    <t>Hosting</t>
  </si>
  <si>
    <t>Dominio</t>
  </si>
  <si>
    <t xml:space="preserve">    Subtotal</t>
  </si>
  <si>
    <t>TOTAL PROYECTO</t>
  </si>
  <si>
    <t>Costos por Sprint</t>
  </si>
  <si>
    <t>Sprint 1</t>
  </si>
  <si>
    <t>.23/01/2024 - .29/01/2024</t>
  </si>
  <si>
    <t>Diseño de Base de Datos</t>
  </si>
  <si>
    <t xml:space="preserve">Modelo Fisico y Logico de la base de datos
</t>
  </si>
  <si>
    <t xml:space="preserve">Diseño de Interfaces
</t>
  </si>
  <si>
    <t xml:space="preserve">Uso de software Figma
</t>
  </si>
  <si>
    <t xml:space="preserve">Desarrollo funcional de HU
</t>
  </si>
  <si>
    <t xml:space="preserve">Desarrollo completo del Sprint
</t>
  </si>
  <si>
    <t xml:space="preserve">Pruebas
</t>
  </si>
  <si>
    <t xml:space="preserve">Elaboracion del plan de pruebas
</t>
  </si>
  <si>
    <t>Sprint 2</t>
  </si>
  <si>
    <t>.30/01/2024 - .5/02/2024</t>
  </si>
  <si>
    <t>Sprint 3</t>
  </si>
  <si>
    <t>.6/02/2024 -.12/02/2024</t>
  </si>
  <si>
    <t>Sprint 4</t>
  </si>
  <si>
    <t>.13/02/2024 - .19/02/2024</t>
  </si>
  <si>
    <t xml:space="preserve">Uso de software Figma
</t>
  </si>
  <si>
    <t xml:space="preserve">Elaboracion del plan de pruebas
</t>
  </si>
  <si>
    <t>Sprint 5</t>
  </si>
  <si>
    <t>.20/02/2024 - .26/02/2024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</si>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</sst>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&quot;$&quot;#,##0_);\(&quot;$&quot;#,##0\)"/>
    <numFmt numFmtId="166" formatCode="0_);\(0\)"/>
    <numFmt numFmtId="167" formatCode="m/d/yyyy"/>
    <numFmt numFmtId="168" formatCode="_(&quot;$&quot;* #,##0_);_(&quot;$&quot;* \(#,##0\);_(&quot;$&quot;* &quot;-&quot;_);_(@_)"/>
  </numFmts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4" fillId="3" fontId="5" numFmtId="0" xfId="0" applyAlignment="1" applyBorder="1" applyFont="1">
      <alignment horizontal="right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9" fillId="3" fontId="2" numFmtId="164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5" xfId="0" applyAlignment="1" applyBorder="1" applyFont="1" applyNumberFormat="1">
      <alignment horizontal="center" readingOrder="0" shrinkToFit="0" vertical="center" wrapText="1"/>
    </xf>
    <xf borderId="5" fillId="0" fontId="10" numFmtId="165" xfId="0" applyAlignment="1" applyBorder="1" applyFont="1" applyNumberFormat="1">
      <alignment horizontal="center" shrinkToFit="0" vertical="center" wrapText="1"/>
    </xf>
    <xf borderId="5" fillId="6" fontId="9" numFmtId="165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readingOrder="0"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5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5" fillId="7" fontId="2" numFmtId="166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0" xfId="0" applyAlignment="1" applyBorder="1" applyFont="1">
      <alignment readingOrder="0" shrinkToFit="0" vertical="center" wrapText="1"/>
    </xf>
    <xf borderId="28" fillId="5" fontId="2" numFmtId="166" xfId="0" applyAlignment="1" applyBorder="1" applyFont="1" applyNumberFormat="1">
      <alignment horizontal="center" shrinkToFit="0" vertical="center" wrapText="1"/>
    </xf>
    <xf borderId="28" fillId="5" fontId="9" numFmtId="165" xfId="0" applyAlignment="1" applyBorder="1" applyFont="1" applyNumberFormat="1">
      <alignment horizontal="center" shrinkToFit="0" vertical="center" wrapText="1"/>
    </xf>
    <xf borderId="29" fillId="5" fontId="9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6" xfId="0" applyAlignment="1" applyBorder="1" applyFont="1" applyNumberFormat="1">
      <alignment horizontal="center" shrinkToFit="0" vertical="bottom" wrapText="0"/>
    </xf>
    <xf borderId="5" fillId="7" fontId="9" numFmtId="165" xfId="0" applyAlignment="1" applyBorder="1" applyFont="1" applyNumberFormat="1">
      <alignment horizontal="center" shrinkToFit="0" vertical="bottom" wrapText="0"/>
    </xf>
    <xf borderId="30" fillId="5" fontId="2" numFmtId="0" xfId="0" applyAlignment="1" applyBorder="1" applyFont="1">
      <alignment horizontal="left" readingOrder="0" shrinkToFit="0" vertical="center" wrapText="1"/>
    </xf>
    <xf borderId="24" fillId="3" fontId="1" numFmtId="0" xfId="0" applyAlignment="1" applyBorder="1" applyFont="1">
      <alignment horizontal="left" readingOrder="0" shrinkToFit="0" vertical="center" wrapText="1"/>
    </xf>
    <xf borderId="24" fillId="5" fontId="2" numFmtId="0" xfId="0" applyAlignment="1" applyBorder="1" applyFont="1">
      <alignment horizontal="left" readingOrder="0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6" xfId="0" applyAlignment="1" applyBorder="1" applyFont="1" applyNumberFormat="1">
      <alignment horizontal="center" shrinkToFit="0" vertical="center" wrapText="1"/>
    </xf>
    <xf borderId="5" fillId="4" fontId="10" numFmtId="165" xfId="0" applyAlignment="1" applyBorder="1" applyFont="1" applyNumberFormat="1">
      <alignment horizontal="center" shrinkToFit="0" vertical="center" wrapText="1"/>
    </xf>
    <xf borderId="5" fillId="4" fontId="10" numFmtId="165" xfId="0" applyAlignment="1" applyBorder="1" applyFont="1" applyNumberFormat="1">
      <alignment horizontal="center" readingOrder="0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5" fillId="8" fontId="2" numFmtId="166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5" fillId="8" fontId="9" numFmtId="165" xfId="0" applyAlignment="1" applyBorder="1" applyFont="1" applyNumberFormat="1">
      <alignment horizontal="center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167" xfId="0" applyAlignment="1" applyBorder="1" applyFont="1" applyNumberFormat="1">
      <alignment horizontal="center" shrinkToFit="0" vertical="center" wrapText="1"/>
    </xf>
    <xf borderId="5" fillId="0" fontId="13" numFmtId="165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7" xfId="0" applyAlignment="1" applyBorder="1" applyFont="1" applyNumberFormat="1">
      <alignment horizontal="center" shrinkToFit="0" vertical="center" wrapText="1"/>
    </xf>
    <xf borderId="5" fillId="9" fontId="14" numFmtId="168" xfId="0" applyAlignment="1" applyBorder="1" applyFont="1" applyNumberFormat="1">
      <alignment horizontal="center" shrinkToFit="0" vertical="center" wrapText="1"/>
    </xf>
    <xf borderId="5" fillId="3" fontId="13" numFmtId="167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8" xfId="0" applyAlignment="1" applyBorder="1" applyFill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65" xfId="0" applyAlignment="1" applyBorder="1" applyFont="1" applyNumberFormat="1">
      <alignment shrinkToFit="0" vertical="bottom" wrapText="0"/>
    </xf>
    <xf borderId="43" fillId="7" fontId="1" numFmtId="165" xfId="0" applyAlignment="1" applyBorder="1" applyFont="1" applyNumberFormat="1">
      <alignment shrinkToFit="0" vertical="bottom" wrapText="0"/>
    </xf>
    <xf borderId="44" fillId="7" fontId="1" numFmtId="165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5" xfId="0" applyAlignment="1" applyBorder="1" applyFont="1" applyNumberFormat="1">
      <alignment shrinkToFit="0" vertical="bottom" wrapText="0"/>
    </xf>
    <xf borderId="46" fillId="7" fontId="1" numFmtId="165" xfId="0" applyAlignment="1" applyBorder="1" applyFont="1" applyNumberFormat="1">
      <alignment shrinkToFit="0" vertical="bottom" wrapText="0"/>
    </xf>
    <xf borderId="47" fillId="7" fontId="1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2037273"/>
        <c:axId val="1981349566"/>
      </c:lineChart>
      <c:catAx>
        <c:axId val="2037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349566"/>
      </c:catAx>
      <c:valAx>
        <c:axId val="198134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2179307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2" t="s">
        <v>3</v>
      </c>
      <c r="C4" s="13" t="s">
        <v>4</v>
      </c>
      <c r="D4" s="14"/>
      <c r="E4" s="15"/>
      <c r="F4" s="15"/>
      <c r="G4" s="15"/>
      <c r="H4" s="15"/>
      <c r="I4" s="1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7"/>
      <c r="C5" s="18"/>
      <c r="D5" s="18"/>
      <c r="E5" s="18"/>
      <c r="F5" s="18"/>
      <c r="G5" s="18"/>
      <c r="H5" s="18"/>
      <c r="I5" s="1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20" t="s">
        <v>5</v>
      </c>
      <c r="C6" s="21"/>
      <c r="D6" s="21"/>
      <c r="E6" s="21"/>
      <c r="F6" s="21"/>
      <c r="G6" s="21"/>
      <c r="H6" s="21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3" t="s">
        <v>6</v>
      </c>
      <c r="C7" s="21"/>
      <c r="D7" s="21"/>
      <c r="E7" s="21"/>
      <c r="F7" s="21"/>
      <c r="G7" s="21"/>
      <c r="H7" s="21"/>
      <c r="I7" s="2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3" t="s">
        <v>7</v>
      </c>
      <c r="C8" s="21"/>
      <c r="D8" s="21"/>
      <c r="E8" s="21"/>
      <c r="F8" s="21"/>
      <c r="G8" s="21"/>
      <c r="H8" s="21"/>
      <c r="I8" s="2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 t="s">
        <v>8</v>
      </c>
      <c r="C9" s="21"/>
      <c r="D9" s="21"/>
      <c r="E9" s="21"/>
      <c r="F9" s="21"/>
      <c r="G9" s="21"/>
      <c r="H9" s="21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5" t="s">
        <v>9</v>
      </c>
      <c r="C10" s="26"/>
      <c r="D10" s="27" t="s">
        <v>10</v>
      </c>
      <c r="E10" s="28" t="s">
        <v>11</v>
      </c>
      <c r="F10" s="27" t="s">
        <v>12</v>
      </c>
      <c r="G10" s="27" t="s">
        <v>13</v>
      </c>
      <c r="H10" s="27" t="s">
        <v>14</v>
      </c>
      <c r="I10" s="27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9"/>
      <c r="C11" s="30"/>
      <c r="D11" s="31"/>
      <c r="E11" s="31"/>
      <c r="F11" s="31"/>
      <c r="G11" s="31"/>
      <c r="H11" s="31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2"/>
      <c r="B12" s="33">
        <v>1.0</v>
      </c>
      <c r="C12" s="34" t="s">
        <v>16</v>
      </c>
      <c r="D12" s="35"/>
      <c r="E12" s="35"/>
      <c r="F12" s="35"/>
      <c r="G12" s="35"/>
      <c r="H12" s="35"/>
      <c r="I12" s="36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32"/>
      <c r="B13" s="37">
        <v>1.1</v>
      </c>
      <c r="C13" s="38" t="s">
        <v>17</v>
      </c>
      <c r="D13" s="39">
        <v>4.0</v>
      </c>
      <c r="E13" s="40">
        <v>12.0</v>
      </c>
      <c r="F13" s="41">
        <v>0.0</v>
      </c>
      <c r="G13" s="40">
        <v>0.0</v>
      </c>
      <c r="H13" s="40">
        <v>5.0</v>
      </c>
      <c r="I13" s="42">
        <f t="shared" ref="I13:I17" si="1">(D13*E13)+F13+G13+H13</f>
        <v>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2"/>
      <c r="B14" s="37">
        <v>1.2</v>
      </c>
      <c r="C14" s="38" t="s">
        <v>18</v>
      </c>
      <c r="D14" s="39">
        <v>6.0</v>
      </c>
      <c r="E14" s="40">
        <v>12.0</v>
      </c>
      <c r="F14" s="41">
        <v>0.0</v>
      </c>
      <c r="G14" s="40">
        <v>0.0</v>
      </c>
      <c r="H14" s="40">
        <v>5.0</v>
      </c>
      <c r="I14" s="42">
        <f t="shared" si="1"/>
        <v>77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32"/>
      <c r="B15" s="37">
        <v>1.3</v>
      </c>
      <c r="C15" s="43" t="s">
        <v>19</v>
      </c>
      <c r="D15" s="39">
        <v>10.0</v>
      </c>
      <c r="E15" s="40">
        <v>12.0</v>
      </c>
      <c r="F15" s="41">
        <v>0.0</v>
      </c>
      <c r="G15" s="40">
        <v>0.0</v>
      </c>
      <c r="H15" s="40">
        <v>5.0</v>
      </c>
      <c r="I15" s="42">
        <f t="shared" si="1"/>
        <v>125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2"/>
      <c r="B16" s="37">
        <v>1.4</v>
      </c>
      <c r="C16" s="38" t="s">
        <v>20</v>
      </c>
      <c r="D16" s="39">
        <v>5.0</v>
      </c>
      <c r="E16" s="40">
        <v>5.0</v>
      </c>
      <c r="F16" s="41">
        <v>0.0</v>
      </c>
      <c r="G16" s="40">
        <v>0.0</v>
      </c>
      <c r="H16" s="40">
        <v>5.0</v>
      </c>
      <c r="I16" s="42">
        <f t="shared" si="1"/>
        <v>30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32"/>
      <c r="B17" s="37">
        <v>1.5</v>
      </c>
      <c r="C17" s="38" t="s">
        <v>21</v>
      </c>
      <c r="D17" s="39">
        <v>5.0</v>
      </c>
      <c r="E17" s="40">
        <v>5.0</v>
      </c>
      <c r="F17" s="41">
        <v>0.0</v>
      </c>
      <c r="G17" s="40">
        <v>0.0</v>
      </c>
      <c r="H17" s="40">
        <v>5.0</v>
      </c>
      <c r="I17" s="42">
        <f t="shared" si="1"/>
        <v>30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2"/>
      <c r="B18" s="44"/>
      <c r="C18" s="45" t="s">
        <v>22</v>
      </c>
      <c r="D18" s="46">
        <f>SUM(D13:D17)</f>
        <v>30</v>
      </c>
      <c r="E18" s="47"/>
      <c r="F18" s="47">
        <f t="shared" ref="F18:I18" si="2">SUM(F13:F17)</f>
        <v>0</v>
      </c>
      <c r="G18" s="47">
        <f t="shared" si="2"/>
        <v>0</v>
      </c>
      <c r="H18" s="47">
        <f t="shared" si="2"/>
        <v>25</v>
      </c>
      <c r="I18" s="47">
        <f t="shared" si="2"/>
        <v>315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32"/>
      <c r="B19" s="33">
        <v>2.0</v>
      </c>
      <c r="C19" s="48" t="s">
        <v>23</v>
      </c>
      <c r="D19" s="49"/>
      <c r="E19" s="50"/>
      <c r="F19" s="50"/>
      <c r="G19" s="50"/>
      <c r="H19" s="50"/>
      <c r="I19" s="5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32"/>
      <c r="B20" s="37">
        <v>2.1</v>
      </c>
      <c r="C20" s="38" t="s">
        <v>24</v>
      </c>
      <c r="D20" s="52">
        <v>4.0</v>
      </c>
      <c r="E20" s="40">
        <v>12.0</v>
      </c>
      <c r="F20" s="41">
        <v>0.0</v>
      </c>
      <c r="G20" s="41">
        <v>0.0</v>
      </c>
      <c r="H20" s="40">
        <v>5.0</v>
      </c>
      <c r="I20" s="42">
        <f t="shared" ref="I20:I25" si="3">(D20*E20)+F20+G20+H20</f>
        <v>53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32"/>
      <c r="B21" s="37">
        <v>2.2</v>
      </c>
      <c r="C21" s="38" t="s">
        <v>25</v>
      </c>
      <c r="D21" s="52">
        <v>6.0</v>
      </c>
      <c r="E21" s="40">
        <v>12.0</v>
      </c>
      <c r="F21" s="41">
        <v>0.0</v>
      </c>
      <c r="G21" s="41">
        <v>0.0</v>
      </c>
      <c r="H21" s="40">
        <v>5.0</v>
      </c>
      <c r="I21" s="42">
        <f t="shared" si="3"/>
        <v>77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32"/>
      <c r="B22" s="37">
        <v>2.3</v>
      </c>
      <c r="C22" s="38" t="s">
        <v>26</v>
      </c>
      <c r="D22" s="52">
        <v>5.0</v>
      </c>
      <c r="E22" s="40">
        <v>5.0</v>
      </c>
      <c r="F22" s="41">
        <v>0.0</v>
      </c>
      <c r="G22" s="41">
        <v>0.0</v>
      </c>
      <c r="H22" s="40">
        <v>5.0</v>
      </c>
      <c r="I22" s="42">
        <f t="shared" si="3"/>
        <v>30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32"/>
      <c r="B23" s="37">
        <v>2.4</v>
      </c>
      <c r="C23" s="38" t="s">
        <v>27</v>
      </c>
      <c r="D23" s="52">
        <v>6.0</v>
      </c>
      <c r="E23" s="40">
        <v>12.0</v>
      </c>
      <c r="F23" s="41">
        <v>0.0</v>
      </c>
      <c r="G23" s="41">
        <v>0.0</v>
      </c>
      <c r="H23" s="40">
        <v>5.0</v>
      </c>
      <c r="I23" s="42">
        <f t="shared" si="3"/>
        <v>77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32"/>
      <c r="B24" s="37">
        <v>2.5</v>
      </c>
      <c r="C24" s="38" t="s">
        <v>28</v>
      </c>
      <c r="D24" s="52">
        <v>4.0</v>
      </c>
      <c r="E24" s="40">
        <v>5.0</v>
      </c>
      <c r="F24" s="41">
        <v>0.0</v>
      </c>
      <c r="G24" s="41">
        <v>0.0</v>
      </c>
      <c r="H24" s="40">
        <v>5.0</v>
      </c>
      <c r="I24" s="42">
        <f t="shared" si="3"/>
        <v>25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32"/>
      <c r="B25" s="53">
        <v>2.6</v>
      </c>
      <c r="C25" s="38" t="s">
        <v>29</v>
      </c>
      <c r="D25" s="52">
        <v>3.0</v>
      </c>
      <c r="E25" s="40">
        <v>5.0</v>
      </c>
      <c r="F25" s="41">
        <v>0.0</v>
      </c>
      <c r="G25" s="41">
        <v>0.0</v>
      </c>
      <c r="H25" s="40">
        <v>5.0</v>
      </c>
      <c r="I25" s="42">
        <f t="shared" si="3"/>
        <v>20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9.5" customHeight="1">
      <c r="A26" s="32"/>
      <c r="B26" s="44"/>
      <c r="C26" s="45" t="s">
        <v>22</v>
      </c>
      <c r="D26" s="54">
        <f>SUM(D20:D25)</f>
        <v>28</v>
      </c>
      <c r="E26" s="47"/>
      <c r="F26" s="47">
        <f t="shared" ref="F26:I26" si="4">SUM(F20:F24)</f>
        <v>0</v>
      </c>
      <c r="G26" s="47">
        <f t="shared" si="4"/>
        <v>0</v>
      </c>
      <c r="H26" s="47">
        <f t="shared" si="4"/>
        <v>25</v>
      </c>
      <c r="I26" s="47">
        <f t="shared" si="4"/>
        <v>262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.5" customHeight="1">
      <c r="A27" s="32"/>
      <c r="B27" s="55">
        <v>3.0</v>
      </c>
      <c r="C27" s="56" t="s">
        <v>30</v>
      </c>
      <c r="D27" s="57"/>
      <c r="E27" s="58"/>
      <c r="F27" s="58"/>
      <c r="G27" s="58"/>
      <c r="H27" s="58"/>
      <c r="I27" s="59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9.5" customHeight="1">
      <c r="A28" s="32"/>
      <c r="B28" s="37">
        <v>3.1</v>
      </c>
      <c r="C28" s="60" t="s">
        <v>31</v>
      </c>
      <c r="D28" s="52">
        <v>10.0</v>
      </c>
      <c r="E28" s="40">
        <v>12.0</v>
      </c>
      <c r="F28" s="41">
        <v>0.0</v>
      </c>
      <c r="G28" s="41">
        <v>0.0</v>
      </c>
      <c r="H28" s="40">
        <v>5.0</v>
      </c>
      <c r="I28" s="42">
        <f t="shared" ref="I28:I31" si="5">(D28*E28)+F28+G28+H28</f>
        <v>125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9.5" customHeight="1">
      <c r="A29" s="32"/>
      <c r="B29" s="37">
        <v>3.2</v>
      </c>
      <c r="C29" s="38" t="s">
        <v>32</v>
      </c>
      <c r="D29" s="52">
        <v>12.0</v>
      </c>
      <c r="E29" s="40">
        <v>20.0</v>
      </c>
      <c r="F29" s="41">
        <v>0.0</v>
      </c>
      <c r="G29" s="41">
        <v>0.0</v>
      </c>
      <c r="H29" s="40">
        <v>5.0</v>
      </c>
      <c r="I29" s="42">
        <f t="shared" si="5"/>
        <v>245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9.5" customHeight="1">
      <c r="A30" s="32"/>
      <c r="B30" s="37">
        <v>3.3</v>
      </c>
      <c r="C30" s="38" t="s">
        <v>33</v>
      </c>
      <c r="D30" s="52">
        <v>4.0</v>
      </c>
      <c r="E30" s="40">
        <v>10.0</v>
      </c>
      <c r="F30" s="41">
        <v>0.0</v>
      </c>
      <c r="G30" s="41">
        <v>0.0</v>
      </c>
      <c r="H30" s="40">
        <v>5.0</v>
      </c>
      <c r="I30" s="42">
        <f t="shared" si="5"/>
        <v>45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9.5" customHeight="1">
      <c r="A31" s="32"/>
      <c r="B31" s="37">
        <v>3.4</v>
      </c>
      <c r="C31" s="38" t="s">
        <v>34</v>
      </c>
      <c r="D31" s="52">
        <v>4.0</v>
      </c>
      <c r="E31" s="40">
        <v>20.0</v>
      </c>
      <c r="F31" s="41">
        <v>0.0</v>
      </c>
      <c r="G31" s="41">
        <v>0.0</v>
      </c>
      <c r="H31" s="40">
        <v>5.0</v>
      </c>
      <c r="I31" s="42">
        <f t="shared" si="5"/>
        <v>85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9.5" customHeight="1">
      <c r="A32" s="1"/>
      <c r="B32" s="61"/>
      <c r="C32" s="45" t="s">
        <v>22</v>
      </c>
      <c r="D32" s="62">
        <f>SUM(D28:D31)</f>
        <v>30</v>
      </c>
      <c r="E32" s="63"/>
      <c r="F32" s="63">
        <f t="shared" ref="F32:I32" si="6">SUM(F28:F31)</f>
        <v>0</v>
      </c>
      <c r="G32" s="63">
        <f t="shared" si="6"/>
        <v>0</v>
      </c>
      <c r="H32" s="63">
        <f t="shared" si="6"/>
        <v>20</v>
      </c>
      <c r="I32" s="63">
        <f t="shared" si="6"/>
        <v>500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64">
        <v>4.0</v>
      </c>
      <c r="C33" s="56" t="s">
        <v>35</v>
      </c>
      <c r="D33" s="57"/>
      <c r="E33" s="58"/>
      <c r="F33" s="58"/>
      <c r="G33" s="58"/>
      <c r="H33" s="58"/>
      <c r="I33" s="5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65">
        <v>4.1</v>
      </c>
      <c r="C34" s="60" t="s">
        <v>36</v>
      </c>
      <c r="D34" s="52">
        <v>10.0</v>
      </c>
      <c r="E34" s="40">
        <v>15.0</v>
      </c>
      <c r="F34" s="41">
        <v>0.0</v>
      </c>
      <c r="G34" s="41">
        <v>0.0</v>
      </c>
      <c r="H34" s="40">
        <v>5.0</v>
      </c>
      <c r="I34" s="42">
        <f>(D34*E34)+F34+G34+H34</f>
        <v>155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61"/>
      <c r="C35" s="45" t="s">
        <v>22</v>
      </c>
      <c r="D35" s="62">
        <f>SUM(D32:D34)</f>
        <v>40</v>
      </c>
      <c r="E35" s="63"/>
      <c r="F35" s="63">
        <f t="shared" ref="F35:I35" si="7">SUM(F32:F34)</f>
        <v>0</v>
      </c>
      <c r="G35" s="63">
        <f t="shared" si="7"/>
        <v>0</v>
      </c>
      <c r="H35" s="63">
        <f t="shared" si="7"/>
        <v>25</v>
      </c>
      <c r="I35" s="63">
        <f t="shared" si="7"/>
        <v>655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32"/>
      <c r="B36" s="66" t="s">
        <v>37</v>
      </c>
      <c r="C36" s="67" t="s">
        <v>38</v>
      </c>
      <c r="D36" s="68">
        <v>0.0</v>
      </c>
      <c r="E36" s="69">
        <v>0.0</v>
      </c>
      <c r="F36" s="69">
        <v>0.0</v>
      </c>
      <c r="G36" s="69">
        <v>0.0</v>
      </c>
      <c r="H36" s="70">
        <v>500.0</v>
      </c>
      <c r="I36" s="42">
        <f t="shared" ref="I36:I37" si="8">(D36*E36)+F36+G36+H36</f>
        <v>500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9.5" customHeight="1">
      <c r="A37" s="32"/>
      <c r="B37" s="66" t="s">
        <v>39</v>
      </c>
      <c r="C37" s="71" t="s">
        <v>38</v>
      </c>
      <c r="D37" s="68">
        <v>0.0</v>
      </c>
      <c r="E37" s="69">
        <v>0.0</v>
      </c>
      <c r="F37" s="69">
        <v>0.0</v>
      </c>
      <c r="G37" s="69">
        <v>0.0</v>
      </c>
      <c r="H37" s="70">
        <v>500.0</v>
      </c>
      <c r="I37" s="42">
        <f t="shared" si="8"/>
        <v>500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9.5" customHeight="1">
      <c r="A38" s="32"/>
      <c r="B38" s="72" t="s">
        <v>40</v>
      </c>
      <c r="C38" s="73"/>
      <c r="D38" s="74">
        <f t="shared" ref="D38:I38" si="9">SUM(D18,D26,D32,D36,D37)</f>
        <v>88</v>
      </c>
      <c r="E38" s="74">
        <f t="shared" si="9"/>
        <v>0</v>
      </c>
      <c r="F38" s="74">
        <f t="shared" si="9"/>
        <v>0</v>
      </c>
      <c r="G38" s="74">
        <f t="shared" si="9"/>
        <v>0</v>
      </c>
      <c r="H38" s="74">
        <f t="shared" si="9"/>
        <v>1070</v>
      </c>
      <c r="I38" s="74">
        <f t="shared" si="9"/>
        <v>2077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9.5" customHeight="1">
      <c r="A39" s="32"/>
      <c r="B39" s="75" t="s">
        <v>41</v>
      </c>
      <c r="C39" s="73"/>
      <c r="D39" s="76">
        <v>0.0</v>
      </c>
      <c r="E39" s="41">
        <v>0.0</v>
      </c>
      <c r="F39" s="41">
        <v>0.0</v>
      </c>
      <c r="G39" s="41">
        <v>0.0</v>
      </c>
      <c r="H39" s="41">
        <v>0.0</v>
      </c>
      <c r="I39" s="42">
        <f>(D39*E39)+F39+G39+H39</f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9.5" customHeight="1">
      <c r="A40" s="32"/>
      <c r="B40" s="77" t="s">
        <v>42</v>
      </c>
      <c r="C40" s="73"/>
      <c r="D40" s="74">
        <f>SUM(D38,D39)</f>
        <v>88</v>
      </c>
      <c r="E40" s="78"/>
      <c r="F40" s="78">
        <f t="shared" ref="F40:H40" si="10">SUM(F38,F39)</f>
        <v>0</v>
      </c>
      <c r="G40" s="78">
        <f t="shared" si="10"/>
        <v>0</v>
      </c>
      <c r="H40" s="78">
        <f t="shared" si="10"/>
        <v>1070</v>
      </c>
      <c r="I40" s="78">
        <f>SUM(I38:I39)</f>
        <v>2077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39.75" customHeight="1">
      <c r="A41" s="1"/>
      <c r="B41" s="79" t="s">
        <v>43</v>
      </c>
      <c r="C41" s="80"/>
      <c r="D41" s="21"/>
      <c r="E41" s="21"/>
      <c r="F41" s="21"/>
      <c r="G41" s="21"/>
      <c r="H41" s="21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8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38:C38"/>
    <mergeCell ref="B39:C39"/>
    <mergeCell ref="B40:C40"/>
    <mergeCell ref="C41:I41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74.75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44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>QoriStudy</v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45</v>
      </c>
      <c r="B4" s="86" t="str">
        <f>'Fuentes de Costos del Proyecto'!C4</f>
        <v>Delgado Maravi, Samantha</v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46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8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3" t="s">
        <v>47</v>
      </c>
      <c r="B8" s="94" t="s">
        <v>48</v>
      </c>
      <c r="C8" s="94" t="s">
        <v>49</v>
      </c>
      <c r="D8" s="94" t="s">
        <v>50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5" t="s">
        <v>51</v>
      </c>
      <c r="B9" s="96"/>
      <c r="C9" s="97"/>
      <c r="D9" s="9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9" t="s">
        <v>52</v>
      </c>
      <c r="B10" s="100"/>
      <c r="C10" s="101">
        <v>10.0</v>
      </c>
      <c r="D10" s="102" t="s">
        <v>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03" t="s">
        <v>22</v>
      </c>
      <c r="B11" s="104"/>
      <c r="C11" s="105">
        <f>SUM(C10)</f>
        <v>10</v>
      </c>
      <c r="D11" s="9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5" t="s">
        <v>54</v>
      </c>
      <c r="B12" s="106"/>
      <c r="C12" s="97"/>
      <c r="D12" s="9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07" t="s">
        <v>55</v>
      </c>
      <c r="B13" s="100"/>
      <c r="C13" s="101">
        <v>5.0</v>
      </c>
      <c r="D13" s="102" t="s">
        <v>56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03" t="s">
        <v>22</v>
      </c>
      <c r="B14" s="104"/>
      <c r="C14" s="105">
        <f>SUM(C13)</f>
        <v>5</v>
      </c>
      <c r="D14" s="9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5" t="s">
        <v>57</v>
      </c>
      <c r="B15" s="106"/>
      <c r="C15" s="97"/>
      <c r="D15" s="9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7" t="s">
        <v>58</v>
      </c>
      <c r="B16" s="100"/>
      <c r="C16" s="101">
        <v>10.0</v>
      </c>
      <c r="D16" s="102" t="s">
        <v>59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07" t="s">
        <v>60</v>
      </c>
      <c r="B17" s="100"/>
      <c r="C17" s="101">
        <v>20.0</v>
      </c>
      <c r="D17" s="102" t="s">
        <v>61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7" t="s">
        <v>62</v>
      </c>
      <c r="B18" s="100"/>
      <c r="C18" s="101">
        <v>100.0</v>
      </c>
      <c r="D18" s="102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03" t="s">
        <v>22</v>
      </c>
      <c r="B19" s="104"/>
      <c r="C19" s="105">
        <f>SUM(C16:C18)</f>
        <v>130</v>
      </c>
      <c r="D19" s="9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 t="s">
        <v>64</v>
      </c>
      <c r="B20" s="106"/>
      <c r="C20" s="97"/>
      <c r="D20" s="9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7" t="s">
        <v>65</v>
      </c>
      <c r="B21" s="100"/>
      <c r="C21" s="101">
        <v>30.0</v>
      </c>
      <c r="D21" s="102" t="s">
        <v>53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7" t="s">
        <v>66</v>
      </c>
      <c r="B22" s="100"/>
      <c r="C22" s="101">
        <v>30.0</v>
      </c>
      <c r="D22" s="102" t="s"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03" t="s">
        <v>67</v>
      </c>
      <c r="B23" s="104"/>
      <c r="C23" s="105">
        <f>SUM(C21:C22)</f>
        <v>60</v>
      </c>
      <c r="D23" s="9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8" t="s">
        <v>68</v>
      </c>
      <c r="B24" s="109"/>
      <c r="C24" s="110">
        <f>SUM(C11,C14,C19,C23)</f>
        <v>205</v>
      </c>
      <c r="D24" s="9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26.0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69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>QoriStudy</v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45</v>
      </c>
      <c r="B4" s="86" t="str">
        <f>'Fuentes de Costos del Proyecto'!C4</f>
        <v>Delgado Maravi, Samantha</v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46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8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3" t="s">
        <v>47</v>
      </c>
      <c r="B8" s="94" t="s">
        <v>48</v>
      </c>
      <c r="C8" s="94" t="s">
        <v>49</v>
      </c>
      <c r="D8" s="94" t="s">
        <v>50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5" t="s">
        <v>70</v>
      </c>
      <c r="B9" s="111" t="s">
        <v>71</v>
      </c>
      <c r="C9" s="97"/>
      <c r="D9" s="9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9" t="s">
        <v>72</v>
      </c>
      <c r="B10" s="112"/>
      <c r="C10" s="101">
        <v>30.0</v>
      </c>
      <c r="D10" s="102" t="s">
        <v>73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9" t="s">
        <v>74</v>
      </c>
      <c r="B11" s="112"/>
      <c r="C11" s="101">
        <v>20.0</v>
      </c>
      <c r="D11" s="102" t="s">
        <v>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9" t="s">
        <v>76</v>
      </c>
      <c r="B12" s="112"/>
      <c r="C12" s="101">
        <v>2000.0</v>
      </c>
      <c r="D12" s="102" t="s">
        <v>77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9" t="s">
        <v>78</v>
      </c>
      <c r="B13" s="112"/>
      <c r="C13" s="101">
        <v>30.0</v>
      </c>
      <c r="D13" s="102" t="s">
        <v>79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03" t="s">
        <v>22</v>
      </c>
      <c r="B14" s="104"/>
      <c r="C14" s="105">
        <f>SUM(C10:C13)</f>
        <v>2080</v>
      </c>
      <c r="D14" s="9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5" t="s">
        <v>80</v>
      </c>
      <c r="B15" s="111" t="s">
        <v>81</v>
      </c>
      <c r="C15" s="97"/>
      <c r="D15" s="9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99" t="s">
        <v>74</v>
      </c>
      <c r="B16" s="100"/>
      <c r="C16" s="101">
        <v>20.0</v>
      </c>
      <c r="D16" s="102" t="s">
        <v>75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9" t="s">
        <v>76</v>
      </c>
      <c r="B17" s="100"/>
      <c r="C17" s="101">
        <v>2000.0</v>
      </c>
      <c r="D17" s="102" t="s">
        <v>77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9" t="s">
        <v>78</v>
      </c>
      <c r="B18" s="100"/>
      <c r="C18" s="101">
        <v>30.0</v>
      </c>
      <c r="D18" s="102" t="s">
        <v>79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03" t="s">
        <v>22</v>
      </c>
      <c r="B19" s="104"/>
      <c r="C19" s="105">
        <f>SUM(C16:C18)</f>
        <v>2050</v>
      </c>
      <c r="D19" s="9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 t="s">
        <v>82</v>
      </c>
      <c r="B20" s="111" t="s">
        <v>83</v>
      </c>
      <c r="C20" s="97"/>
      <c r="D20" s="9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9" t="s">
        <v>74</v>
      </c>
      <c r="B21" s="100"/>
      <c r="C21" s="101">
        <v>20.0</v>
      </c>
      <c r="D21" s="102" t="s">
        <v>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9" t="s">
        <v>76</v>
      </c>
      <c r="B22" s="100"/>
      <c r="C22" s="101">
        <v>2000.0</v>
      </c>
      <c r="D22" s="102" t="s">
        <v>77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99" t="s">
        <v>78</v>
      </c>
      <c r="B23" s="100"/>
      <c r="C23" s="101">
        <v>30.0</v>
      </c>
      <c r="D23" s="102" t="s">
        <v>79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3" t="s">
        <v>22</v>
      </c>
      <c r="B24" s="104"/>
      <c r="C24" s="105">
        <f>SUM(C21:C23)</f>
        <v>2050</v>
      </c>
      <c r="D24" s="9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5" t="s">
        <v>84</v>
      </c>
      <c r="B25" s="111" t="s">
        <v>85</v>
      </c>
      <c r="C25" s="97"/>
      <c r="D25" s="9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9" t="s">
        <v>74</v>
      </c>
      <c r="B26" s="100"/>
      <c r="C26" s="101">
        <v>20.0</v>
      </c>
      <c r="D26" s="102" t="s">
        <v>86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9" t="s">
        <v>76</v>
      </c>
      <c r="B27" s="100"/>
      <c r="C27" s="101">
        <v>2000.0</v>
      </c>
      <c r="D27" s="102" t="s">
        <v>77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9" t="s">
        <v>78</v>
      </c>
      <c r="B28" s="100"/>
      <c r="C28" s="101">
        <v>30.0</v>
      </c>
      <c r="D28" s="102" t="s">
        <v>87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03" t="s">
        <v>22</v>
      </c>
      <c r="B29" s="104"/>
      <c r="C29" s="105">
        <f>SUM(C26:C28)</f>
        <v>2050</v>
      </c>
      <c r="D29" s="9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5" t="s">
        <v>88</v>
      </c>
      <c r="B30" s="111" t="s">
        <v>89</v>
      </c>
      <c r="C30" s="97"/>
      <c r="D30" s="9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99" t="s">
        <v>74</v>
      </c>
      <c r="B31" s="100"/>
      <c r="C31" s="101">
        <v>20.0</v>
      </c>
      <c r="D31" s="102" t="s">
        <v>86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99" t="s">
        <v>76</v>
      </c>
      <c r="B32" s="100"/>
      <c r="C32" s="101">
        <v>2000.0</v>
      </c>
      <c r="D32" s="102" t="s">
        <v>77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9" t="s">
        <v>78</v>
      </c>
      <c r="B33" s="100"/>
      <c r="C33" s="101">
        <v>30.0</v>
      </c>
      <c r="D33" s="102" t="s">
        <v>87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03" t="s">
        <v>67</v>
      </c>
      <c r="B34" s="104"/>
      <c r="C34" s="105">
        <f>SUM(C31:C33)</f>
        <v>2050</v>
      </c>
      <c r="D34" s="9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08" t="s">
        <v>68</v>
      </c>
      <c r="B35" s="109"/>
      <c r="C35" s="110">
        <f>SUM(C14,C19,C24,C29,C34)</f>
        <v>10280</v>
      </c>
      <c r="D35" s="9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4"/>
    </row>
    <row r="2" ht="52.5" customHeight="1">
      <c r="A2" s="113" t="s">
        <v>90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ht="12.75" customHeight="1"/>
    <row r="4" ht="24.75" customHeight="1">
      <c r="A4" s="116" t="s">
        <v>91</v>
      </c>
    </row>
    <row r="5" ht="12.75" customHeight="1">
      <c r="A5" s="117" t="s">
        <v>92</v>
      </c>
    </row>
    <row r="6" ht="12.75" customHeight="1">
      <c r="A6" s="117" t="s">
        <v>93</v>
      </c>
    </row>
    <row r="7" ht="12.75" customHeight="1">
      <c r="A7" s="117" t="s">
        <v>94</v>
      </c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ht="12.75" customHeight="1">
      <c r="A8" s="119" t="s">
        <v>95</v>
      </c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2.75" customHeight="1">
      <c r="A9" s="117" t="s">
        <v>96</v>
      </c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17" t="s">
        <v>97</v>
      </c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20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15.75" customHeight="1">
      <c r="A12" s="121" t="s">
        <v>98</v>
      </c>
    </row>
    <row r="13" ht="12.75" customHeight="1"/>
    <row r="14" ht="12.75" customHeight="1"/>
    <row r="15" ht="12.75" customHeight="1">
      <c r="A15" s="122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23" t="s">
        <v>99</v>
      </c>
      <c r="C2" s="21"/>
      <c r="D2" s="21"/>
      <c r="E2" s="21"/>
      <c r="F2" s="22"/>
    </row>
    <row r="3" ht="26.25" customHeight="1">
      <c r="A3" s="1"/>
      <c r="B3" s="124" t="s">
        <v>100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5" t="s">
        <v>101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9" t="s">
        <v>102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9" t="s">
        <v>103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9" t="s">
        <v>104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9" t="s">
        <v>105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26"/>
      <c r="B10" s="127" t="s">
        <v>106</v>
      </c>
      <c r="C10" s="127" t="s">
        <v>107</v>
      </c>
      <c r="D10" s="127" t="s">
        <v>108</v>
      </c>
      <c r="E10" s="127" t="s">
        <v>109</v>
      </c>
      <c r="F10" s="127" t="s">
        <v>110</v>
      </c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2.75" customHeight="1">
      <c r="B11" s="128">
        <v>1.0</v>
      </c>
      <c r="C11" s="129">
        <v>1.0</v>
      </c>
      <c r="D11" s="130">
        <f>SUM(C11)</f>
        <v>1</v>
      </c>
      <c r="E11" s="129">
        <v>2.0</v>
      </c>
      <c r="F11" s="131">
        <f>SUM(E11)</f>
        <v>2</v>
      </c>
    </row>
    <row r="12" ht="12.75" customHeight="1">
      <c r="B12" s="128">
        <v>2.0</v>
      </c>
      <c r="C12" s="129">
        <v>3.0</v>
      </c>
      <c r="D12" s="130">
        <f>SUM(C11:C12)</f>
        <v>4</v>
      </c>
      <c r="E12" s="129">
        <v>4.0</v>
      </c>
      <c r="F12" s="131">
        <f>SUM(E11:E12)</f>
        <v>6</v>
      </c>
    </row>
    <row r="13" ht="12.75" customHeight="1">
      <c r="B13" s="128">
        <v>3.0</v>
      </c>
      <c r="C13" s="129">
        <v>5.0</v>
      </c>
      <c r="D13" s="130">
        <f>SUM(C11:C13)</f>
        <v>9</v>
      </c>
      <c r="E13" s="129">
        <v>6.0</v>
      </c>
      <c r="F13" s="131">
        <f>SUM(E11:E13)</f>
        <v>12</v>
      </c>
    </row>
    <row r="14" ht="12.75" customHeight="1">
      <c r="B14" s="128"/>
      <c r="C14" s="129"/>
      <c r="D14" s="130"/>
      <c r="E14" s="129"/>
      <c r="F14" s="131"/>
    </row>
    <row r="15" ht="12.75" customHeight="1">
      <c r="B15" s="128"/>
      <c r="C15" s="129"/>
      <c r="D15" s="130"/>
      <c r="E15" s="129"/>
      <c r="F15" s="131"/>
    </row>
    <row r="16" ht="12.75" customHeight="1">
      <c r="B16" s="128"/>
      <c r="C16" s="129"/>
      <c r="D16" s="130"/>
      <c r="E16" s="129"/>
      <c r="F16" s="131"/>
    </row>
    <row r="17" ht="12.75" customHeight="1">
      <c r="B17" s="128"/>
      <c r="C17" s="129"/>
      <c r="D17" s="130"/>
      <c r="E17" s="129"/>
      <c r="F17" s="131"/>
    </row>
    <row r="18" ht="12.75" customHeight="1">
      <c r="B18" s="128"/>
      <c r="C18" s="129"/>
      <c r="D18" s="130"/>
      <c r="E18" s="129"/>
      <c r="F18" s="131"/>
    </row>
    <row r="19" ht="12.75" customHeight="1">
      <c r="B19" s="128"/>
      <c r="C19" s="129"/>
      <c r="D19" s="130"/>
      <c r="E19" s="129"/>
      <c r="F19" s="131"/>
    </row>
    <row r="20" ht="12.75" customHeight="1">
      <c r="B20" s="128"/>
      <c r="C20" s="129"/>
      <c r="D20" s="130"/>
      <c r="E20" s="129"/>
      <c r="F20" s="131"/>
    </row>
    <row r="21" ht="12.75" customHeight="1">
      <c r="B21" s="128"/>
      <c r="C21" s="129"/>
      <c r="D21" s="130"/>
      <c r="E21" s="129"/>
      <c r="F21" s="131"/>
    </row>
    <row r="22" ht="12.75" customHeight="1">
      <c r="B22" s="128"/>
      <c r="C22" s="129"/>
      <c r="D22" s="130"/>
      <c r="E22" s="129"/>
      <c r="F22" s="131"/>
    </row>
    <row r="23" ht="12.75" customHeight="1">
      <c r="B23" s="128"/>
      <c r="C23" s="129"/>
      <c r="D23" s="130"/>
      <c r="E23" s="129"/>
      <c r="F23" s="131"/>
    </row>
    <row r="24" ht="12.75" customHeight="1">
      <c r="B24" s="128"/>
      <c r="C24" s="129"/>
      <c r="D24" s="130"/>
      <c r="E24" s="129"/>
      <c r="F24" s="131"/>
    </row>
    <row r="25" ht="12.75" customHeight="1">
      <c r="B25" s="128"/>
      <c r="C25" s="129"/>
      <c r="D25" s="130"/>
      <c r="E25" s="129"/>
      <c r="F25" s="131"/>
    </row>
    <row r="26" ht="12.75" customHeight="1">
      <c r="B26" s="128"/>
      <c r="C26" s="129"/>
      <c r="D26" s="130"/>
      <c r="E26" s="129"/>
      <c r="F26" s="131"/>
    </row>
    <row r="27" ht="12.75" customHeight="1">
      <c r="B27" s="128"/>
      <c r="C27" s="129"/>
      <c r="D27" s="130"/>
      <c r="E27" s="129"/>
      <c r="F27" s="131"/>
    </row>
    <row r="28" ht="12.75" customHeight="1">
      <c r="B28" s="128"/>
      <c r="C28" s="129"/>
      <c r="D28" s="130"/>
      <c r="E28" s="129"/>
      <c r="F28" s="131"/>
    </row>
    <row r="29" ht="12.75" customHeight="1">
      <c r="B29" s="128"/>
      <c r="C29" s="129"/>
      <c r="D29" s="130"/>
      <c r="E29" s="129"/>
      <c r="F29" s="131"/>
    </row>
    <row r="30" ht="12.75" customHeight="1">
      <c r="B30" s="128"/>
      <c r="C30" s="129"/>
      <c r="D30" s="130"/>
      <c r="E30" s="129"/>
      <c r="F30" s="131"/>
    </row>
    <row r="31" ht="12.75" customHeight="1">
      <c r="B31" s="128"/>
      <c r="C31" s="129"/>
      <c r="D31" s="130"/>
      <c r="E31" s="129"/>
      <c r="F31" s="131"/>
    </row>
    <row r="32" ht="12.75" customHeight="1">
      <c r="B32" s="128"/>
      <c r="C32" s="129"/>
      <c r="D32" s="130"/>
      <c r="E32" s="129"/>
      <c r="F32" s="131"/>
    </row>
    <row r="33" ht="12.75" customHeight="1">
      <c r="B33" s="128"/>
      <c r="C33" s="129"/>
      <c r="D33" s="130"/>
      <c r="E33" s="129"/>
      <c r="F33" s="131"/>
    </row>
    <row r="34" ht="12.75" customHeight="1">
      <c r="B34" s="128"/>
      <c r="C34" s="129"/>
      <c r="D34" s="130"/>
      <c r="E34" s="129"/>
      <c r="F34" s="131"/>
    </row>
    <row r="35" ht="12.75" customHeight="1">
      <c r="B35" s="128"/>
      <c r="C35" s="129"/>
      <c r="D35" s="130"/>
      <c r="E35" s="129"/>
      <c r="F35" s="131"/>
    </row>
    <row r="36" ht="12.75" customHeight="1">
      <c r="B36" s="128"/>
      <c r="C36" s="129"/>
      <c r="D36" s="130"/>
      <c r="E36" s="129"/>
      <c r="F36" s="131"/>
    </row>
    <row r="37" ht="12.75" customHeight="1">
      <c r="B37" s="128"/>
      <c r="C37" s="129"/>
      <c r="D37" s="130"/>
      <c r="E37" s="129"/>
      <c r="F37" s="131"/>
    </row>
    <row r="38" ht="12.75" customHeight="1">
      <c r="B38" s="128"/>
      <c r="C38" s="129"/>
      <c r="D38" s="130"/>
      <c r="E38" s="129"/>
      <c r="F38" s="131"/>
    </row>
    <row r="39" ht="12.75" customHeight="1">
      <c r="B39" s="128"/>
      <c r="C39" s="129"/>
      <c r="D39" s="130"/>
      <c r="E39" s="129"/>
      <c r="F39" s="131"/>
    </row>
    <row r="40" ht="12.75" customHeight="1">
      <c r="B40" s="128"/>
      <c r="C40" s="129"/>
      <c r="D40" s="130"/>
      <c r="E40" s="129"/>
      <c r="F40" s="131"/>
    </row>
    <row r="41" ht="12.75" customHeight="1">
      <c r="B41" s="128"/>
      <c r="C41" s="129"/>
      <c r="D41" s="130"/>
      <c r="E41" s="129"/>
      <c r="F41" s="131"/>
    </row>
    <row r="42" ht="12.75" customHeight="1">
      <c r="B42" s="128"/>
      <c r="C42" s="129"/>
      <c r="D42" s="130"/>
      <c r="E42" s="129"/>
      <c r="F42" s="131"/>
    </row>
    <row r="43" ht="12.75" customHeight="1">
      <c r="B43" s="128"/>
      <c r="C43" s="129"/>
      <c r="D43" s="130"/>
      <c r="E43" s="129"/>
      <c r="F43" s="131"/>
    </row>
    <row r="44" ht="12.75" customHeight="1">
      <c r="B44" s="128"/>
      <c r="C44" s="129"/>
      <c r="D44" s="130"/>
      <c r="E44" s="129"/>
      <c r="F44" s="131"/>
    </row>
    <row r="45" ht="12.75" customHeight="1">
      <c r="B45" s="128"/>
      <c r="C45" s="129"/>
      <c r="D45" s="130"/>
      <c r="E45" s="129"/>
      <c r="F45" s="131"/>
    </row>
    <row r="46" ht="12.75" customHeight="1">
      <c r="B46" s="128"/>
      <c r="C46" s="129"/>
      <c r="D46" s="130"/>
      <c r="E46" s="129"/>
      <c r="F46" s="131"/>
    </row>
    <row r="47" ht="12.75" customHeight="1">
      <c r="B47" s="128"/>
      <c r="C47" s="129"/>
      <c r="D47" s="130"/>
      <c r="E47" s="129"/>
      <c r="F47" s="131"/>
    </row>
    <row r="48" ht="12.75" customHeight="1">
      <c r="B48" s="128"/>
      <c r="C48" s="129"/>
      <c r="D48" s="130"/>
      <c r="E48" s="129"/>
      <c r="F48" s="131"/>
    </row>
    <row r="49" ht="12.75" customHeight="1">
      <c r="B49" s="128"/>
      <c r="C49" s="129"/>
      <c r="D49" s="130"/>
      <c r="E49" s="129"/>
      <c r="F49" s="131"/>
    </row>
    <row r="50" ht="12.75" customHeight="1">
      <c r="B50" s="128"/>
      <c r="C50" s="129"/>
      <c r="D50" s="130"/>
      <c r="E50" s="129"/>
      <c r="F50" s="131"/>
    </row>
    <row r="51" ht="12.75" customHeight="1">
      <c r="B51" s="128"/>
      <c r="C51" s="129"/>
      <c r="D51" s="130"/>
      <c r="E51" s="129"/>
      <c r="F51" s="131"/>
    </row>
    <row r="52" ht="12.75" customHeight="1">
      <c r="B52" s="128"/>
      <c r="C52" s="129"/>
      <c r="D52" s="130"/>
      <c r="E52" s="129"/>
      <c r="F52" s="131"/>
    </row>
    <row r="53" ht="12.75" customHeight="1">
      <c r="B53" s="128"/>
      <c r="C53" s="129"/>
      <c r="D53" s="130"/>
      <c r="E53" s="129"/>
      <c r="F53" s="131"/>
    </row>
    <row r="54" ht="12.75" customHeight="1">
      <c r="B54" s="128"/>
      <c r="C54" s="129"/>
      <c r="D54" s="130"/>
      <c r="E54" s="129"/>
      <c r="F54" s="131"/>
    </row>
    <row r="55" ht="12.75" customHeight="1">
      <c r="B55" s="128"/>
      <c r="C55" s="129"/>
      <c r="D55" s="130"/>
      <c r="E55" s="129"/>
      <c r="F55" s="131"/>
    </row>
    <row r="56" ht="12.75" customHeight="1">
      <c r="B56" s="128"/>
      <c r="C56" s="129"/>
      <c r="D56" s="130"/>
      <c r="E56" s="129"/>
      <c r="F56" s="131"/>
    </row>
    <row r="57" ht="12.75" customHeight="1">
      <c r="B57" s="128"/>
      <c r="C57" s="129"/>
      <c r="D57" s="130"/>
      <c r="E57" s="129"/>
      <c r="F57" s="131"/>
    </row>
    <row r="58" ht="12.75" customHeight="1">
      <c r="B58" s="128"/>
      <c r="C58" s="129"/>
      <c r="D58" s="130"/>
      <c r="E58" s="129"/>
      <c r="F58" s="131"/>
    </row>
    <row r="59" ht="12.75" customHeight="1">
      <c r="B59" s="128"/>
      <c r="C59" s="129"/>
      <c r="D59" s="130"/>
      <c r="E59" s="129"/>
      <c r="F59" s="131"/>
    </row>
    <row r="60" ht="12.75" customHeight="1">
      <c r="B60" s="128"/>
      <c r="C60" s="129"/>
      <c r="D60" s="130"/>
      <c r="E60" s="129"/>
      <c r="F60" s="131"/>
    </row>
    <row r="61" ht="12.75" customHeight="1">
      <c r="B61" s="128"/>
      <c r="C61" s="129"/>
      <c r="D61" s="130"/>
      <c r="E61" s="129"/>
      <c r="F61" s="131"/>
    </row>
    <row r="62" ht="12.75" customHeight="1">
      <c r="B62" s="128"/>
      <c r="C62" s="129"/>
      <c r="D62" s="130"/>
      <c r="E62" s="129"/>
      <c r="F62" s="131"/>
    </row>
    <row r="63" ht="12.75" customHeight="1">
      <c r="B63" s="128"/>
      <c r="C63" s="129"/>
      <c r="D63" s="130"/>
      <c r="E63" s="129"/>
      <c r="F63" s="131"/>
    </row>
    <row r="64" ht="12.75" customHeight="1">
      <c r="B64" s="128"/>
      <c r="C64" s="129"/>
      <c r="D64" s="130"/>
      <c r="E64" s="129"/>
      <c r="F64" s="131"/>
    </row>
    <row r="65" ht="12.75" customHeight="1">
      <c r="B65" s="128"/>
      <c r="C65" s="129"/>
      <c r="D65" s="130"/>
      <c r="E65" s="129"/>
      <c r="F65" s="131"/>
    </row>
    <row r="66" ht="12.75" customHeight="1">
      <c r="B66" s="128"/>
      <c r="C66" s="129"/>
      <c r="D66" s="130"/>
      <c r="E66" s="129"/>
      <c r="F66" s="131"/>
    </row>
    <row r="67" ht="12.75" customHeight="1">
      <c r="B67" s="128"/>
      <c r="C67" s="129"/>
      <c r="D67" s="130"/>
      <c r="E67" s="129"/>
      <c r="F67" s="131"/>
    </row>
    <row r="68" ht="12.75" customHeight="1">
      <c r="B68" s="128"/>
      <c r="C68" s="129"/>
      <c r="D68" s="130"/>
      <c r="E68" s="129"/>
      <c r="F68" s="131"/>
    </row>
    <row r="69" ht="12.75" customHeight="1">
      <c r="B69" s="128"/>
      <c r="C69" s="129"/>
      <c r="D69" s="130"/>
      <c r="E69" s="129"/>
      <c r="F69" s="131"/>
    </row>
    <row r="70" ht="12.75" customHeight="1">
      <c r="B70" s="128"/>
      <c r="C70" s="129"/>
      <c r="D70" s="130"/>
      <c r="E70" s="129"/>
      <c r="F70" s="131"/>
    </row>
    <row r="71" ht="12.75" customHeight="1">
      <c r="B71" s="128"/>
      <c r="C71" s="129"/>
      <c r="D71" s="130"/>
      <c r="E71" s="129"/>
      <c r="F71" s="131"/>
    </row>
    <row r="72" ht="12.75" customHeight="1">
      <c r="B72" s="128"/>
      <c r="C72" s="129"/>
      <c r="D72" s="130"/>
      <c r="E72" s="129"/>
      <c r="F72" s="131"/>
    </row>
    <row r="73" ht="12.75" customHeight="1">
      <c r="B73" s="128"/>
      <c r="C73" s="129"/>
      <c r="D73" s="130"/>
      <c r="E73" s="129"/>
      <c r="F73" s="131"/>
    </row>
    <row r="74" ht="12.75" customHeight="1">
      <c r="B74" s="128"/>
      <c r="C74" s="129"/>
      <c r="D74" s="130"/>
      <c r="E74" s="129"/>
      <c r="F74" s="131"/>
    </row>
    <row r="75" ht="12.75" customHeight="1">
      <c r="B75" s="128"/>
      <c r="C75" s="129"/>
      <c r="D75" s="130"/>
      <c r="E75" s="129"/>
      <c r="F75" s="131"/>
    </row>
    <row r="76" ht="12.75" customHeight="1">
      <c r="B76" s="128"/>
      <c r="C76" s="129"/>
      <c r="D76" s="130"/>
      <c r="E76" s="129"/>
      <c r="F76" s="131"/>
    </row>
    <row r="77" ht="12.75" customHeight="1">
      <c r="B77" s="128"/>
      <c r="C77" s="129"/>
      <c r="D77" s="130"/>
      <c r="E77" s="129"/>
      <c r="F77" s="131"/>
    </row>
    <row r="78" ht="12.75" customHeight="1">
      <c r="B78" s="128"/>
      <c r="C78" s="129"/>
      <c r="D78" s="130"/>
      <c r="E78" s="129"/>
      <c r="F78" s="131"/>
    </row>
    <row r="79" ht="12.75" customHeight="1">
      <c r="B79" s="128"/>
      <c r="C79" s="129"/>
      <c r="D79" s="130"/>
      <c r="E79" s="129"/>
      <c r="F79" s="131"/>
    </row>
    <row r="80" ht="12.75" customHeight="1">
      <c r="B80" s="128"/>
      <c r="C80" s="129"/>
      <c r="D80" s="130"/>
      <c r="E80" s="129"/>
      <c r="F80" s="131"/>
    </row>
    <row r="81" ht="12.75" customHeight="1">
      <c r="B81" s="128"/>
      <c r="C81" s="129"/>
      <c r="D81" s="130"/>
      <c r="E81" s="129"/>
      <c r="F81" s="131"/>
    </row>
    <row r="82" ht="12.75" customHeight="1">
      <c r="B82" s="128"/>
      <c r="C82" s="129"/>
      <c r="D82" s="130"/>
      <c r="E82" s="129"/>
      <c r="F82" s="131"/>
    </row>
    <row r="83" ht="12.75" customHeight="1">
      <c r="B83" s="128"/>
      <c r="C83" s="129"/>
      <c r="D83" s="130"/>
      <c r="E83" s="129"/>
      <c r="F83" s="131"/>
    </row>
    <row r="84" ht="12.75" customHeight="1">
      <c r="B84" s="128"/>
      <c r="C84" s="129"/>
      <c r="D84" s="130"/>
      <c r="E84" s="129"/>
      <c r="F84" s="131"/>
    </row>
    <row r="85" ht="12.75" customHeight="1">
      <c r="B85" s="128"/>
      <c r="C85" s="129"/>
      <c r="D85" s="130"/>
      <c r="E85" s="129"/>
      <c r="F85" s="131"/>
    </row>
    <row r="86" ht="12.75" customHeight="1">
      <c r="B86" s="128"/>
      <c r="C86" s="129"/>
      <c r="D86" s="130"/>
      <c r="E86" s="129"/>
      <c r="F86" s="131"/>
    </row>
    <row r="87" ht="12.75" customHeight="1">
      <c r="B87" s="128"/>
      <c r="C87" s="129"/>
      <c r="D87" s="130"/>
      <c r="E87" s="129"/>
      <c r="F87" s="131"/>
    </row>
    <row r="88" ht="12.75" customHeight="1">
      <c r="B88" s="128"/>
      <c r="C88" s="129"/>
      <c r="D88" s="130"/>
      <c r="E88" s="129"/>
      <c r="F88" s="131"/>
    </row>
    <row r="89" ht="12.75" customHeight="1">
      <c r="B89" s="128"/>
      <c r="C89" s="129"/>
      <c r="D89" s="130"/>
      <c r="E89" s="129"/>
      <c r="F89" s="131"/>
    </row>
    <row r="90" ht="12.75" customHeight="1">
      <c r="B90" s="128"/>
      <c r="C90" s="129"/>
      <c r="D90" s="130"/>
      <c r="E90" s="129"/>
      <c r="F90" s="131"/>
    </row>
    <row r="91" ht="12.75" customHeight="1">
      <c r="B91" s="128"/>
      <c r="C91" s="129"/>
      <c r="D91" s="130"/>
      <c r="E91" s="129"/>
      <c r="F91" s="131"/>
    </row>
    <row r="92" ht="12.75" customHeight="1">
      <c r="B92" s="128"/>
      <c r="C92" s="129"/>
      <c r="D92" s="130"/>
      <c r="E92" s="129"/>
      <c r="F92" s="131"/>
    </row>
    <row r="93" ht="12.75" customHeight="1">
      <c r="B93" s="128"/>
      <c r="C93" s="129"/>
      <c r="D93" s="130"/>
      <c r="E93" s="129"/>
      <c r="F93" s="131"/>
    </row>
    <row r="94" ht="12.75" customHeight="1">
      <c r="B94" s="128"/>
      <c r="C94" s="129"/>
      <c r="D94" s="130"/>
      <c r="E94" s="129"/>
      <c r="F94" s="131"/>
    </row>
    <row r="95" ht="12.75" customHeight="1">
      <c r="B95" s="128"/>
      <c r="C95" s="129"/>
      <c r="D95" s="130"/>
      <c r="E95" s="129"/>
      <c r="F95" s="131"/>
    </row>
    <row r="96" ht="12.75" customHeight="1">
      <c r="B96" s="128"/>
      <c r="C96" s="129"/>
      <c r="D96" s="130"/>
      <c r="E96" s="129"/>
      <c r="F96" s="131"/>
    </row>
    <row r="97" ht="12.75" customHeight="1">
      <c r="B97" s="128"/>
      <c r="C97" s="129"/>
      <c r="D97" s="130"/>
      <c r="E97" s="129"/>
      <c r="F97" s="131"/>
    </row>
    <row r="98" ht="12.75" customHeight="1">
      <c r="B98" s="132"/>
      <c r="C98" s="133"/>
      <c r="D98" s="134"/>
      <c r="E98" s="133"/>
      <c r="F98" s="135"/>
    </row>
    <row r="99" ht="12.75" customHeight="1"/>
    <row r="100" ht="12.75" customHeight="1">
      <c r="B100" s="2" t="s">
        <v>111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