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kshay patil\Desktop\"/>
    </mc:Choice>
  </mc:AlternateContent>
  <xr:revisionPtr revIDLastSave="0" documentId="13_ncr:1_{8B9BA5D0-4CF5-4E06-91CF-CC99A6E46A6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OXvrmpxox0g4zkmwrh2kxLBw8iw=="/>
    </ext>
  </extLst>
</workbook>
</file>

<file path=xl/calcChain.xml><?xml version="1.0" encoding="utf-8"?>
<calcChain xmlns="http://schemas.openxmlformats.org/spreadsheetml/2006/main">
  <c r="B35" i="3" l="1"/>
  <c r="C30" i="3"/>
  <c r="A30" i="3"/>
  <c r="B23" i="3"/>
  <c r="B22" i="3"/>
  <c r="B21" i="3"/>
  <c r="B20" i="3"/>
  <c r="B19" i="3"/>
  <c r="B18" i="3"/>
  <c r="B23" i="2"/>
  <c r="B22" i="2"/>
  <c r="C43" i="2" s="1"/>
  <c r="C44" i="2"/>
  <c r="C28" i="1"/>
  <c r="D28" i="1" s="1"/>
  <c r="C29" i="1"/>
  <c r="D29" i="1" s="1"/>
  <c r="B18" i="1"/>
  <c r="B24" i="3" l="1"/>
  <c r="B43" i="2"/>
  <c r="D43" i="2" s="1"/>
  <c r="B28" i="1"/>
  <c r="B24" i="2" l="1"/>
  <c r="B44" i="2" s="1"/>
  <c r="D44" i="2" s="1"/>
  <c r="B21" i="1"/>
  <c r="F8" i="1"/>
  <c r="B21" i="2" l="1"/>
  <c r="B20" i="2"/>
  <c r="E43" i="2" s="1"/>
  <c r="B29" i="1"/>
  <c r="E28" i="1" l="1"/>
  <c r="B36" i="2"/>
</calcChain>
</file>

<file path=xl/sharedStrings.xml><?xml version="1.0" encoding="utf-8"?>
<sst xmlns="http://schemas.openxmlformats.org/spreadsheetml/2006/main" count="136" uniqueCount="46">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</sst>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&quot;/&quot;mm&quot;/&quot;yyyy"/>
    <numFmt numFmtId="165" formatCode="d&quot;-&quot;mmm&quot;-&quot;yyyy"/>
  </numFmts>
  <fonts count="1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sz val="10"/>
      <color theme="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164" fontId="6" fillId="4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3" fontId="6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4" xfId="0" applyFont="1" applyBorder="1"/>
    <xf numFmtId="15" fontId="6" fillId="0" borderId="13" xfId="0" applyNumberFormat="1" applyFont="1" applyBorder="1" applyAlignment="1">
      <alignment wrapText="1"/>
    </xf>
    <xf numFmtId="164" fontId="6" fillId="0" borderId="13" xfId="0" applyNumberFormat="1" applyFont="1" applyBorder="1" applyAlignment="1">
      <alignment horizontal="right" wrapText="1"/>
    </xf>
    <xf numFmtId="0" fontId="6" fillId="0" borderId="13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5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7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18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19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7" fillId="2" borderId="20" xfId="0" applyFont="1" applyFill="1" applyBorder="1"/>
    <xf numFmtId="0" fontId="5" fillId="0" borderId="20" xfId="0" applyFont="1" applyBorder="1"/>
    <xf numFmtId="0" fontId="8" fillId="2" borderId="20" xfId="0" applyFont="1" applyFill="1" applyBorder="1" applyAlignment="1">
      <alignment wrapText="1"/>
    </xf>
    <xf numFmtId="165" fontId="8" fillId="2" borderId="20" xfId="0" applyNumberFormat="1" applyFont="1" applyFill="1" applyBorder="1" applyAlignment="1">
      <alignment wrapText="1"/>
    </xf>
    <xf numFmtId="15" fontId="6" fillId="4" borderId="4" xfId="0" applyNumberFormat="1" applyFont="1" applyFill="1" applyBorder="1" applyAlignment="1">
      <alignment wrapText="1"/>
    </xf>
    <xf numFmtId="14" fontId="6" fillId="8" borderId="20" xfId="0" applyNumberFormat="1" applyFont="1" applyFill="1" applyBorder="1" applyAlignment="1">
      <alignment horizontal="right" wrapText="1"/>
    </xf>
    <xf numFmtId="3" fontId="6" fillId="8" borderId="20" xfId="0" applyNumberFormat="1" applyFont="1" applyFill="1" applyBorder="1" applyAlignment="1">
      <alignment horizontal="right" wrapText="1"/>
    </xf>
    <xf numFmtId="0" fontId="2" fillId="0" borderId="2" xfId="0" applyFont="1" applyBorder="1"/>
    <xf numFmtId="43" fontId="6" fillId="4" borderId="0" xfId="1" applyFont="1" applyFill="1" applyAlignment="1">
      <alignment horizontal="right" wrapText="1"/>
    </xf>
    <xf numFmtId="2" fontId="6" fillId="4" borderId="0" xfId="0" applyNumberFormat="1" applyFont="1" applyFill="1" applyAlignment="1">
      <alignment horizontal="right" wrapText="1"/>
    </xf>
    <xf numFmtId="0" fontId="0" fillId="0" borderId="0" xfId="0" applyAlignment="1">
      <alignment wrapText="1"/>
    </xf>
    <xf numFmtId="164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3" fontId="6" fillId="5" borderId="5" xfId="1" applyFont="1" applyFill="1" applyBorder="1" applyAlignment="1">
      <alignment horizontal="right" wrapText="1"/>
    </xf>
    <xf numFmtId="43" fontId="6" fillId="5" borderId="9" xfId="0" applyNumberFormat="1" applyFont="1" applyFill="1" applyBorder="1" applyAlignment="1">
      <alignment horizontal="right" wrapText="1"/>
    </xf>
    <xf numFmtId="43" fontId="6" fillId="6" borderId="9" xfId="0" applyNumberFormat="1" applyFont="1" applyFill="1" applyBorder="1" applyAlignment="1">
      <alignment horizontal="right" wrapText="1"/>
    </xf>
    <xf numFmtId="43" fontId="0" fillId="0" borderId="0" xfId="1" applyFont="1"/>
    <xf numFmtId="43" fontId="8" fillId="3" borderId="0" xfId="1" applyFont="1" applyFill="1" applyAlignment="1">
      <alignment horizontal="center" wrapText="1"/>
    </xf>
    <xf numFmtId="43" fontId="6" fillId="3" borderId="0" xfId="1" applyFont="1" applyFill="1" applyAlignment="1">
      <alignment horizontal="center" wrapText="1"/>
    </xf>
    <xf numFmtId="43" fontId="5" fillId="0" borderId="0" xfId="1" applyFont="1" applyAlignment="1">
      <alignment horizontal="center" vertical="center"/>
    </xf>
    <xf numFmtId="43" fontId="5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0" borderId="20" xfId="0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3" fillId="2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8" xfId="0" applyFont="1" applyFill="1" applyBorder="1" applyAlignment="1">
      <alignment horizontal="center" wrapText="1"/>
    </xf>
    <xf numFmtId="0" fontId="2" fillId="0" borderId="16" xfId="0" applyFont="1" applyBorder="1"/>
    <xf numFmtId="0" fontId="6" fillId="3" borderId="8" xfId="0" applyFont="1" applyFill="1" applyBorder="1" applyAlignment="1">
      <alignment horizontal="center" wrapText="1"/>
    </xf>
    <xf numFmtId="3" fontId="6" fillId="5" borderId="5" xfId="0" applyNumberFormat="1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43" fontId="5" fillId="0" borderId="0" xfId="1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26</xdr:row>
      <xdr:rowOff>0</xdr:rowOff>
    </xdr:from>
    <xdr:ext cx="1143000" cy="209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9263" y="3679988"/>
          <a:ext cx="11334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26</xdr:row>
      <xdr:rowOff>0</xdr:rowOff>
    </xdr:from>
    <xdr:ext cx="1143000" cy="209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9263" y="3679988"/>
          <a:ext cx="11334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41</xdr:row>
      <xdr:rowOff>47625</xdr:rowOff>
    </xdr:from>
    <xdr:ext cx="847725" cy="209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6900" y="3679988"/>
          <a:ext cx="838200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57150</xdr:colOff>
      <xdr:row>33</xdr:row>
      <xdr:rowOff>190500</xdr:rowOff>
    </xdr:from>
    <xdr:ext cx="847725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26900" y="3679988"/>
          <a:ext cx="838200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33</xdr:row>
      <xdr:rowOff>190500</xdr:rowOff>
    </xdr:from>
    <xdr:ext cx="1181100" cy="2095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60213" y="3679988"/>
          <a:ext cx="11715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28725" cy="2095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736400" y="3679988"/>
          <a:ext cx="1219200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142875</xdr:colOff>
      <xdr:row>6</xdr:row>
      <xdr:rowOff>142875</xdr:rowOff>
    </xdr:from>
    <xdr:ext cx="714375" cy="2857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993575" y="3641888"/>
          <a:ext cx="704850" cy="2762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95250</xdr:colOff>
      <xdr:row>18</xdr:row>
      <xdr:rowOff>323850</xdr:rowOff>
    </xdr:from>
    <xdr:ext cx="1638300" cy="2095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531613" y="3679988"/>
          <a:ext cx="16287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showGridLines="0" view="pageBreakPreview" topLeftCell="A12" zoomScale="112" zoomScaleNormal="112" zoomScaleSheetLayoutView="112" workbookViewId="0">
      <selection activeCell="B20" sqref="B20"/>
    </sheetView>
  </sheetViews>
  <sheetFormatPr defaultColWidth="12.5703125" defaultRowHeight="15" customHeight="1" x14ac:dyDescent="0.2"/>
  <cols>
    <col min="1" max="1" width="15.140625" customWidth="1"/>
    <col min="4" max="4" width="16" customWidth="1"/>
    <col min="6" max="6" width="15.7109375" customWidth="1"/>
    <col min="7" max="7" width="16.7109375" customWidth="1"/>
    <col min="9" max="9" width="15.7109375" customWidth="1"/>
    <col min="13" max="26" width="8.5703125" hidden="1" customWidth="1"/>
  </cols>
  <sheetData>
    <row r="1" spans="1:12" ht="15.75" customHeight="1" x14ac:dyDescent="0.2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72"/>
    </row>
    <row r="2" spans="1:12" ht="15.7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ht="15.7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2" ht="15.75" customHeight="1" x14ac:dyDescent="0.2"/>
    <row r="5" spans="1:12" ht="12.75" x14ac:dyDescent="0.2">
      <c r="A5" s="89" t="s">
        <v>1</v>
      </c>
      <c r="B5" s="90"/>
    </row>
    <row r="6" spans="1:12" ht="12.75" x14ac:dyDescent="0.2">
      <c r="A6" s="91"/>
      <c r="B6" s="87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  <c r="F8" t="b">
        <f>AND(B19&gt;=B9,B19&lt;=C9)</f>
        <v>1</v>
      </c>
    </row>
    <row r="9" spans="1:12" ht="15.75" customHeight="1" x14ac:dyDescent="0.25">
      <c r="A9" s="3" t="s">
        <v>6</v>
      </c>
      <c r="B9" s="76">
        <v>44197</v>
      </c>
      <c r="C9" s="76">
        <v>44316</v>
      </c>
      <c r="D9" s="77">
        <v>1200</v>
      </c>
    </row>
    <row r="10" spans="1:12" ht="15.75" customHeight="1" x14ac:dyDescent="0.25">
      <c r="A10" s="3" t="s">
        <v>6</v>
      </c>
      <c r="B10" s="76">
        <v>44317</v>
      </c>
      <c r="C10" s="76">
        <v>44561</v>
      </c>
      <c r="D10" s="77">
        <v>1300</v>
      </c>
    </row>
    <row r="11" spans="1:12" ht="15.75" customHeight="1" x14ac:dyDescent="0.25">
      <c r="A11" s="3" t="s">
        <v>7</v>
      </c>
      <c r="B11" s="76">
        <v>44197</v>
      </c>
      <c r="C11" s="76">
        <v>44316</v>
      </c>
      <c r="D11" s="77">
        <v>2100</v>
      </c>
    </row>
    <row r="12" spans="1:12" ht="15.75" customHeight="1" x14ac:dyDescent="0.25">
      <c r="A12" s="3" t="s">
        <v>7</v>
      </c>
      <c r="B12" s="76">
        <v>44317</v>
      </c>
      <c r="C12" s="76">
        <v>44561</v>
      </c>
      <c r="D12" s="77">
        <v>2200</v>
      </c>
    </row>
    <row r="13" spans="1:12" ht="15.75" customHeight="1" x14ac:dyDescent="0.25">
      <c r="A13" s="3" t="s">
        <v>8</v>
      </c>
      <c r="B13" s="76">
        <v>44197</v>
      </c>
      <c r="C13" s="76">
        <v>44316</v>
      </c>
      <c r="D13" s="77">
        <v>2800</v>
      </c>
    </row>
    <row r="14" spans="1:12" ht="15.75" customHeight="1" x14ac:dyDescent="0.25">
      <c r="A14" s="3" t="s">
        <v>8</v>
      </c>
      <c r="B14" s="76">
        <v>44317</v>
      </c>
      <c r="C14" s="76">
        <v>44561</v>
      </c>
      <c r="D14" s="77">
        <v>3000</v>
      </c>
    </row>
    <row r="15" spans="1:12" ht="15.75" customHeight="1" x14ac:dyDescent="0.2"/>
    <row r="16" spans="1:12" ht="15.75" customHeight="1" x14ac:dyDescent="0.2">
      <c r="A16" s="92" t="s">
        <v>9</v>
      </c>
      <c r="B16" s="93"/>
    </row>
    <row r="17" spans="1:14" ht="15.75" customHeight="1" x14ac:dyDescent="0.2">
      <c r="A17" s="93"/>
      <c r="B17" s="94"/>
    </row>
    <row r="18" spans="1:14" ht="15.75" customHeight="1" x14ac:dyDescent="0.2">
      <c r="A18" s="65" t="s">
        <v>10</v>
      </c>
      <c r="B18" s="66" t="str">
        <f>A11</f>
        <v>Innova</v>
      </c>
      <c r="C18" s="6"/>
      <c r="G18" s="7" t="s">
        <v>11</v>
      </c>
      <c r="H18" s="8" t="s">
        <v>12</v>
      </c>
      <c r="I18" s="9" t="s">
        <v>13</v>
      </c>
      <c r="J18" s="10" t="s">
        <v>14</v>
      </c>
      <c r="N18" s="11"/>
    </row>
    <row r="19" spans="1:14" ht="15.75" customHeight="1" x14ac:dyDescent="0.25">
      <c r="A19" s="67" t="s">
        <v>15</v>
      </c>
      <c r="B19" s="70">
        <v>44306</v>
      </c>
      <c r="C19" s="73"/>
      <c r="D19" s="73"/>
      <c r="E19" s="73"/>
      <c r="F19" s="13" t="s">
        <v>15</v>
      </c>
      <c r="G19" s="14">
        <v>352</v>
      </c>
      <c r="H19" s="15">
        <v>2800</v>
      </c>
      <c r="I19" s="15">
        <v>985600</v>
      </c>
      <c r="J19" s="16">
        <v>1255600</v>
      </c>
      <c r="N19" s="17"/>
    </row>
    <row r="20" spans="1:14" ht="15.75" customHeight="1" x14ac:dyDescent="0.25">
      <c r="A20" s="65" t="s">
        <v>16</v>
      </c>
      <c r="B20" s="70">
        <v>44341</v>
      </c>
      <c r="C20" s="74"/>
      <c r="F20" s="13" t="s">
        <v>16</v>
      </c>
      <c r="G20" s="14">
        <v>90</v>
      </c>
      <c r="H20" s="15">
        <v>3000</v>
      </c>
      <c r="I20" s="15">
        <v>270000</v>
      </c>
      <c r="J20" s="18"/>
      <c r="N20" s="19"/>
    </row>
    <row r="21" spans="1:14" ht="15.75" customHeight="1" x14ac:dyDescent="0.25">
      <c r="A21" s="68" t="s">
        <v>17</v>
      </c>
      <c r="B21" s="71">
        <f>B20-B19+1</f>
        <v>36</v>
      </c>
      <c r="C21" s="20"/>
      <c r="H21" s="95" t="s">
        <v>18</v>
      </c>
      <c r="I21" s="87"/>
    </row>
    <row r="22" spans="1:14" ht="15.75" customHeight="1" x14ac:dyDescent="0.2">
      <c r="A22" s="22" t="s">
        <v>19</v>
      </c>
      <c r="B22" s="23"/>
      <c r="C22" s="23"/>
      <c r="D22" s="23"/>
      <c r="E22" s="23"/>
      <c r="F22" s="23"/>
    </row>
    <row r="23" spans="1:14" ht="15.75" customHeight="1" x14ac:dyDescent="0.2">
      <c r="A23" s="96" t="s">
        <v>20</v>
      </c>
      <c r="B23" s="97"/>
      <c r="C23" s="97"/>
      <c r="D23" s="97"/>
      <c r="E23" s="97"/>
      <c r="F23" s="97"/>
      <c r="G23" s="97"/>
    </row>
    <row r="24" spans="1:14" ht="15.75" customHeight="1" x14ac:dyDescent="0.2">
      <c r="A24" s="97"/>
      <c r="B24" s="97"/>
      <c r="C24" s="97"/>
      <c r="D24" s="97"/>
      <c r="E24" s="97"/>
      <c r="F24" s="97"/>
      <c r="G24" s="97"/>
    </row>
    <row r="25" spans="1:14" ht="15.75" customHeight="1" x14ac:dyDescent="0.2">
      <c r="A25" s="24"/>
      <c r="B25" s="24"/>
      <c r="C25" s="24"/>
      <c r="D25" s="24"/>
      <c r="E25" s="24"/>
      <c r="F25" s="24"/>
    </row>
    <row r="26" spans="1:14" ht="15.75" customHeight="1" x14ac:dyDescent="0.2">
      <c r="A26" s="24"/>
      <c r="B26" s="24"/>
      <c r="C26" s="24"/>
      <c r="D26" s="24"/>
      <c r="E26" s="24"/>
      <c r="F26" s="24"/>
    </row>
    <row r="27" spans="1:14" ht="15.75" customHeight="1" x14ac:dyDescent="0.2">
      <c r="B27" s="7" t="s">
        <v>11</v>
      </c>
      <c r="C27" s="8" t="s">
        <v>12</v>
      </c>
      <c r="D27" s="25" t="s">
        <v>13</v>
      </c>
      <c r="E27" s="9" t="s">
        <v>14</v>
      </c>
      <c r="F27" s="26"/>
      <c r="G27" s="86" t="s">
        <v>21</v>
      </c>
      <c r="H27" s="87"/>
    </row>
    <row r="28" spans="1:14" ht="15.75" customHeight="1" x14ac:dyDescent="0.25">
      <c r="A28" s="13" t="s">
        <v>15</v>
      </c>
      <c r="B28" s="78">
        <f>IF(MAX(B19,B20)&lt;DATEVALUE("30-04-2021"),B20-B19+1,DATEVALUE("30-04-2021")-B19+1)</f>
        <v>11</v>
      </c>
      <c r="C28" s="15">
        <f>IFERROR(IF($B$18="Swift Dzire",IF(MONTH(B19)&lt;=4,1200,1300),IF($B$18="Innova",IF(MONTH(B19)&lt;=4,2100,2200),IF(MONTH(B19)&lt;=4,2800,3000))),0)</f>
        <v>2100</v>
      </c>
      <c r="D28" s="79">
        <f>B28*C28</f>
        <v>23100</v>
      </c>
      <c r="E28" s="80">
        <f>D29+D28</f>
        <v>78100</v>
      </c>
      <c r="F28" s="26"/>
      <c r="G28" s="26"/>
    </row>
    <row r="29" spans="1:14" ht="15.75" customHeight="1" x14ac:dyDescent="0.25">
      <c r="A29" s="13" t="s">
        <v>16</v>
      </c>
      <c r="B29" s="78">
        <f>B21-B28</f>
        <v>25</v>
      </c>
      <c r="C29" s="15">
        <f>IFERROR(IF($B$18="Swift Dzire",IF(MONTH(B20)&lt;=4,1200,1300),IF($B$18="Innova",IF(MONTH(B20)&lt;=4,2100,2200),IF(MONTH(B20)&lt;=4,2800,3000))),0)</f>
        <v>2200</v>
      </c>
      <c r="D29" s="79">
        <f>B29*C29</f>
        <v>55000</v>
      </c>
      <c r="E29" s="18"/>
    </row>
    <row r="30" spans="1:14" ht="15.75" customHeight="1" x14ac:dyDescent="0.2"/>
    <row r="31" spans="1:14" ht="15.75" customHeight="1" x14ac:dyDescent="0.2"/>
    <row r="32" spans="1:14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</sheetData>
  <mergeCells count="6">
    <mergeCell ref="G27:H27"/>
    <mergeCell ref="A1:K3"/>
    <mergeCell ref="A5:B6"/>
    <mergeCell ref="A16:B17"/>
    <mergeCell ref="H21:I21"/>
    <mergeCell ref="A23:G24"/>
  </mergeCells>
  <dataValidations disablePrompts="1" count="1">
    <dataValidation type="list" allowBlank="1" showDropDown="1" showInputMessage="1" prompt="Swift Dzire" sqref="A9:A14" xr:uid="{00000000-0002-0000-0000-000000000000}">
      <formula1>"Swift Dzire,Innova,Ertiga"</formula1>
    </dataValidation>
  </dataValidations>
  <pageMargins left="0.7" right="0.7" top="0.75" bottom="0.75" header="0" footer="0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15" workbookViewId="0">
      <selection activeCell="L21" sqref="L21"/>
    </sheetView>
  </sheetViews>
  <sheetFormatPr defaultColWidth="12.5703125" defaultRowHeight="15" customHeight="1" x14ac:dyDescent="0.2"/>
  <cols>
    <col min="1" max="1" width="14.5703125" customWidth="1"/>
    <col min="2" max="2" width="18.28515625" bestFit="1" customWidth="1"/>
    <col min="4" max="4" width="12.140625" customWidth="1"/>
    <col min="5" max="5" width="13.42578125" customWidth="1"/>
    <col min="6" max="6" width="12.5703125" style="81"/>
    <col min="10" max="10" width="11.5703125" customWidth="1"/>
    <col min="11" max="11" width="14" customWidth="1"/>
    <col min="13" max="26" width="8.5703125" hidden="1" customWidth="1"/>
  </cols>
  <sheetData>
    <row r="1" spans="1:12" ht="15.75" customHeight="1" x14ac:dyDescent="0.2">
      <c r="A1" s="88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customHeight="1" x14ac:dyDescent="0.2">
      <c r="A2" s="91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15.75" customHeight="1" x14ac:dyDescent="0.2">
      <c r="A3" s="91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 ht="15.75" customHeight="1" x14ac:dyDescent="0.2"/>
    <row r="5" spans="1:12" ht="15.75" customHeight="1" x14ac:dyDescent="0.2">
      <c r="A5" s="99" t="s">
        <v>22</v>
      </c>
      <c r="B5" s="100"/>
    </row>
    <row r="6" spans="1:12" ht="15.75" customHeight="1" x14ac:dyDescent="0.2">
      <c r="A6" s="101"/>
      <c r="B6" s="102"/>
    </row>
    <row r="7" spans="1:12" ht="15.75" customHeight="1" x14ac:dyDescent="0.2"/>
    <row r="8" spans="1:12" ht="15.75" customHeight="1" x14ac:dyDescent="0.25">
      <c r="A8" s="27" t="s">
        <v>23</v>
      </c>
      <c r="B8" s="28" t="s">
        <v>24</v>
      </c>
      <c r="C8" s="29" t="s">
        <v>3</v>
      </c>
      <c r="D8" s="29" t="s">
        <v>4</v>
      </c>
      <c r="E8" s="29" t="s">
        <v>5</v>
      </c>
    </row>
    <row r="9" spans="1:12" ht="15.75" customHeight="1" x14ac:dyDescent="0.25">
      <c r="A9" s="30" t="s">
        <v>25</v>
      </c>
      <c r="B9" s="31" t="s">
        <v>26</v>
      </c>
      <c r="C9" s="32">
        <v>44197</v>
      </c>
      <c r="D9" s="32">
        <v>44377</v>
      </c>
      <c r="E9" s="33">
        <v>4000</v>
      </c>
    </row>
    <row r="10" spans="1:12" ht="15.75" customHeight="1" x14ac:dyDescent="0.25">
      <c r="A10" s="30" t="s">
        <v>25</v>
      </c>
      <c r="B10" s="31" t="s">
        <v>27</v>
      </c>
      <c r="C10" s="32">
        <v>44197</v>
      </c>
      <c r="D10" s="32">
        <v>44377</v>
      </c>
      <c r="E10" s="33">
        <v>7000</v>
      </c>
    </row>
    <row r="11" spans="1:12" ht="15.75" customHeight="1" x14ac:dyDescent="0.25">
      <c r="A11" s="30" t="s">
        <v>25</v>
      </c>
      <c r="B11" s="31" t="s">
        <v>26</v>
      </c>
      <c r="C11" s="32">
        <v>44378</v>
      </c>
      <c r="D11" s="32">
        <v>44561</v>
      </c>
      <c r="E11" s="33">
        <v>4500</v>
      </c>
    </row>
    <row r="12" spans="1:12" ht="15.75" customHeight="1" x14ac:dyDescent="0.25">
      <c r="A12" s="30" t="s">
        <v>25</v>
      </c>
      <c r="B12" s="31" t="s">
        <v>27</v>
      </c>
      <c r="C12" s="32">
        <v>44378</v>
      </c>
      <c r="D12" s="32">
        <v>44561</v>
      </c>
      <c r="E12" s="33">
        <v>8000</v>
      </c>
    </row>
    <row r="13" spans="1:12" ht="15.75" customHeight="1" x14ac:dyDescent="0.25">
      <c r="A13" s="30" t="s">
        <v>28</v>
      </c>
      <c r="B13" s="31" t="s">
        <v>26</v>
      </c>
      <c r="C13" s="32">
        <v>44197</v>
      </c>
      <c r="D13" s="32">
        <v>44377</v>
      </c>
      <c r="E13" s="33">
        <v>6000</v>
      </c>
    </row>
    <row r="14" spans="1:12" ht="15.75" customHeight="1" x14ac:dyDescent="0.25">
      <c r="A14" s="30" t="s">
        <v>28</v>
      </c>
      <c r="B14" s="31" t="s">
        <v>27</v>
      </c>
      <c r="C14" s="32">
        <v>44197</v>
      </c>
      <c r="D14" s="32">
        <v>44377</v>
      </c>
      <c r="E14" s="33">
        <v>9000</v>
      </c>
    </row>
    <row r="15" spans="1:12" ht="15.75" customHeight="1" x14ac:dyDescent="0.25">
      <c r="A15" s="30" t="s">
        <v>28</v>
      </c>
      <c r="B15" s="31" t="s">
        <v>26</v>
      </c>
      <c r="C15" s="32">
        <v>44378</v>
      </c>
      <c r="D15" s="32">
        <v>44561</v>
      </c>
      <c r="E15" s="33">
        <v>6500</v>
      </c>
    </row>
    <row r="16" spans="1:12" ht="15.75" customHeight="1" x14ac:dyDescent="0.25">
      <c r="A16" s="30" t="s">
        <v>28</v>
      </c>
      <c r="B16" s="31" t="s">
        <v>27</v>
      </c>
      <c r="C16" s="32">
        <v>44378</v>
      </c>
      <c r="D16" s="32">
        <v>44561</v>
      </c>
      <c r="E16" s="33">
        <v>9500</v>
      </c>
    </row>
    <row r="17" spans="1:12" ht="15.75" customHeight="1" x14ac:dyDescent="0.2"/>
    <row r="18" spans="1:12" ht="15.75" customHeight="1" x14ac:dyDescent="0.2">
      <c r="A18" s="103" t="s">
        <v>9</v>
      </c>
      <c r="B18" s="90"/>
    </row>
    <row r="19" spans="1:12" ht="15.75" customHeight="1" x14ac:dyDescent="0.2">
      <c r="A19" s="91"/>
      <c r="B19" s="87"/>
    </row>
    <row r="20" spans="1:12" ht="15.75" customHeight="1" x14ac:dyDescent="0.25">
      <c r="A20" s="34" t="s">
        <v>23</v>
      </c>
      <c r="B20" s="3" t="str">
        <f>A9</f>
        <v>Radisson</v>
      </c>
      <c r="C20" s="6"/>
      <c r="E20" s="35" t="s">
        <v>29</v>
      </c>
      <c r="F20" s="82"/>
      <c r="I20" s="37" t="s">
        <v>30</v>
      </c>
      <c r="J20" s="37" t="s">
        <v>31</v>
      </c>
      <c r="K20" s="10" t="s">
        <v>32</v>
      </c>
      <c r="L20" s="10" t="s">
        <v>33</v>
      </c>
    </row>
    <row r="21" spans="1:12" ht="15.75" customHeight="1" x14ac:dyDescent="0.25">
      <c r="A21" s="34" t="s">
        <v>24</v>
      </c>
      <c r="B21" s="69" t="str">
        <f>B9</f>
        <v>Standard</v>
      </c>
      <c r="C21" s="38"/>
      <c r="E21" s="39" t="s">
        <v>34</v>
      </c>
      <c r="F21" s="83"/>
      <c r="H21" s="41" t="s">
        <v>15</v>
      </c>
      <c r="I21" s="42">
        <v>168</v>
      </c>
      <c r="J21" s="42">
        <v>9000</v>
      </c>
      <c r="K21" s="42">
        <v>1512000</v>
      </c>
      <c r="L21" s="16">
        <v>1787500</v>
      </c>
    </row>
    <row r="22" spans="1:12" ht="15.75" customHeight="1" x14ac:dyDescent="0.25">
      <c r="A22" s="43" t="s">
        <v>15</v>
      </c>
      <c r="B22" s="70">
        <f>Sheet1!B19</f>
        <v>44306</v>
      </c>
      <c r="C22" s="12"/>
      <c r="E22" s="104" t="s">
        <v>18</v>
      </c>
      <c r="F22" s="87"/>
      <c r="H22" s="41" t="s">
        <v>16</v>
      </c>
      <c r="I22" s="42">
        <v>29</v>
      </c>
      <c r="J22" s="42">
        <v>9500</v>
      </c>
      <c r="K22" s="42">
        <v>275500</v>
      </c>
      <c r="L22" s="44"/>
    </row>
    <row r="23" spans="1:12" ht="15.75" customHeight="1" x14ac:dyDescent="0.25">
      <c r="A23" s="34" t="s">
        <v>16</v>
      </c>
      <c r="B23" s="70">
        <f>Sheet1!B20</f>
        <v>44341</v>
      </c>
      <c r="C23" s="12"/>
      <c r="J23" s="95" t="s">
        <v>35</v>
      </c>
      <c r="K23" s="87"/>
    </row>
    <row r="24" spans="1:12" ht="15.75" customHeight="1" x14ac:dyDescent="0.25">
      <c r="A24" s="34" t="s">
        <v>36</v>
      </c>
      <c r="B24" s="71">
        <f>B23-B22+1</f>
        <v>36</v>
      </c>
      <c r="C24" s="20"/>
    </row>
    <row r="25" spans="1:12" ht="15.75" customHeight="1" x14ac:dyDescent="0.25">
      <c r="A25" s="45"/>
      <c r="B25" s="46"/>
      <c r="C25" s="20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>
      <c r="A30" s="22" t="s">
        <v>19</v>
      </c>
    </row>
    <row r="31" spans="1:12" ht="15.75" customHeight="1" x14ac:dyDescent="0.2">
      <c r="A31" s="98" t="s">
        <v>37</v>
      </c>
      <c r="B31" s="87"/>
      <c r="C31" s="87"/>
      <c r="D31" s="87"/>
      <c r="E31" s="87"/>
      <c r="F31" s="87"/>
    </row>
    <row r="32" spans="1:12" ht="15.75" customHeight="1" x14ac:dyDescent="0.2">
      <c r="A32" s="87"/>
      <c r="B32" s="87"/>
      <c r="C32" s="87"/>
      <c r="D32" s="87"/>
      <c r="E32" s="87"/>
      <c r="F32" s="87"/>
    </row>
    <row r="33" spans="1:8" ht="15.75" customHeight="1" x14ac:dyDescent="0.2">
      <c r="A33" s="24"/>
      <c r="B33" s="24"/>
      <c r="C33" s="24"/>
      <c r="D33" s="24"/>
      <c r="E33" s="24"/>
      <c r="F33" s="84"/>
    </row>
    <row r="34" spans="1:8" ht="15.75" customHeight="1" x14ac:dyDescent="0.2">
      <c r="A34" s="24"/>
      <c r="B34" s="24"/>
      <c r="C34" s="24"/>
      <c r="D34" s="24"/>
      <c r="E34" s="24"/>
      <c r="F34" s="84"/>
    </row>
    <row r="35" spans="1:8" ht="15.75" customHeight="1" x14ac:dyDescent="0.25">
      <c r="B35" s="35" t="s">
        <v>29</v>
      </c>
      <c r="C35" s="36"/>
      <c r="D35" s="105" t="s">
        <v>21</v>
      </c>
      <c r="E35" s="87"/>
    </row>
    <row r="36" spans="1:8" ht="15.75" customHeight="1" x14ac:dyDescent="0.25">
      <c r="B36" s="39" t="str">
        <f>B20&amp;" "&amp;B21</f>
        <v>Radisson Standard</v>
      </c>
      <c r="C36" s="40"/>
    </row>
    <row r="37" spans="1:8" ht="15.75" customHeight="1" x14ac:dyDescent="0.2"/>
    <row r="38" spans="1:8" ht="15.75" customHeight="1" x14ac:dyDescent="0.2">
      <c r="A38" s="98" t="s">
        <v>38</v>
      </c>
      <c r="B38" s="87"/>
      <c r="C38" s="87"/>
      <c r="D38" s="87"/>
      <c r="E38" s="87"/>
      <c r="F38" s="87"/>
      <c r="G38" s="87"/>
    </row>
    <row r="39" spans="1:8" ht="15.75" customHeight="1" x14ac:dyDescent="0.2">
      <c r="A39" s="87"/>
      <c r="B39" s="87"/>
      <c r="C39" s="87"/>
      <c r="D39" s="87"/>
      <c r="E39" s="87"/>
      <c r="F39" s="87"/>
      <c r="G39" s="87"/>
    </row>
    <row r="40" spans="1:8" ht="15.75" customHeight="1" x14ac:dyDescent="0.2">
      <c r="A40" s="24"/>
      <c r="B40" s="24"/>
      <c r="C40" s="24"/>
      <c r="D40" s="24"/>
      <c r="E40" s="24"/>
      <c r="F40" s="84"/>
    </row>
    <row r="41" spans="1:8" ht="15.75" customHeight="1" x14ac:dyDescent="0.2">
      <c r="A41" s="24"/>
      <c r="B41" s="24"/>
      <c r="C41" s="24"/>
      <c r="D41" s="24"/>
      <c r="E41" s="24"/>
      <c r="F41" s="84"/>
    </row>
    <row r="42" spans="1:8" s="75" customFormat="1" ht="31.5" customHeight="1" x14ac:dyDescent="0.2">
      <c r="B42" s="7" t="s">
        <v>30</v>
      </c>
      <c r="C42" s="8" t="s">
        <v>31</v>
      </c>
      <c r="D42" s="113" t="s">
        <v>32</v>
      </c>
      <c r="E42" s="114" t="s">
        <v>33</v>
      </c>
      <c r="F42" s="115"/>
      <c r="G42" s="116" t="s">
        <v>21</v>
      </c>
      <c r="H42" s="97"/>
    </row>
    <row r="43" spans="1:8" ht="15.75" customHeight="1" x14ac:dyDescent="0.25">
      <c r="A43" s="13" t="s">
        <v>15</v>
      </c>
      <c r="B43" s="14">
        <f>IF(MAX(B22,B23)&lt;DATEVALUE("30-06-2021"),B23-B22+1,DATEVALUE("30-06-2021")-B22+1)</f>
        <v>36</v>
      </c>
      <c r="C43" s="14">
        <f>IF($B$36="Radisson Standard",IF(MONTH(B22)&lt;=6,4000,0),IF($B$36="Radisson Deluxe",IF(MONTH(B22)&lt;=6,7000,0),IF($B$36="Taj Standard",IF(MONTH(B22)&lt;=6,6000,0),IF($B$36="Taj Deluxe",IF(MONTH(B22)&lt;=6,9000,0),0))))</f>
        <v>4000</v>
      </c>
      <c r="D43" s="15">
        <f>B43*C43</f>
        <v>144000</v>
      </c>
      <c r="E43" s="16">
        <f>D44+D43</f>
        <v>144000</v>
      </c>
      <c r="F43" s="85"/>
      <c r="G43" s="26"/>
    </row>
    <row r="44" spans="1:8" ht="15.75" customHeight="1" x14ac:dyDescent="0.25">
      <c r="A44" s="13" t="s">
        <v>16</v>
      </c>
      <c r="B44" s="112">
        <f>B24-B43</f>
        <v>0</v>
      </c>
      <c r="C44" s="14">
        <f>IF(B36="Radisson Standard",IF(MONTH(B23)&gt;=7,4500,0),
IF(B36="Radisson Deluxe",IF(MONTH(B23)&gt;=7,8000,0),
IF(B36="Taj Standard",IF(MONTH(B23)&gt;=7,6500,0),
IF(B36="Taj Deluxe",IF(MONTH(B23)&gt;=7,9500,0),0
))))</f>
        <v>0</v>
      </c>
      <c r="D44" s="15">
        <f>B44*C44</f>
        <v>0</v>
      </c>
      <c r="E44" s="18"/>
    </row>
    <row r="45" spans="1:8" ht="15.75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tabSelected="1" workbookViewId="0">
      <selection activeCell="L12" sqref="L12"/>
    </sheetView>
  </sheetViews>
  <sheetFormatPr defaultColWidth="12.5703125" defaultRowHeight="15" customHeight="1" x14ac:dyDescent="0.2"/>
  <cols>
    <col min="1" max="1" width="17.28515625" customWidth="1"/>
    <col min="5" max="5" width="17.85546875" customWidth="1"/>
    <col min="6" max="6" width="11" customWidth="1"/>
    <col min="7" max="7" width="14.7109375" customWidth="1"/>
    <col min="13" max="26" width="8.5703125" hidden="1" customWidth="1"/>
  </cols>
  <sheetData>
    <row r="1" spans="1:12" ht="15.75" customHeight="1" x14ac:dyDescent="0.2">
      <c r="A1" s="88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customHeight="1" x14ac:dyDescent="0.2">
      <c r="A2" s="91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15.75" customHeight="1" x14ac:dyDescent="0.2">
      <c r="A3" s="91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 ht="15.75" customHeight="1" x14ac:dyDescent="0.2"/>
    <row r="5" spans="1:12" ht="15.75" customHeight="1" x14ac:dyDescent="0.2">
      <c r="A5" s="89" t="s">
        <v>1</v>
      </c>
      <c r="B5" s="90"/>
      <c r="F5" s="107" t="s">
        <v>22</v>
      </c>
      <c r="G5" s="100"/>
    </row>
    <row r="6" spans="1:12" ht="15.75" customHeight="1" x14ac:dyDescent="0.2">
      <c r="A6" s="91"/>
      <c r="B6" s="87"/>
      <c r="F6" s="101"/>
      <c r="G6" s="102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23</v>
      </c>
      <c r="G7" s="1" t="s">
        <v>24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3" t="s">
        <v>25</v>
      </c>
      <c r="G8" s="47" t="s">
        <v>26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25</v>
      </c>
      <c r="G9" s="47" t="s">
        <v>27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25</v>
      </c>
      <c r="G10" s="47" t="s">
        <v>26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25</v>
      </c>
      <c r="G11" s="47" t="s">
        <v>27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28</v>
      </c>
      <c r="G12" s="47" t="s">
        <v>26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28</v>
      </c>
      <c r="G13" s="47" t="s">
        <v>27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28</v>
      </c>
      <c r="G14" s="47" t="s">
        <v>26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28</v>
      </c>
      <c r="G15" s="47" t="s">
        <v>27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103" t="s">
        <v>9</v>
      </c>
      <c r="B16" s="90"/>
    </row>
    <row r="17" spans="1:11" ht="15.75" customHeight="1" x14ac:dyDescent="0.2">
      <c r="A17" s="91"/>
      <c r="B17" s="87"/>
    </row>
    <row r="18" spans="1:11" ht="15.75" customHeight="1" x14ac:dyDescent="0.2">
      <c r="A18" s="34" t="s">
        <v>10</v>
      </c>
      <c r="B18" s="3" t="str">
        <f>Sheet1!B18</f>
        <v>Innova</v>
      </c>
      <c r="C18" s="6"/>
    </row>
    <row r="19" spans="1:11" ht="15.75" customHeight="1" x14ac:dyDescent="0.2">
      <c r="A19" s="34" t="s">
        <v>23</v>
      </c>
      <c r="B19" s="3" t="str">
        <f>Sheet2!B20</f>
        <v>Radisson</v>
      </c>
      <c r="C19" s="6"/>
      <c r="E19" s="108" t="s">
        <v>39</v>
      </c>
      <c r="F19" s="87"/>
    </row>
    <row r="20" spans="1:11" ht="15.75" customHeight="1" x14ac:dyDescent="0.25">
      <c r="A20" s="34" t="s">
        <v>24</v>
      </c>
      <c r="B20" s="3" t="str">
        <f>Sheet2!B21</f>
        <v>Standard</v>
      </c>
      <c r="C20" s="38"/>
      <c r="E20" s="87"/>
      <c r="F20" s="87"/>
      <c r="H20" s="48"/>
      <c r="I20" s="11"/>
      <c r="J20" s="26"/>
      <c r="K20" s="26"/>
    </row>
    <row r="21" spans="1:11" ht="15.75" customHeight="1" x14ac:dyDescent="0.25">
      <c r="A21" s="43" t="s">
        <v>15</v>
      </c>
      <c r="B21" s="70">
        <f>Sheet1!B19</f>
        <v>44306</v>
      </c>
      <c r="C21" s="12"/>
      <c r="E21" s="87"/>
      <c r="F21" s="87"/>
      <c r="H21" s="17"/>
      <c r="I21" s="17"/>
      <c r="J21" s="26"/>
      <c r="K21" s="26"/>
    </row>
    <row r="22" spans="1:11" ht="15.75" customHeight="1" x14ac:dyDescent="0.25">
      <c r="A22" s="34" t="s">
        <v>16</v>
      </c>
      <c r="B22" s="70">
        <f>Sheet1!B20</f>
        <v>44341</v>
      </c>
      <c r="C22" s="12"/>
      <c r="E22" s="87"/>
      <c r="F22" s="87"/>
      <c r="G22" s="17"/>
      <c r="H22" s="17"/>
      <c r="I22" s="19"/>
    </row>
    <row r="23" spans="1:11" ht="15.75" customHeight="1" x14ac:dyDescent="0.25">
      <c r="A23" s="34" t="s">
        <v>36</v>
      </c>
      <c r="B23" s="71">
        <f>B22-B21+1</f>
        <v>36</v>
      </c>
      <c r="C23" s="20"/>
      <c r="E23" s="87"/>
      <c r="F23" s="87"/>
      <c r="G23" s="49"/>
      <c r="H23" s="49"/>
      <c r="I23" s="49"/>
    </row>
    <row r="24" spans="1:11" ht="15.75" customHeight="1" x14ac:dyDescent="0.25">
      <c r="A24" s="50" t="s">
        <v>17</v>
      </c>
      <c r="B24" s="71">
        <f>B22-B21+1</f>
        <v>36</v>
      </c>
      <c r="C24" s="20"/>
      <c r="E24" s="51"/>
      <c r="F24" s="51"/>
      <c r="G24" s="49"/>
      <c r="H24" s="49"/>
      <c r="I24" s="49"/>
    </row>
    <row r="25" spans="1:11" ht="15.75" customHeight="1" x14ac:dyDescent="0.25">
      <c r="F25" s="109"/>
      <c r="G25" s="110"/>
      <c r="H25" s="49"/>
      <c r="I25" s="52"/>
    </row>
    <row r="26" spans="1:11" ht="15.75" customHeight="1" x14ac:dyDescent="0.25">
      <c r="F26" s="53"/>
      <c r="G26" s="53"/>
      <c r="H26" s="54"/>
      <c r="I26" s="55"/>
    </row>
    <row r="27" spans="1:11" ht="15.75" customHeight="1" x14ac:dyDescent="0.25">
      <c r="A27" s="106" t="s">
        <v>40</v>
      </c>
      <c r="B27" s="87"/>
      <c r="C27" s="87"/>
      <c r="D27" s="87"/>
      <c r="E27" s="87"/>
      <c r="F27" s="53"/>
      <c r="G27" s="53"/>
      <c r="H27" s="54"/>
      <c r="I27" s="55"/>
    </row>
    <row r="28" spans="1:11" ht="15.75" customHeight="1" x14ac:dyDescent="0.25">
      <c r="A28" s="23"/>
      <c r="B28" s="23"/>
      <c r="C28" s="23"/>
      <c r="D28" s="23"/>
      <c r="E28" s="23"/>
      <c r="F28" s="36"/>
      <c r="G28" s="56"/>
      <c r="H28" s="54"/>
      <c r="I28" s="55"/>
    </row>
    <row r="29" spans="1:11" ht="15.75" customHeight="1" x14ac:dyDescent="0.25">
      <c r="A29" s="10" t="s">
        <v>33</v>
      </c>
      <c r="B29" s="57"/>
      <c r="C29" s="10" t="s">
        <v>14</v>
      </c>
      <c r="E29" s="95" t="s">
        <v>41</v>
      </c>
      <c r="F29" s="87"/>
      <c r="G29" s="58"/>
      <c r="H29" s="54"/>
      <c r="I29" s="55"/>
    </row>
    <row r="30" spans="1:11" ht="15.75" customHeight="1" x14ac:dyDescent="0.25">
      <c r="A30" s="16">
        <f>HLOOKUP(A29,Sheet2!K20:L21,2,FALSE)</f>
        <v>1787500</v>
      </c>
      <c r="B30" s="59"/>
      <c r="C30" s="16">
        <f>HLOOKUP(Sheet3!C29,Sheet1!G18:J19,2,FALSE)</f>
        <v>1255600</v>
      </c>
      <c r="D30" s="24"/>
      <c r="H30" s="54"/>
      <c r="I30" s="55"/>
    </row>
    <row r="31" spans="1:11" ht="15.75" customHeight="1" x14ac:dyDescent="0.25">
      <c r="F31" s="56"/>
      <c r="G31" s="53"/>
      <c r="H31" s="54"/>
      <c r="I31" s="55"/>
    </row>
    <row r="32" spans="1:11" ht="15.75" customHeight="1" x14ac:dyDescent="0.25">
      <c r="F32" s="53"/>
      <c r="G32" s="53"/>
      <c r="H32" s="49"/>
      <c r="I32" s="60"/>
    </row>
    <row r="33" spans="1:12" ht="15.75" customHeight="1" x14ac:dyDescent="0.25">
      <c r="A33" s="105" t="s">
        <v>42</v>
      </c>
      <c r="B33" s="87"/>
      <c r="C33" s="87"/>
      <c r="F33" s="111"/>
      <c r="G33" s="110"/>
      <c r="H33" s="49"/>
      <c r="I33" s="49"/>
    </row>
    <row r="34" spans="1:12" ht="15.75" customHeight="1" x14ac:dyDescent="0.25">
      <c r="A34" s="22"/>
      <c r="B34" s="22"/>
      <c r="C34" s="22"/>
      <c r="F34" s="40"/>
      <c r="G34" s="40"/>
      <c r="H34" s="49"/>
      <c r="I34" s="49"/>
    </row>
    <row r="35" spans="1:12" ht="15.75" customHeight="1" x14ac:dyDescent="0.25">
      <c r="A35" s="61" t="s">
        <v>43</v>
      </c>
      <c r="B35" s="62">
        <f>A30+C30</f>
        <v>3043100</v>
      </c>
      <c r="C35" s="63"/>
      <c r="D35" s="95" t="s">
        <v>41</v>
      </c>
      <c r="E35" s="87"/>
      <c r="F35" s="21"/>
      <c r="H35" s="49"/>
      <c r="I35" s="49"/>
    </row>
    <row r="36" spans="1:12" ht="15.75" customHeight="1" x14ac:dyDescent="0.2">
      <c r="F36" s="49"/>
      <c r="G36" s="49"/>
      <c r="H36" s="49"/>
      <c r="I36" s="49"/>
    </row>
    <row r="37" spans="1:12" ht="15.75" customHeight="1" x14ac:dyDescent="0.2">
      <c r="A37" s="106" t="s">
        <v>44</v>
      </c>
      <c r="B37" s="87"/>
      <c r="C37" s="87"/>
      <c r="D37" s="87"/>
      <c r="E37" s="87"/>
      <c r="F37" s="64"/>
      <c r="G37" s="64"/>
      <c r="H37" s="11"/>
      <c r="I37" s="11"/>
      <c r="J37" s="26"/>
      <c r="K37" s="26"/>
    </row>
    <row r="38" spans="1:12" ht="15.75" customHeight="1" x14ac:dyDescent="0.25">
      <c r="F38" s="17"/>
      <c r="G38" s="17"/>
      <c r="H38" s="17"/>
      <c r="I38" s="17"/>
      <c r="J38" s="26"/>
      <c r="K38" s="26"/>
    </row>
    <row r="39" spans="1:12" ht="15.75" customHeight="1" x14ac:dyDescent="0.2">
      <c r="A39" s="106" t="s">
        <v>45</v>
      </c>
      <c r="B39" s="87"/>
      <c r="C39" s="87"/>
      <c r="D39" s="87"/>
      <c r="E39" s="87"/>
      <c r="F39" s="87"/>
      <c r="G39" s="87"/>
      <c r="H39" s="87"/>
      <c r="I39" s="23"/>
      <c r="J39" s="23"/>
      <c r="K39" s="23"/>
      <c r="L39" s="23"/>
    </row>
    <row r="40" spans="1:12" ht="15.75" customHeight="1" x14ac:dyDescent="0.2">
      <c r="A40" s="87"/>
      <c r="B40" s="87"/>
      <c r="C40" s="87"/>
      <c r="D40" s="87"/>
      <c r="E40" s="87"/>
      <c r="F40" s="87"/>
      <c r="G40" s="87"/>
      <c r="H40" s="87"/>
    </row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patil</dc:creator>
  <cp:lastModifiedBy>akshay patil</cp:lastModifiedBy>
  <cp:lastPrinted>2022-12-18T10:57:55Z</cp:lastPrinted>
  <dcterms:created xsi:type="dcterms:W3CDTF">2022-12-18T11:30:00Z</dcterms:created>
  <dcterms:modified xsi:type="dcterms:W3CDTF">2022-12-18T17:23:04Z</dcterms:modified>
</cp:coreProperties>
</file>