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es\ТСП\ЛБ№5\"/>
    </mc:Choice>
  </mc:AlternateContent>
  <xr:revisionPtr revIDLastSave="0" documentId="13_ncr:1_{73704181-DC1F-4188-882F-A891D0DB2370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Лист1" sheetId="2" r:id="rId1"/>
    <sheet name="Лист2" sheetId="3" r:id="rId2"/>
    <sheet name="Sheet1" sheetId="1" r:id="rId3"/>
  </sheets>
  <definedNames>
    <definedName name="GAZP_210101_210630" localSheetId="2">Sheet1!$A$1:$F$127</definedName>
    <definedName name="solver_adj" localSheetId="2" hidden="1">Sheet1!$AD$30:$AM$30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Sheet1!$AD$32</definedName>
    <definedName name="solver_lhs2" localSheetId="2" hidden="1">Sheet1!$AN$30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Sheet1!$AD$31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2</definedName>
    <definedName name="solver_rhs1" localSheetId="2" hidden="1">Sheet1!$AE$32</definedName>
    <definedName name="solver_rhs2" localSheetId="2" hidden="1">Sheet1!$AP$30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55" i="1" l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34" i="1"/>
  <c r="U128" i="1"/>
  <c r="Q128" i="1"/>
  <c r="Q129" i="1" s="1"/>
  <c r="AI34" i="1" l="1"/>
  <c r="AD32" i="1" a="1"/>
  <c r="AD32" i="1" s="1"/>
  <c r="AE32" i="1" l="1"/>
  <c r="AK22" i="1" l="1"/>
  <c r="AI8" i="1"/>
  <c r="AJ9" i="1"/>
  <c r="AK10" i="1"/>
  <c r="AL11" i="1"/>
  <c r="AM12" i="1"/>
  <c r="AH7" i="1"/>
  <c r="AG6" i="1"/>
  <c r="AF5" i="1"/>
  <c r="AE4" i="1"/>
  <c r="AD3" i="1"/>
  <c r="Z129" i="1" l="1"/>
  <c r="R129" i="1"/>
  <c r="S129" i="1"/>
  <c r="T129" i="1"/>
  <c r="U129" i="1"/>
  <c r="V129" i="1"/>
  <c r="W129" i="1"/>
  <c r="X129" i="1"/>
  <c r="Y129" i="1"/>
  <c r="Z128" i="1"/>
  <c r="R128" i="1"/>
  <c r="S128" i="1"/>
  <c r="T128" i="1"/>
  <c r="V128" i="1"/>
  <c r="W128" i="1"/>
  <c r="X128" i="1"/>
  <c r="Y128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Z3" i="1"/>
  <c r="R3" i="1"/>
  <c r="S3" i="1"/>
  <c r="T3" i="1"/>
  <c r="U3" i="1"/>
  <c r="V3" i="1"/>
  <c r="W3" i="1"/>
  <c r="X3" i="1"/>
  <c r="Y3" i="1"/>
  <c r="Q4" i="1" l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J10" i="3"/>
  <c r="H8" i="3"/>
  <c r="F6" i="3"/>
  <c r="E5" i="3"/>
  <c r="D4" i="3"/>
  <c r="B2" i="3"/>
  <c r="B13" i="2"/>
  <c r="AE18" i="1"/>
  <c r="Y4" i="1" l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U127" i="1"/>
  <c r="V127" i="1"/>
  <c r="U4" i="1"/>
  <c r="V4" i="1"/>
  <c r="U5" i="1"/>
  <c r="V5" i="1"/>
  <c r="G7" i="3" s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K11" i="3" l="1"/>
  <c r="I9" i="3"/>
  <c r="C3" i="3"/>
  <c r="AG20" i="1"/>
  <c r="AD18" i="1"/>
  <c r="B2" i="2"/>
  <c r="I9" i="2" l="1"/>
  <c r="K11" i="2"/>
  <c r="G7" i="2"/>
  <c r="AI50" i="1" l="1"/>
  <c r="AI48" i="1"/>
  <c r="AI42" i="1"/>
  <c r="AI49" i="1"/>
  <c r="AI41" i="1"/>
  <c r="AI52" i="1"/>
  <c r="AI44" i="1"/>
  <c r="AI36" i="1"/>
  <c r="AI38" i="1"/>
  <c r="AI55" i="1"/>
  <c r="AI54" i="1"/>
  <c r="AI45" i="1"/>
  <c r="AI37" i="1"/>
  <c r="AI39" i="1"/>
  <c r="AI53" i="1"/>
  <c r="AI40" i="1"/>
  <c r="AI47" i="1"/>
  <c r="AI46" i="1"/>
  <c r="AI51" i="1"/>
  <c r="AI43" i="1"/>
  <c r="AI35" i="1"/>
  <c r="AN30" i="1"/>
  <c r="AD31" i="1"/>
  <c r="AD19" i="1" l="1"/>
  <c r="AF19" i="1"/>
  <c r="AG19" i="1"/>
  <c r="AH19" i="1"/>
  <c r="AI19" i="1"/>
  <c r="AJ19" i="1"/>
  <c r="AK19" i="1"/>
  <c r="AL19" i="1"/>
  <c r="AM19" i="1"/>
  <c r="AD20" i="1"/>
  <c r="AE20" i="1"/>
  <c r="AH20" i="1"/>
  <c r="AI20" i="1"/>
  <c r="AJ20" i="1"/>
  <c r="AK20" i="1"/>
  <c r="AL20" i="1"/>
  <c r="AM20" i="1"/>
  <c r="AD21" i="1"/>
  <c r="AE21" i="1"/>
  <c r="AF21" i="1"/>
  <c r="AH21" i="1"/>
  <c r="AI21" i="1"/>
  <c r="AJ21" i="1"/>
  <c r="AK21" i="1"/>
  <c r="AL21" i="1"/>
  <c r="AM21" i="1"/>
  <c r="AD22" i="1"/>
  <c r="AE22" i="1"/>
  <c r="AF22" i="1"/>
  <c r="AG22" i="1"/>
  <c r="AI22" i="1"/>
  <c r="AJ22" i="1"/>
  <c r="AL22" i="1"/>
  <c r="AM22" i="1"/>
  <c r="AD23" i="1"/>
  <c r="AE23" i="1"/>
  <c r="AF23" i="1"/>
  <c r="AG23" i="1"/>
  <c r="AH23" i="1"/>
  <c r="AJ23" i="1"/>
  <c r="AK23" i="1"/>
  <c r="AL23" i="1"/>
  <c r="AM23" i="1"/>
  <c r="AD24" i="1"/>
  <c r="AE24" i="1"/>
  <c r="AF24" i="1"/>
  <c r="AG24" i="1"/>
  <c r="AH24" i="1"/>
  <c r="AI24" i="1"/>
  <c r="AK24" i="1"/>
  <c r="AL24" i="1"/>
  <c r="AM24" i="1"/>
  <c r="AD25" i="1"/>
  <c r="AE25" i="1"/>
  <c r="AF25" i="1"/>
  <c r="AG25" i="1"/>
  <c r="AH25" i="1"/>
  <c r="AI25" i="1"/>
  <c r="AJ25" i="1"/>
  <c r="AL25" i="1"/>
  <c r="AM25" i="1"/>
  <c r="AD26" i="1"/>
  <c r="AE26" i="1"/>
  <c r="AF26" i="1"/>
  <c r="AG26" i="1"/>
  <c r="AH26" i="1"/>
  <c r="AI26" i="1"/>
  <c r="AJ26" i="1"/>
  <c r="AK26" i="1"/>
  <c r="AM26" i="1"/>
  <c r="AD27" i="1"/>
  <c r="AE27" i="1"/>
  <c r="AF27" i="1"/>
  <c r="AG27" i="1"/>
  <c r="AH27" i="1"/>
  <c r="AI27" i="1"/>
  <c r="AJ27" i="1"/>
  <c r="AK27" i="1"/>
  <c r="AL27" i="1"/>
  <c r="AF18" i="1"/>
  <c r="AG18" i="1"/>
  <c r="AH18" i="1"/>
  <c r="AI18" i="1"/>
  <c r="AJ18" i="1"/>
  <c r="AK18" i="1"/>
  <c r="AL18" i="1"/>
  <c r="AM18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Q3" i="1"/>
  <c r="AI23" i="1"/>
  <c r="AK25" i="1"/>
  <c r="AM27" i="1"/>
  <c r="E5" i="2" l="1"/>
  <c r="AG21" i="1"/>
  <c r="AF20" i="1"/>
  <c r="D4" i="2"/>
  <c r="F6" i="2"/>
  <c r="AH22" i="1"/>
  <c r="H8" i="2"/>
  <c r="AJ24" i="1"/>
  <c r="AL26" i="1"/>
  <c r="J10" i="2"/>
  <c r="C3" i="2"/>
  <c r="AE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B8F79-A60F-4F81-8959-FFFA583ABA0D}" name="GAZP_210101_210630" type="6" refreshedVersion="6" background="1" saveData="1">
    <textPr codePage="866" sourceFile="E:\Studies\ТСП\ЛБ№5\GAZP_210101_210630.csv" decimal="," thousands=" " tab="0" semicolon="1">
      <textFields count="7">
        <textField type="DMY"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<sst xmlns="http://schemas.openxmlformats.org/spreadsheetml/2006/main" count="241" uniqueCount="99">
  <si>
    <t>SBER</t>
  </si>
  <si>
    <t>GAZP</t>
  </si>
  <si>
    <t>GMKN</t>
  </si>
  <si>
    <t>LKOH</t>
  </si>
  <si>
    <t>YNDX</t>
  </si>
  <si>
    <t>TATN</t>
  </si>
  <si>
    <t>POLY</t>
  </si>
  <si>
    <t xml:space="preserve">Найдем ценовые приращения </t>
  </si>
  <si>
    <t>В данном году 253 рабочик дня</t>
  </si>
  <si>
    <t xml:space="preserve">Тут дневная волатильность </t>
  </si>
  <si>
    <t xml:space="preserve">Годовая доходность </t>
  </si>
  <si>
    <t>Максимальное собственное число матрицы коваривации</t>
  </si>
  <si>
    <t xml:space="preserve">Тут годовая волатильность </t>
  </si>
  <si>
    <t>Доли</t>
  </si>
  <si>
    <t>Доходность портф</t>
  </si>
  <si>
    <t>Волат портф</t>
  </si>
  <si>
    <t>=</t>
  </si>
  <si>
    <t xml:space="preserve">средняя доходность облигации 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</si>
  <si>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</si>
  <si>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</si>
  <si>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</si>
  <si>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</si>
  <si>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</si>
  <si>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</si>
  <si>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</si>
  <si>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</si>
  <si>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</si>
  <si>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</si>
  <si>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VTBR</t>
  </si>
  <si>
    <t>ROSN</t>
  </si>
  <si>
    <t>MAGN</t>
  </si>
  <si>
    <t>SBERP</t>
  </si>
  <si>
    <t>PLZL</t>
  </si>
  <si>
    <t>AFLT</t>
  </si>
  <si>
    <t>0.140399667009666</t>
  </si>
  <si>
    <t>0.0180292674702794</t>
  </si>
  <si>
    <t>0.0140794998457851</t>
  </si>
  <si>
    <t>0.0142225691643137</t>
  </si>
  <si>
    <t>0.00778420591610348</t>
  </si>
  <si>
    <t>0.0256041055838254</t>
  </si>
  <si>
    <t>0.0240835504325213</t>
  </si>
  <si>
    <t>0.00206799875845205</t>
  </si>
  <si>
    <t>0.00143733429224961</t>
  </si>
  <si>
    <t>0.00554478815072978</t>
  </si>
  <si>
    <t>0.105547551462089</t>
  </si>
  <si>
    <t>0.0229407121834834</t>
  </si>
  <si>
    <t>0.0174595325004432</t>
  </si>
  <si>
    <t>0.0217737345602301</t>
  </si>
  <si>
    <t>0.0213250649120487</t>
  </si>
  <si>
    <t>0.0257279222707005</t>
  </si>
  <si>
    <t>0.00972890543219756</t>
  </si>
  <si>
    <t>0.0212983258236667</t>
  </si>
  <si>
    <t>0.020766631191723</t>
  </si>
  <si>
    <t>0.0450385870980073</t>
  </si>
  <si>
    <t>0.0307967982385127</t>
  </si>
  <si>
    <t>0.0142484001627508</t>
  </si>
  <si>
    <t>0.0194780933890777</t>
  </si>
  <si>
    <t>0.0348456992668243</t>
  </si>
  <si>
    <t>0.01170233188033</t>
  </si>
  <si>
    <t>0.0115350322728934</t>
  </si>
  <si>
    <t>0.0141035258232384</t>
  </si>
  <si>
    <t>0.0743615512743594</t>
  </si>
  <si>
    <t>0.0156509361270781</t>
  </si>
  <si>
    <t>0.0211579558304269</t>
  </si>
  <si>
    <t>0.0459771740331453</t>
  </si>
  <si>
    <t>0.00661195639781306</t>
  </si>
  <si>
    <t>0.00934223360999457</t>
  </si>
  <si>
    <t>0.0114886711446712</t>
  </si>
  <si>
    <t>0.0746127173955815</t>
  </si>
  <si>
    <t>0.00841125304661019</t>
  </si>
  <si>
    <t>0.00918909352175891</t>
  </si>
  <si>
    <t>0.0105440472908769</t>
  </si>
  <si>
    <t>0.00930652727650388</t>
  </si>
  <si>
    <t>0.0114194310767042</t>
  </si>
  <si>
    <t>0.0310021176589389</t>
  </si>
  <si>
    <t>0.0234195044348545</t>
  </si>
  <si>
    <t>0.00601433634262778</t>
  </si>
  <si>
    <t>0.00731887253868761</t>
  </si>
  <si>
    <t>0.0117045920655124</t>
  </si>
  <si>
    <t>0.080108598149478</t>
  </si>
  <si>
    <t>0.0114366532597165</t>
  </si>
  <si>
    <t>0.0112928160872858</t>
  </si>
  <si>
    <t>0.0137709112651567</t>
  </si>
  <si>
    <t>0.051504049574941</t>
  </si>
  <si>
    <t>0.038769727127156</t>
  </si>
  <si>
    <t>0.00984906462368459</t>
  </si>
  <si>
    <t>0.0639859963426632</t>
  </si>
  <si>
    <t>0.0107594151973739</t>
  </si>
  <si>
    <t>0.0332016447725054</t>
  </si>
  <si>
    <t>0.458940414338927</t>
  </si>
  <si>
    <t>0.112017418417062</t>
  </si>
  <si>
    <t>0.895148843853833</t>
  </si>
  <si>
    <t>0.91939722322708</t>
  </si>
  <si>
    <t>0.0445669160180794</t>
  </si>
  <si>
    <t>0.419242354052584</t>
  </si>
  <si>
    <t>0.175295710887541</t>
  </si>
  <si>
    <t>-0.316552698617695</t>
  </si>
  <si>
    <t>-0.377642140431917</t>
  </si>
  <si>
    <t>-0.122371205661119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</si>
</sst>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3" xfId="0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5" borderId="0" xfId="0" applyFill="1"/>
    <xf numFmtId="0" fontId="0" fillId="4" borderId="0" xfId="0" applyFill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5" borderId="0" xfId="0" applyNumberFormat="1" applyFill="1"/>
    <xf numFmtId="0" fontId="2" fillId="5" borderId="1" xfId="0" applyFont="1" applyFill="1" applyBorder="1"/>
    <xf numFmtId="0" fontId="1" fillId="0" borderId="12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5" borderId="1" xfId="0" applyFill="1" applyBorder="1"/>
    <xf numFmtId="0" fontId="3" fillId="0" borderId="1" xfId="0" applyFont="1" applyBorder="1"/>
    <xf numFmtId="0" fontId="0" fillId="0" borderId="13" xfId="0" applyFill="1" applyBorder="1" applyAlignment="1"/>
    <xf numFmtId="0" fontId="0" fillId="0" borderId="3" xfId="0" applyFill="1" applyBorder="1" applyAlignment="1"/>
    <xf numFmtId="0" fontId="0" fillId="0" borderId="14" xfId="0" applyFill="1" applyBorder="1" applyAlignment="1"/>
    <xf numFmtId="0" fontId="0" fillId="0" borderId="7" xfId="0" applyFill="1" applyBorder="1" applyAlignment="1"/>
    <xf numFmtId="0" fontId="0" fillId="0" borderId="2" xfId="0" applyFill="1" applyBorder="1" applyAlignment="1"/>
    <xf numFmtId="0" fontId="0" fillId="0" borderId="8" xfId="0" applyFill="1" applyBorder="1" applyAlignment="1"/>
    <xf numFmtId="0" fontId="0" fillId="5" borderId="15" xfId="0" applyFill="1" applyBorder="1"/>
    <xf numFmtId="0" fontId="0" fillId="0" borderId="5" xfId="0" applyFill="1" applyBorder="1" applyAlignment="1"/>
    <xf numFmtId="0" fontId="0" fillId="5" borderId="1" xfId="0" applyFill="1" applyBorder="1" applyAlignment="1">
      <alignment horizontal="center"/>
    </xf>
    <xf numFmtId="164" fontId="0" fillId="0" borderId="0" xfId="0" applyNumberFormat="1"/>
    <xf numFmtId="164" fontId="0" fillId="0" borderId="6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0" fontId="0" fillId="7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Стоимость</a:t>
            </a:r>
            <a:r>
              <a:rPr lang="ru-RU" baseline="0"/>
              <a:t> портфеля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Sheet1!$AI$34:$AI$55</c:f>
              <c:numCache>
                <c:formatCode>General</c:formatCode>
                <c:ptCount val="22"/>
                <c:pt idx="0">
                  <c:v>1</c:v>
                </c:pt>
                <c:pt idx="1">
                  <c:v>0.97744041775895907</c:v>
                </c:pt>
                <c:pt idx="2">
                  <c:v>0.97722327964305511</c:v>
                </c:pt>
                <c:pt idx="3">
                  <c:v>0.97512988541948487</c:v>
                </c:pt>
                <c:pt idx="4">
                  <c:v>0.96879394044096234</c:v>
                </c:pt>
                <c:pt idx="5">
                  <c:v>0.95478019906041589</c:v>
                </c:pt>
                <c:pt idx="6">
                  <c:v>0.95086631103699093</c:v>
                </c:pt>
                <c:pt idx="7">
                  <c:v>0.94483916158774595</c:v>
                </c:pt>
                <c:pt idx="8">
                  <c:v>0.94825722168975646</c:v>
                </c:pt>
                <c:pt idx="9">
                  <c:v>0.93772983662613951</c:v>
                </c:pt>
                <c:pt idx="10">
                  <c:v>0.91845907583684616</c:v>
                </c:pt>
                <c:pt idx="11">
                  <c:v>0.90884048505996906</c:v>
                </c:pt>
                <c:pt idx="12">
                  <c:v>0.88980819215097207</c:v>
                </c:pt>
                <c:pt idx="13">
                  <c:v>0.90105778624756427</c:v>
                </c:pt>
                <c:pt idx="14">
                  <c:v>0.91338782934284801</c:v>
                </c:pt>
                <c:pt idx="15">
                  <c:v>0.92223720425388112</c:v>
                </c:pt>
                <c:pt idx="16">
                  <c:v>0.91884784818026977</c:v>
                </c:pt>
                <c:pt idx="17">
                  <c:v>0.91495236479695274</c:v>
                </c:pt>
                <c:pt idx="18">
                  <c:v>0.90460906651675621</c:v>
                </c:pt>
                <c:pt idx="19">
                  <c:v>0.91642564900719192</c:v>
                </c:pt>
                <c:pt idx="20">
                  <c:v>0.91686801000638474</c:v>
                </c:pt>
                <c:pt idx="21">
                  <c:v>0.90049993901373948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0-4570-A5AB-D5B41D629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887608"/>
        <c:axId val="469887936"/>
      </c:lineChart>
      <c:catAx>
        <c:axId val="469887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887936"/>
        <c:crosses val="autoZero"/>
        <c:auto val="1"/>
        <c:lblAlgn val="ctr"/>
        <c:lblOffset val="100"/>
        <c:noMultiLvlLbl val="0"/>
      </c:catAx>
      <c:valAx>
        <c:axId val="4698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88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32</xdr:row>
      <xdr:rowOff>171450</xdr:rowOff>
    </xdr:from>
    <xdr:to>
      <xdr:col>42</xdr:col>
      <xdr:colOff>600075</xdr:colOff>
      <xdr:row>48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7EEE40-BD19-4E9D-BA30-C493021D5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ZP_210101_210630" connectionId="1" xr16:uid="{5E486307-51BC-403B-9D34-5FB4751556D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3009-33DE-4ED5-9E70-E06E027D1BD2}">
  <dimension ref="A1:K13"/>
  <sheetViews>
    <sheetView workbookViewId="0">
      <selection activeCell="B14" sqref="B14"/>
    </sheetView>
  </sheetViews>
  <sheetFormatPr defaultRowHeight="14.4" x14ac:dyDescent="0.3"/>
  <sheetData>
    <row r="1" spans="1:11" x14ac:dyDescent="0.3">
      <c r="A1" s="14"/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</row>
    <row r="2" spans="1:11" x14ac:dyDescent="0.3">
      <c r="A2" s="4" t="s">
        <v>18</v>
      </c>
      <c r="B2" s="4">
        <f>VARP(Sheet1!$Q$3:$Q$127)</f>
        <v>5.5493939529512319E-4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 t="s">
        <v>19</v>
      </c>
      <c r="B3" s="4">
        <v>7.1261926759997528E-5</v>
      </c>
      <c r="C3" s="4">
        <f>VARP(Sheet1!$R$3:$R$127)</f>
        <v>4.1718399787386807E-4</v>
      </c>
      <c r="D3" s="4"/>
      <c r="E3" s="4"/>
      <c r="F3" s="4"/>
      <c r="G3" s="4"/>
      <c r="H3" s="4"/>
      <c r="I3" s="4"/>
      <c r="J3" s="4"/>
      <c r="K3" s="4"/>
    </row>
    <row r="4" spans="1:11" x14ac:dyDescent="0.3">
      <c r="A4" s="4" t="s">
        <v>20</v>
      </c>
      <c r="B4" s="4">
        <v>5.5650197018913605E-5</v>
      </c>
      <c r="C4" s="4">
        <v>9.0674751713373209E-5</v>
      </c>
      <c r="D4" s="4">
        <f>VARP(Sheet1!$S$3:$S$127)</f>
        <v>1.7801813082216341E-4</v>
      </c>
      <c r="E4" s="4"/>
      <c r="F4" s="4"/>
      <c r="G4" s="4"/>
      <c r="H4" s="4"/>
      <c r="I4" s="4"/>
      <c r="J4" s="4"/>
      <c r="K4" s="4"/>
    </row>
    <row r="5" spans="1:11" x14ac:dyDescent="0.3">
      <c r="A5" s="4" t="s">
        <v>21</v>
      </c>
      <c r="B5" s="4">
        <v>5.6215688396496961E-5</v>
      </c>
      <c r="C5" s="4">
        <v>6.9010009883174836E-5</v>
      </c>
      <c r="D5" s="4">
        <v>1.2172647525103852E-4</v>
      </c>
      <c r="E5" s="4">
        <f>VARP(Sheet1!$T$3:$T$127)</f>
        <v>2.9391917499746781E-4</v>
      </c>
      <c r="F5" s="4"/>
      <c r="G5" s="4"/>
      <c r="H5" s="4"/>
      <c r="I5" s="4"/>
      <c r="J5" s="4"/>
      <c r="K5" s="4"/>
    </row>
    <row r="6" spans="1:11" x14ac:dyDescent="0.3">
      <c r="A6" s="4" t="s">
        <v>22</v>
      </c>
      <c r="B6" s="4">
        <v>3.0767612316614532E-5</v>
      </c>
      <c r="C6" s="4">
        <v>8.606219193766844E-5</v>
      </c>
      <c r="D6" s="4">
        <v>5.6317787204548668E-5</v>
      </c>
      <c r="E6" s="4">
        <v>6.1861407616909623E-5</v>
      </c>
      <c r="F6" s="4">
        <f>VARP(Sheet1!$U$3:$U$127)</f>
        <v>2.9491192646474891E-4</v>
      </c>
      <c r="G6" s="4"/>
      <c r="H6" s="4"/>
      <c r="I6" s="4"/>
      <c r="J6" s="4"/>
      <c r="K6" s="4"/>
    </row>
    <row r="7" spans="1:11" x14ac:dyDescent="0.3">
      <c r="A7" s="4" t="s">
        <v>23</v>
      </c>
      <c r="B7" s="4">
        <v>8.1739081361741174E-6</v>
      </c>
      <c r="C7" s="4">
        <v>3.8454171668765047E-5</v>
      </c>
      <c r="D7" s="4">
        <v>4.6254276206837886E-5</v>
      </c>
      <c r="E7" s="4">
        <v>2.6134215011118828E-5</v>
      </c>
      <c r="F7" s="4">
        <v>4.1676076248525213E-5</v>
      </c>
      <c r="G7" s="4">
        <f>VARP(Sheet1!$V$3:$V$127)</f>
        <v>1.2253801446220907E-4</v>
      </c>
      <c r="H7" s="4"/>
      <c r="I7" s="4"/>
      <c r="J7" s="4"/>
      <c r="K7" s="4"/>
    </row>
    <row r="8" spans="1:11" x14ac:dyDescent="0.3">
      <c r="A8" s="4" t="s">
        <v>24</v>
      </c>
      <c r="B8" s="4">
        <v>9.5191898942772126E-5</v>
      </c>
      <c r="C8" s="4">
        <v>1.0169139237431033E-4</v>
      </c>
      <c r="D8" s="4">
        <v>1.3773003662776411E-4</v>
      </c>
      <c r="E8" s="4">
        <v>1.8172796060531742E-4</v>
      </c>
      <c r="F8" s="4">
        <v>3.6320527753987767E-5</v>
      </c>
      <c r="G8" s="4">
        <v>4.5204163081883456E-5</v>
      </c>
      <c r="H8" s="4">
        <f>VARP(Sheet1!$W$3:$W$127)</f>
        <v>3.1663477529437958E-4</v>
      </c>
      <c r="I8" s="4"/>
      <c r="J8" s="4"/>
      <c r="K8" s="4"/>
    </row>
    <row r="9" spans="1:11" x14ac:dyDescent="0.3">
      <c r="A9" s="4" t="s">
        <v>25</v>
      </c>
      <c r="B9" s="4">
        <v>1.0120199835504116E-4</v>
      </c>
      <c r="C9" s="4">
        <v>8.428879411876939E-5</v>
      </c>
      <c r="D9" s="4">
        <v>7.6988511419279269E-5</v>
      </c>
      <c r="E9" s="4">
        <v>8.3628283914730951E-5</v>
      </c>
      <c r="F9" s="4">
        <v>3.3246059472767538E-5</v>
      </c>
      <c r="G9" s="4">
        <v>2.3772080405643409E-5</v>
      </c>
      <c r="H9" s="4">
        <v>9.2567211204958657E-5</v>
      </c>
      <c r="I9" s="4">
        <f>VARP(Sheet1!$X$3:$X$127)</f>
        <v>2.0357331847802748E-4</v>
      </c>
      <c r="J9" s="4"/>
      <c r="K9" s="4"/>
    </row>
    <row r="10" spans="1:11" x14ac:dyDescent="0.3">
      <c r="A10" s="4" t="s">
        <v>26</v>
      </c>
      <c r="B10" s="4">
        <v>5.6811632104727681E-6</v>
      </c>
      <c r="C10" s="4">
        <v>8.4183106022397937E-5</v>
      </c>
      <c r="D10" s="4">
        <v>4.5593012936337537E-5</v>
      </c>
      <c r="E10" s="4">
        <v>3.6925824545433067E-5</v>
      </c>
      <c r="F10" s="4">
        <v>3.6784692792505444E-5</v>
      </c>
      <c r="G10" s="4">
        <v>1.5324002817057711E-4</v>
      </c>
      <c r="H10" s="4">
        <v>4.4635636708639434E-5</v>
      </c>
      <c r="I10" s="4">
        <v>2.8928349955287003E-5</v>
      </c>
      <c r="J10" s="4">
        <f>VARP(Sheet1!$Y$3:$Y$127)</f>
        <v>2.529090764532142E-4</v>
      </c>
      <c r="K10" s="4"/>
    </row>
    <row r="11" spans="1:11" ht="15" thickBot="1" x14ac:dyDescent="0.35">
      <c r="A11" s="5" t="s">
        <v>27</v>
      </c>
      <c r="B11" s="5">
        <v>2.1916158698536685E-5</v>
      </c>
      <c r="C11" s="5">
        <v>8.2081546212343966E-5</v>
      </c>
      <c r="D11" s="5">
        <v>5.5745161356673495E-5</v>
      </c>
      <c r="E11" s="5">
        <v>4.5409767370241716E-5</v>
      </c>
      <c r="F11" s="5">
        <v>4.5136091212269477E-5</v>
      </c>
      <c r="G11" s="5">
        <v>3.8929109184524092E-5</v>
      </c>
      <c r="H11" s="5">
        <v>5.443047930891981E-5</v>
      </c>
      <c r="I11" s="5">
        <v>4.6263209745108239E-5</v>
      </c>
      <c r="J11" s="5">
        <v>4.2527332795944341E-5</v>
      </c>
      <c r="K11" s="5">
        <f>VARP(Sheet1!$Z$3:$Z$127)</f>
        <v>1.3123179751978433E-4</v>
      </c>
    </row>
    <row r="13" spans="1:11" x14ac:dyDescent="0.3">
      <c r="B13">
        <f>253*B3</f>
        <v>1.8029267470279376E-2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4540-0FD8-40B5-816A-3C96AEB7BA97}">
  <dimension ref="A1:K11"/>
  <sheetViews>
    <sheetView workbookViewId="0">
      <selection sqref="A1:K11"/>
    </sheetView>
  </sheetViews>
  <sheetFormatPr defaultRowHeight="14.4" x14ac:dyDescent="0.3"/>
  <sheetData>
    <row r="1" spans="1:11" x14ac:dyDescent="0.3">
      <c r="A1" s="14"/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</row>
    <row r="2" spans="1:11" x14ac:dyDescent="0.3">
      <c r="A2" s="4" t="s">
        <v>18</v>
      </c>
      <c r="B2" s="4">
        <f>VARP(Sheet1!$Q$3:$Q$127)</f>
        <v>5.5493939529512319E-4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 t="s">
        <v>19</v>
      </c>
      <c r="B3" s="4">
        <v>3.9135791828806995E-5</v>
      </c>
      <c r="C3" s="4">
        <f>VARP(Sheet1!$R$3:$R$127)</f>
        <v>4.1718399787386807E-4</v>
      </c>
      <c r="D3" s="4"/>
      <c r="E3" s="4"/>
      <c r="F3" s="4"/>
      <c r="G3" s="4"/>
      <c r="H3" s="4"/>
      <c r="I3" s="4"/>
      <c r="J3" s="4"/>
      <c r="K3" s="4"/>
    </row>
    <row r="4" spans="1:11" x14ac:dyDescent="0.3">
      <c r="A4" s="4" t="s">
        <v>20</v>
      </c>
      <c r="B4" s="4">
        <v>5.5650197018913605E-5</v>
      </c>
      <c r="C4" s="4">
        <v>5.9874309198529129E-5</v>
      </c>
      <c r="D4" s="4">
        <f>VARP(Sheet1!$S$3:$S$127)</f>
        <v>1.7801813082216341E-4</v>
      </c>
      <c r="E4" s="4"/>
      <c r="F4" s="4"/>
      <c r="G4" s="4"/>
      <c r="H4" s="4"/>
      <c r="I4" s="4"/>
      <c r="J4" s="4"/>
      <c r="K4" s="4"/>
    </row>
    <row r="5" spans="1:11" x14ac:dyDescent="0.3">
      <c r="A5" s="4" t="s">
        <v>21</v>
      </c>
      <c r="B5" s="4">
        <v>5.6215688396496961E-5</v>
      </c>
      <c r="C5" s="4">
        <v>4.3830994322605391E-5</v>
      </c>
      <c r="D5" s="4">
        <v>1.2172647525103852E-4</v>
      </c>
      <c r="E5" s="4">
        <f>VARP(Sheet1!$T$3:$T$127)</f>
        <v>2.9391917499746781E-4</v>
      </c>
      <c r="F5" s="4"/>
      <c r="G5" s="4"/>
      <c r="H5" s="4"/>
      <c r="I5" s="4"/>
      <c r="J5" s="4"/>
      <c r="K5" s="4"/>
    </row>
    <row r="6" spans="1:11" x14ac:dyDescent="0.3">
      <c r="A6" s="4" t="s">
        <v>22</v>
      </c>
      <c r="B6" s="4">
        <v>3.0767612316614532E-5</v>
      </c>
      <c r="C6" s="4">
        <v>6.2926863658499345E-5</v>
      </c>
      <c r="D6" s="4">
        <v>5.6317787204548668E-5</v>
      </c>
      <c r="E6" s="4">
        <v>6.1861407616909623E-5</v>
      </c>
      <c r="F6" s="4">
        <f>VARP(Sheet1!$U$3:$U$127)</f>
        <v>2.9491192646474891E-4</v>
      </c>
      <c r="G6" s="4"/>
      <c r="H6" s="4"/>
      <c r="I6" s="4"/>
      <c r="J6" s="4"/>
      <c r="K6" s="4"/>
    </row>
    <row r="7" spans="1:11" x14ac:dyDescent="0.3">
      <c r="A7" s="4" t="s">
        <v>23</v>
      </c>
      <c r="B7" s="4">
        <v>8.5311113420269633E-5</v>
      </c>
      <c r="C7" s="4">
        <v>5.8649204038064026E-5</v>
      </c>
      <c r="D7" s="4">
        <v>4.3805306368897711E-5</v>
      </c>
      <c r="E7" s="4">
        <v>8.5299046113462655E-6</v>
      </c>
      <c r="F7" s="4">
        <v>3.9929706922305067E-5</v>
      </c>
      <c r="G7" s="4">
        <f>VARP(Sheet1!$V$3:$V$127)</f>
        <v>1.2253801446220907E-4</v>
      </c>
      <c r="H7" s="4"/>
      <c r="I7" s="4"/>
      <c r="J7" s="4"/>
      <c r="K7" s="4"/>
    </row>
    <row r="8" spans="1:11" x14ac:dyDescent="0.3">
      <c r="A8" s="4" t="s">
        <v>24</v>
      </c>
      <c r="B8" s="4">
        <v>9.5191898942772126E-5</v>
      </c>
      <c r="C8" s="4">
        <v>6.7086693847288626E-5</v>
      </c>
      <c r="D8" s="4">
        <v>1.3773003662776411E-4</v>
      </c>
      <c r="E8" s="4">
        <v>1.8172796060531742E-4</v>
      </c>
      <c r="F8" s="4">
        <v>3.6320527753987767E-5</v>
      </c>
      <c r="G8" s="4">
        <v>8.3996915434533042E-5</v>
      </c>
      <c r="H8" s="4">
        <f>VARP(Sheet1!$W$3:$W$127)</f>
        <v>3.1663477529437958E-4</v>
      </c>
      <c r="I8" s="4"/>
      <c r="J8" s="4"/>
      <c r="K8" s="4"/>
    </row>
    <row r="9" spans="1:11" x14ac:dyDescent="0.3">
      <c r="A9" s="4" t="s">
        <v>25</v>
      </c>
      <c r="B9" s="4">
        <v>8.0483002416009631E-6</v>
      </c>
      <c r="C9" s="4">
        <v>1.1628028730241147E-4</v>
      </c>
      <c r="D9" s="4">
        <v>5.5770430922420932E-5</v>
      </c>
      <c r="E9" s="4">
        <v>3.2815589614866273E-5</v>
      </c>
      <c r="F9" s="4">
        <v>6.3448201305397773E-5</v>
      </c>
      <c r="G9" s="4">
        <v>3.6017928919162596E-5</v>
      </c>
      <c r="H9" s="4">
        <v>5.4663205435294625E-5</v>
      </c>
      <c r="I9" s="4">
        <f>VARP(Sheet1!$X$3:$X$127)</f>
        <v>2.0357331847802748E-4</v>
      </c>
      <c r="J9" s="4"/>
      <c r="K9" s="4"/>
    </row>
    <row r="10" spans="1:11" x14ac:dyDescent="0.3">
      <c r="A10" s="4" t="s">
        <v>26</v>
      </c>
      <c r="B10" s="4">
        <v>5.6811632104727681E-6</v>
      </c>
      <c r="C10" s="4">
        <v>8.1297318558505994E-5</v>
      </c>
      <c r="D10" s="4">
        <v>4.5593012936337537E-5</v>
      </c>
      <c r="E10" s="4">
        <v>3.6925824545433067E-5</v>
      </c>
      <c r="F10" s="4">
        <v>3.6784692792505444E-5</v>
      </c>
      <c r="G10" s="4">
        <v>-2.0270891926375047E-5</v>
      </c>
      <c r="H10" s="4">
        <v>4.4635636708639434E-5</v>
      </c>
      <c r="I10" s="4">
        <v>7.4165581226837431E-5</v>
      </c>
      <c r="J10" s="4">
        <f>VARP(Sheet1!$Y$3:$Y$127)</f>
        <v>2.529090764532142E-4</v>
      </c>
      <c r="K10" s="4"/>
    </row>
    <row r="11" spans="1:11" ht="15" thickBot="1" x14ac:dyDescent="0.35">
      <c r="A11" s="5" t="s">
        <v>27</v>
      </c>
      <c r="B11" s="5">
        <v>3.7684250005235657E-5</v>
      </c>
      <c r="C11" s="5">
        <v>1.942549062596626E-5</v>
      </c>
      <c r="D11" s="5">
        <v>1.066267395493279E-4</v>
      </c>
      <c r="E11" s="5">
        <v>1.6739011863256353E-4</v>
      </c>
      <c r="F11" s="5">
        <v>2.4281469333393709E-5</v>
      </c>
      <c r="G11" s="5">
        <v>4.9024796425412405E-5</v>
      </c>
      <c r="H11" s="5">
        <v>1.4763285553390031E-4</v>
      </c>
      <c r="I11" s="5">
        <v>2.8103824444840541E-5</v>
      </c>
      <c r="J11" s="5">
        <v>1.5137110372915718E-5</v>
      </c>
      <c r="K11" s="5">
        <f>VARP(Sheet1!$Z$3:$Z$127)</f>
        <v>1.3123179751978433E-4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9"/>
  <sheetViews>
    <sheetView tabSelected="1" topLeftCell="AQ6" zoomScale="90" zoomScaleNormal="40" workbookViewId="0">
      <selection activeCell="BJ17" sqref="BJ17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3" width="11.21875" bestFit="1" customWidth="1"/>
    <col min="4" max="5" width="12.33203125" bestFit="1" customWidth="1"/>
    <col min="6" max="6" width="9.21875" bestFit="1" customWidth="1"/>
    <col min="7" max="7" width="11.21875" bestFit="1" customWidth="1"/>
    <col min="8" max="8" width="10.109375" bestFit="1" customWidth="1"/>
    <col min="9" max="9" width="12.33203125" bestFit="1" customWidth="1"/>
    <col min="10" max="10" width="11.21875" bestFit="1" customWidth="1"/>
    <col min="15" max="15" width="9" bestFit="1" customWidth="1"/>
    <col min="17" max="17" width="19.33203125" bestFit="1" customWidth="1"/>
    <col min="18" max="18" width="17.109375" bestFit="1" customWidth="1"/>
    <col min="19" max="19" width="12.44140625" bestFit="1" customWidth="1"/>
    <col min="20" max="20" width="16" bestFit="1" customWidth="1"/>
    <col min="21" max="21" width="12.44140625" bestFit="1" customWidth="1"/>
    <col min="22" max="22" width="13.88671875" bestFit="1" customWidth="1"/>
    <col min="23" max="23" width="12.44140625" bestFit="1" customWidth="1"/>
    <col min="24" max="25" width="13.21875" bestFit="1" customWidth="1"/>
    <col min="26" max="26" width="19.33203125" bestFit="1" customWidth="1"/>
    <col min="30" max="34" width="16.77734375" bestFit="1" customWidth="1"/>
    <col min="35" max="35" width="19" bestFit="1" customWidth="1"/>
    <col min="36" max="37" width="16.77734375" bestFit="1" customWidth="1"/>
    <col min="38" max="38" width="19" bestFit="1" customWidth="1"/>
    <col min="39" max="39" width="16.77734375" bestFit="1" customWidth="1"/>
    <col min="40" max="40" width="9.21875" bestFit="1" customWidth="1"/>
    <col min="42" max="42" width="9.21875" bestFit="1" customWidth="1"/>
    <col min="45" max="45" width="9.21875" bestFit="1" customWidth="1"/>
    <col min="47" max="47" width="9.21875" bestFit="1" customWidth="1"/>
  </cols>
  <sheetData>
    <row r="1" spans="1:45" ht="15" thickBot="1" x14ac:dyDescent="0.35">
      <c r="A1" s="17" t="s">
        <v>0</v>
      </c>
      <c r="B1" s="17" t="s">
        <v>2</v>
      </c>
      <c r="C1" s="17" t="s">
        <v>1</v>
      </c>
      <c r="D1" s="17" t="s">
        <v>3</v>
      </c>
      <c r="E1" s="17" t="s">
        <v>4</v>
      </c>
      <c r="F1" s="17" t="s">
        <v>31</v>
      </c>
      <c r="G1" s="17" t="s">
        <v>5</v>
      </c>
      <c r="H1" s="17" t="s">
        <v>32</v>
      </c>
      <c r="I1" s="17" t="s">
        <v>6</v>
      </c>
      <c r="J1" s="17" t="s">
        <v>33</v>
      </c>
      <c r="L1" s="18" t="s">
        <v>0</v>
      </c>
      <c r="M1" s="18" t="s">
        <v>0</v>
      </c>
      <c r="Q1" s="35" t="s">
        <v>7</v>
      </c>
      <c r="R1" s="35"/>
      <c r="S1" s="35"/>
      <c r="T1" s="35"/>
      <c r="U1" s="35"/>
      <c r="V1" s="35"/>
      <c r="W1" s="35"/>
      <c r="X1" s="35"/>
      <c r="Y1" s="35"/>
      <c r="Z1" s="35"/>
      <c r="AC1" s="35" t="s">
        <v>9</v>
      </c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spans="1:45" x14ac:dyDescent="0.3">
      <c r="A2" s="1">
        <v>272.77999999999997</v>
      </c>
      <c r="B2">
        <v>24314</v>
      </c>
      <c r="C2" s="1">
        <v>212.71</v>
      </c>
      <c r="D2" s="1">
        <v>5212.5</v>
      </c>
      <c r="E2" s="1">
        <v>5185.2</v>
      </c>
      <c r="F2">
        <v>245.39</v>
      </c>
      <c r="G2" s="1">
        <v>515.79999999999995</v>
      </c>
      <c r="H2">
        <v>15948</v>
      </c>
      <c r="I2" s="1">
        <v>1831.2</v>
      </c>
      <c r="J2">
        <v>72.06</v>
      </c>
      <c r="L2" s="18" t="s">
        <v>1</v>
      </c>
      <c r="M2" s="18" t="s">
        <v>2</v>
      </c>
      <c r="Q2" s="27" t="s">
        <v>0</v>
      </c>
      <c r="R2" s="27" t="s">
        <v>2</v>
      </c>
      <c r="S2" s="27" t="s">
        <v>1</v>
      </c>
      <c r="T2" s="27" t="s">
        <v>3</v>
      </c>
      <c r="U2" s="27" t="s">
        <v>4</v>
      </c>
      <c r="V2" s="27" t="s">
        <v>31</v>
      </c>
      <c r="W2" s="27" t="s">
        <v>5</v>
      </c>
      <c r="X2" s="27" t="s">
        <v>32</v>
      </c>
      <c r="Y2" s="27" t="s">
        <v>6</v>
      </c>
      <c r="Z2" s="27" t="s">
        <v>33</v>
      </c>
      <c r="AC2" s="14"/>
      <c r="AD2" s="17" t="s">
        <v>0</v>
      </c>
      <c r="AE2" s="17" t="s">
        <v>2</v>
      </c>
      <c r="AF2" s="17" t="s">
        <v>1</v>
      </c>
      <c r="AG2" s="17" t="s">
        <v>3</v>
      </c>
      <c r="AH2" s="17" t="s">
        <v>4</v>
      </c>
      <c r="AI2" s="17" t="s">
        <v>31</v>
      </c>
      <c r="AJ2" s="17" t="s">
        <v>5</v>
      </c>
      <c r="AK2" s="17" t="s">
        <v>32</v>
      </c>
      <c r="AL2" s="17" t="s">
        <v>6</v>
      </c>
      <c r="AM2" s="25" t="s">
        <v>33</v>
      </c>
      <c r="AN2" s="15"/>
      <c r="AO2" s="39" t="s">
        <v>17</v>
      </c>
      <c r="AP2" s="39"/>
      <c r="AQ2" s="39"/>
      <c r="AR2" s="39"/>
      <c r="AS2">
        <v>0.09</v>
      </c>
    </row>
    <row r="3" spans="1:45" x14ac:dyDescent="0.3">
      <c r="A3" s="1">
        <v>277.60000000000002</v>
      </c>
      <c r="B3">
        <v>24676</v>
      </c>
      <c r="C3" s="1">
        <v>215.32</v>
      </c>
      <c r="D3" s="1">
        <v>5358.5</v>
      </c>
      <c r="E3" s="1">
        <v>5340.4</v>
      </c>
      <c r="F3">
        <v>247.26</v>
      </c>
      <c r="G3" s="1">
        <v>524.20000000000005</v>
      </c>
      <c r="H3">
        <v>15987.5</v>
      </c>
      <c r="I3" s="1">
        <v>1853.5</v>
      </c>
      <c r="J3">
        <v>72.739999999999995</v>
      </c>
      <c r="L3" s="18" t="s">
        <v>4</v>
      </c>
      <c r="M3" s="18" t="s">
        <v>1</v>
      </c>
      <c r="Q3">
        <f>(A3-A2)/A2</f>
        <v>1.7669917149351309E-2</v>
      </c>
      <c r="R3">
        <f t="shared" ref="R3:Y18" si="0">(B3-B2)/B2</f>
        <v>1.4888541580982149E-2</v>
      </c>
      <c r="S3">
        <f t="shared" si="0"/>
        <v>1.2270227069719267E-2</v>
      </c>
      <c r="T3">
        <f t="shared" si="0"/>
        <v>2.8009592326139088E-2</v>
      </c>
      <c r="U3">
        <f t="shared" si="0"/>
        <v>2.9931343053305529E-2</v>
      </c>
      <c r="V3">
        <f t="shared" si="0"/>
        <v>7.6205224336770225E-3</v>
      </c>
      <c r="W3">
        <f t="shared" si="0"/>
        <v>1.6285381930981179E-2</v>
      </c>
      <c r="X3">
        <f t="shared" si="0"/>
        <v>2.4767995986957614E-3</v>
      </c>
      <c r="Y3">
        <f t="shared" si="0"/>
        <v>1.2177806902577519E-2</v>
      </c>
      <c r="Z3">
        <f>(J3-J2)/J2</f>
        <v>9.4365806272549632E-3</v>
      </c>
      <c r="AC3" s="17" t="s">
        <v>0</v>
      </c>
      <c r="AD3" s="19">
        <f>VARP(Sheet1!$Q$3:$Q$127)</f>
        <v>5.5493939529512319E-4</v>
      </c>
      <c r="AE3" s="20">
        <v>7.1261926759997528E-5</v>
      </c>
      <c r="AF3" s="20">
        <v>5.5650197018913605E-5</v>
      </c>
      <c r="AG3" s="20">
        <v>5.6215688396496961E-5</v>
      </c>
      <c r="AH3" s="20">
        <v>3.0767612316614532E-5</v>
      </c>
      <c r="AI3" s="20">
        <v>1.0120199835504116E-4</v>
      </c>
      <c r="AJ3" s="20">
        <v>9.5191898942772126E-5</v>
      </c>
      <c r="AK3" s="20">
        <v>8.1739081361741174E-6</v>
      </c>
      <c r="AL3" s="20">
        <v>5.6811632104727681E-6</v>
      </c>
      <c r="AM3" s="26">
        <v>2.1916158698536685E-5</v>
      </c>
      <c r="AN3" s="16"/>
    </row>
    <row r="4" spans="1:45" x14ac:dyDescent="0.3">
      <c r="A4" s="1">
        <v>274</v>
      </c>
      <c r="B4">
        <v>25024</v>
      </c>
      <c r="C4" s="1">
        <v>214.38</v>
      </c>
      <c r="D4" s="1">
        <v>5376.5</v>
      </c>
      <c r="E4" s="1">
        <v>5188.8</v>
      </c>
      <c r="F4">
        <v>246.2</v>
      </c>
      <c r="G4" s="1">
        <v>522</v>
      </c>
      <c r="H4">
        <v>15792.5</v>
      </c>
      <c r="I4" s="1">
        <v>1841.9</v>
      </c>
      <c r="J4">
        <v>72.959999999999994</v>
      </c>
      <c r="L4" s="18" t="s">
        <v>3</v>
      </c>
      <c r="M4" s="18" t="s">
        <v>3</v>
      </c>
      <c r="Q4">
        <f t="shared" ref="Q4:Q67" si="1">(A4-A3)/A3</f>
        <v>-1.2968299711815642E-2</v>
      </c>
      <c r="R4">
        <f t="shared" ref="R4:S67" si="2">(B4-B3)/B3</f>
        <v>1.4102771924136812E-2</v>
      </c>
      <c r="S4">
        <f t="shared" si="0"/>
        <v>-4.365595392903575E-3</v>
      </c>
      <c r="T4">
        <f t="shared" ref="T4:T67" si="3">(D4-D3)/D3</f>
        <v>3.3591490155827192E-3</v>
      </c>
      <c r="U4">
        <f t="shared" ref="U4:U67" si="4">(E4-E3)/E3</f>
        <v>-2.8387386712605697E-2</v>
      </c>
      <c r="V4">
        <f t="shared" ref="V4:V67" si="5">(F4-F3)/F3</f>
        <v>-4.2869853595405736E-3</v>
      </c>
      <c r="W4">
        <f t="shared" ref="W4:W67" si="6">(G4-G3)/G3</f>
        <v>-4.1968714231210326E-3</v>
      </c>
      <c r="X4">
        <f t="shared" ref="X4:X67" si="7">(H4-H3)/H3</f>
        <v>-1.2197028928850665E-2</v>
      </c>
      <c r="Y4">
        <f t="shared" ref="Y4:Y67" si="8">(I4-I3)/I3</f>
        <v>-6.2584299973023521E-3</v>
      </c>
      <c r="Z4">
        <f t="shared" ref="Z4:Z67" si="9">(J4-J3)/J3</f>
        <v>3.0244707176244005E-3</v>
      </c>
      <c r="AC4" s="17" t="s">
        <v>2</v>
      </c>
      <c r="AD4" s="21">
        <v>7.1261926759997528E-5</v>
      </c>
      <c r="AE4" s="4">
        <f>VARP(Sheet1!$R$3:$R$127)</f>
        <v>4.1718399787386807E-4</v>
      </c>
      <c r="AF4" s="4">
        <v>9.0674751713373209E-5</v>
      </c>
      <c r="AG4" s="4">
        <v>6.9010009883174836E-5</v>
      </c>
      <c r="AH4" s="4">
        <v>8.606219193766844E-5</v>
      </c>
      <c r="AI4" s="4">
        <v>8.428879411876939E-5</v>
      </c>
      <c r="AJ4" s="4">
        <v>1.0169139237431033E-4</v>
      </c>
      <c r="AK4" s="4">
        <v>3.8454171668765047E-5</v>
      </c>
      <c r="AL4" s="4">
        <v>8.4183106022397937E-5</v>
      </c>
      <c r="AM4" s="26">
        <v>8.2081546212343966E-5</v>
      </c>
      <c r="AN4" s="4"/>
    </row>
    <row r="5" spans="1:45" x14ac:dyDescent="0.3">
      <c r="A5" s="1">
        <v>283.26</v>
      </c>
      <c r="B5">
        <v>26544</v>
      </c>
      <c r="C5" s="1">
        <v>225.49</v>
      </c>
      <c r="D5" s="1">
        <v>5556.5</v>
      </c>
      <c r="E5" s="1">
        <v>5254.2</v>
      </c>
      <c r="F5">
        <v>252.49</v>
      </c>
      <c r="G5" s="1">
        <v>545.4</v>
      </c>
      <c r="H5">
        <v>15396</v>
      </c>
      <c r="I5" s="1">
        <v>1783</v>
      </c>
      <c r="J5">
        <v>73.58</v>
      </c>
      <c r="L5" s="18" t="s">
        <v>2</v>
      </c>
      <c r="M5" s="18" t="s">
        <v>4</v>
      </c>
      <c r="Q5">
        <f t="shared" si="1"/>
        <v>3.379562043795617E-2</v>
      </c>
      <c r="R5">
        <f t="shared" si="2"/>
        <v>6.0741687979539639E-2</v>
      </c>
      <c r="S5">
        <f t="shared" si="0"/>
        <v>5.1823864166433503E-2</v>
      </c>
      <c r="T5">
        <f t="shared" si="3"/>
        <v>3.3479029108155867E-2</v>
      </c>
      <c r="U5">
        <f t="shared" si="4"/>
        <v>1.2604070305272825E-2</v>
      </c>
      <c r="V5">
        <f t="shared" si="5"/>
        <v>2.5548334687246224E-2</v>
      </c>
      <c r="W5">
        <f t="shared" si="6"/>
        <v>4.4827586206896509E-2</v>
      </c>
      <c r="X5">
        <f t="shared" si="7"/>
        <v>-2.5106854519550418E-2</v>
      </c>
      <c r="Y5">
        <f t="shared" si="8"/>
        <v>-3.197784896031277E-2</v>
      </c>
      <c r="Z5">
        <f t="shared" si="9"/>
        <v>8.4978070175439225E-3</v>
      </c>
      <c r="AC5" s="17" t="s">
        <v>1</v>
      </c>
      <c r="AD5" s="21">
        <v>5.5650197018913605E-5</v>
      </c>
      <c r="AE5" s="4">
        <v>9.0674751713373209E-5</v>
      </c>
      <c r="AF5" s="4">
        <f>VARP(Sheet1!$S$3:$S$127)</f>
        <v>1.7801813082216341E-4</v>
      </c>
      <c r="AG5" s="4">
        <v>1.2172647525103852E-4</v>
      </c>
      <c r="AH5" s="4">
        <v>5.6317787204548668E-5</v>
      </c>
      <c r="AI5" s="4">
        <v>7.6988511419279269E-5</v>
      </c>
      <c r="AJ5" s="4">
        <v>1.3773003662776411E-4</v>
      </c>
      <c r="AK5" s="4">
        <v>4.6254276206837886E-5</v>
      </c>
      <c r="AL5" s="4">
        <v>4.5593012936337537E-5</v>
      </c>
      <c r="AM5" s="26">
        <v>5.5745161356673495E-5</v>
      </c>
      <c r="AN5" s="4"/>
    </row>
    <row r="6" spans="1:45" x14ac:dyDescent="0.3">
      <c r="A6" s="1">
        <v>288.89999999999998</v>
      </c>
      <c r="B6">
        <v>26290</v>
      </c>
      <c r="C6" s="1">
        <v>227.6</v>
      </c>
      <c r="D6" s="1">
        <v>5599</v>
      </c>
      <c r="E6" s="1">
        <v>5214.2</v>
      </c>
      <c r="F6">
        <v>256.92</v>
      </c>
      <c r="G6" s="1">
        <v>539.79999999999995</v>
      </c>
      <c r="H6">
        <v>15489</v>
      </c>
      <c r="I6" s="1">
        <v>1761</v>
      </c>
      <c r="J6">
        <v>74.08</v>
      </c>
      <c r="L6" s="18" t="s">
        <v>5</v>
      </c>
      <c r="M6" s="2" t="s">
        <v>28</v>
      </c>
      <c r="Q6">
        <f t="shared" si="1"/>
        <v>1.9911035797500483E-2</v>
      </c>
      <c r="R6">
        <f t="shared" si="2"/>
        <v>-9.5690174804098863E-3</v>
      </c>
      <c r="S6">
        <f t="shared" si="0"/>
        <v>9.3573994412168397E-3</v>
      </c>
      <c r="T6">
        <f t="shared" si="3"/>
        <v>7.6486997210474215E-3</v>
      </c>
      <c r="U6">
        <f t="shared" si="4"/>
        <v>-7.6129572532450231E-3</v>
      </c>
      <c r="V6">
        <f t="shared" si="5"/>
        <v>1.7545249316804651E-2</v>
      </c>
      <c r="W6">
        <f t="shared" si="6"/>
        <v>-1.0267693436010309E-2</v>
      </c>
      <c r="X6">
        <f t="shared" si="7"/>
        <v>6.040530007794232E-3</v>
      </c>
      <c r="Y6">
        <f t="shared" si="8"/>
        <v>-1.2338754907459339E-2</v>
      </c>
      <c r="Z6">
        <f t="shared" si="9"/>
        <v>6.7953248165262305E-3</v>
      </c>
      <c r="AC6" s="17" t="s">
        <v>3</v>
      </c>
      <c r="AD6" s="21">
        <v>5.6215688396496961E-5</v>
      </c>
      <c r="AE6" s="4">
        <v>6.9010009883174836E-5</v>
      </c>
      <c r="AF6" s="4">
        <v>1.2172647525103852E-4</v>
      </c>
      <c r="AG6" s="4">
        <f>VARP(Sheet1!$T$3:$T$127)</f>
        <v>2.9391917499746781E-4</v>
      </c>
      <c r="AH6" s="4">
        <v>6.1861407616909623E-5</v>
      </c>
      <c r="AI6" s="4">
        <v>8.3628283914730951E-5</v>
      </c>
      <c r="AJ6" s="4">
        <v>1.8172796060531742E-4</v>
      </c>
      <c r="AK6" s="4">
        <v>2.6134215011118828E-5</v>
      </c>
      <c r="AL6" s="4">
        <v>3.6925824545433067E-5</v>
      </c>
      <c r="AM6" s="26">
        <v>4.5409767370241716E-5</v>
      </c>
      <c r="AN6" s="4"/>
    </row>
    <row r="7" spans="1:45" x14ac:dyDescent="0.3">
      <c r="A7" s="1">
        <v>288</v>
      </c>
      <c r="B7">
        <v>25934</v>
      </c>
      <c r="C7" s="1">
        <v>228.69</v>
      </c>
      <c r="D7" s="1">
        <v>5721</v>
      </c>
      <c r="E7" s="1">
        <v>5121.8</v>
      </c>
      <c r="F7">
        <v>257.69</v>
      </c>
      <c r="G7" s="1">
        <v>546.20000000000005</v>
      </c>
      <c r="H7">
        <v>15419.5</v>
      </c>
      <c r="I7" s="1">
        <v>1732.5</v>
      </c>
      <c r="J7">
        <v>74.180000000000007</v>
      </c>
      <c r="L7" s="18" t="s">
        <v>31</v>
      </c>
      <c r="M7" s="18" t="s">
        <v>5</v>
      </c>
      <c r="Q7">
        <f t="shared" si="1"/>
        <v>-3.1152647975077096E-3</v>
      </c>
      <c r="R7">
        <f t="shared" si="2"/>
        <v>-1.3541270445036136E-2</v>
      </c>
      <c r="S7">
        <f t="shared" si="0"/>
        <v>4.7891036906854284E-3</v>
      </c>
      <c r="T7">
        <f t="shared" si="3"/>
        <v>2.1789605286658333E-2</v>
      </c>
      <c r="U7">
        <f t="shared" si="4"/>
        <v>-1.772083924667248E-2</v>
      </c>
      <c r="V7">
        <f t="shared" si="5"/>
        <v>2.9970418807410159E-3</v>
      </c>
      <c r="W7">
        <f t="shared" si="6"/>
        <v>1.1856243052982756E-2</v>
      </c>
      <c r="X7">
        <f t="shared" si="7"/>
        <v>-4.4870553295887402E-3</v>
      </c>
      <c r="Y7">
        <f t="shared" si="8"/>
        <v>-1.6183986371379896E-2</v>
      </c>
      <c r="Z7">
        <f t="shared" si="9"/>
        <v>1.3498920086394239E-3</v>
      </c>
      <c r="AC7" s="17" t="s">
        <v>4</v>
      </c>
      <c r="AD7" s="21">
        <v>3.0767612316614532E-5</v>
      </c>
      <c r="AE7" s="4">
        <v>8.606219193766844E-5</v>
      </c>
      <c r="AF7" s="4">
        <v>5.6317787204548668E-5</v>
      </c>
      <c r="AG7" s="4">
        <v>6.1861407616909623E-5</v>
      </c>
      <c r="AH7" s="4">
        <f>VARP(Sheet1!$U$3:$U$127)</f>
        <v>2.9491192646474891E-4</v>
      </c>
      <c r="AI7" s="4">
        <v>3.3246059472767538E-5</v>
      </c>
      <c r="AJ7" s="4">
        <v>3.6320527753987767E-5</v>
      </c>
      <c r="AK7" s="4">
        <v>4.1676076248525213E-5</v>
      </c>
      <c r="AL7" s="4">
        <v>3.6784692792505444E-5</v>
      </c>
      <c r="AM7" s="26">
        <v>4.5136091212269477E-5</v>
      </c>
      <c r="AN7" s="4"/>
    </row>
    <row r="8" spans="1:45" x14ac:dyDescent="0.3">
      <c r="A8" s="1">
        <v>284</v>
      </c>
      <c r="B8">
        <v>25976</v>
      </c>
      <c r="C8" s="1">
        <v>226.8</v>
      </c>
      <c r="D8" s="1">
        <v>5755</v>
      </c>
      <c r="E8" s="1">
        <v>5079.8</v>
      </c>
      <c r="F8">
        <v>252.93</v>
      </c>
      <c r="G8" s="1">
        <v>546.20000000000005</v>
      </c>
      <c r="H8">
        <v>15426</v>
      </c>
      <c r="I8" s="1">
        <v>1734.3</v>
      </c>
      <c r="J8">
        <v>73.5</v>
      </c>
      <c r="L8" s="18" t="s">
        <v>6</v>
      </c>
      <c r="M8" s="2" t="s">
        <v>29</v>
      </c>
      <c r="Q8">
        <f t="shared" si="1"/>
        <v>-1.3888888888888888E-2</v>
      </c>
      <c r="R8">
        <f t="shared" si="2"/>
        <v>1.6194956427855326E-3</v>
      </c>
      <c r="S8">
        <f t="shared" si="0"/>
        <v>-8.2644628099172966E-3</v>
      </c>
      <c r="T8">
        <f t="shared" si="3"/>
        <v>5.943016955077784E-3</v>
      </c>
      <c r="U8">
        <f t="shared" si="4"/>
        <v>-8.2002421023858792E-3</v>
      </c>
      <c r="V8">
        <f t="shared" si="5"/>
        <v>-1.8471807210213787E-2</v>
      </c>
      <c r="W8">
        <f t="shared" si="6"/>
        <v>0</v>
      </c>
      <c r="X8">
        <f t="shared" si="7"/>
        <v>4.215441486429521E-4</v>
      </c>
      <c r="Y8">
        <f t="shared" si="8"/>
        <v>1.0389610389610127E-3</v>
      </c>
      <c r="Z8">
        <f t="shared" si="9"/>
        <v>-9.1668913453762033E-3</v>
      </c>
      <c r="AC8" s="17" t="s">
        <v>31</v>
      </c>
      <c r="AD8" s="21">
        <v>1.0120199835504116E-4</v>
      </c>
      <c r="AE8" s="4">
        <v>8.428879411876939E-5</v>
      </c>
      <c r="AF8" s="4">
        <v>7.6988511419279269E-5</v>
      </c>
      <c r="AG8" s="4">
        <v>8.3628283914730951E-5</v>
      </c>
      <c r="AH8" s="4">
        <v>3.3246059472767538E-5</v>
      </c>
      <c r="AI8" s="4">
        <f>VARP(Sheet1!$V$3:$V$127)</f>
        <v>1.2253801446220907E-4</v>
      </c>
      <c r="AJ8" s="4">
        <v>9.2567211204958657E-5</v>
      </c>
      <c r="AK8" s="4">
        <v>2.3772080405643409E-5</v>
      </c>
      <c r="AL8" s="4">
        <v>2.8928349955287003E-5</v>
      </c>
      <c r="AM8" s="26">
        <v>4.6263209745108239E-5</v>
      </c>
      <c r="AN8" s="4"/>
    </row>
    <row r="9" spans="1:45" x14ac:dyDescent="0.3">
      <c r="A9" s="1">
        <v>283.01</v>
      </c>
      <c r="B9">
        <v>26432</v>
      </c>
      <c r="C9" s="1">
        <v>228.86</v>
      </c>
      <c r="D9" s="1">
        <v>5937</v>
      </c>
      <c r="E9" s="1">
        <v>5077.3999999999996</v>
      </c>
      <c r="F9">
        <v>255.35</v>
      </c>
      <c r="G9" s="1">
        <v>551.6</v>
      </c>
      <c r="H9">
        <v>15080</v>
      </c>
      <c r="I9" s="1">
        <v>1707.7</v>
      </c>
      <c r="J9">
        <v>73.16</v>
      </c>
      <c r="L9" s="18" t="s">
        <v>32</v>
      </c>
      <c r="M9" s="18" t="s">
        <v>6</v>
      </c>
      <c r="Q9">
        <f t="shared" si="1"/>
        <v>-3.4859154929577784E-3</v>
      </c>
      <c r="R9">
        <f t="shared" si="2"/>
        <v>1.755466584539575E-2</v>
      </c>
      <c r="S9">
        <f t="shared" si="0"/>
        <v>9.0828924162257591E-3</v>
      </c>
      <c r="T9">
        <f t="shared" si="3"/>
        <v>3.1624674196350996E-2</v>
      </c>
      <c r="U9">
        <f t="shared" si="4"/>
        <v>-4.7245954565151101E-4</v>
      </c>
      <c r="V9">
        <f t="shared" si="5"/>
        <v>9.5678646265764736E-3</v>
      </c>
      <c r="W9">
        <f t="shared" si="6"/>
        <v>9.8864884657634145E-3</v>
      </c>
      <c r="X9">
        <f t="shared" si="7"/>
        <v>-2.2429664203293141E-2</v>
      </c>
      <c r="Y9">
        <f t="shared" si="8"/>
        <v>-1.5337600184512431E-2</v>
      </c>
      <c r="Z9">
        <f t="shared" si="9"/>
        <v>-4.6258503401361006E-3</v>
      </c>
      <c r="AC9" s="17" t="s">
        <v>5</v>
      </c>
      <c r="AD9" s="21">
        <v>9.5191898942772126E-5</v>
      </c>
      <c r="AE9" s="4">
        <v>1.0169139237431033E-4</v>
      </c>
      <c r="AF9" s="4">
        <v>1.3773003662776411E-4</v>
      </c>
      <c r="AG9" s="4">
        <v>1.8172796060531742E-4</v>
      </c>
      <c r="AH9" s="4">
        <v>3.6320527753987767E-5</v>
      </c>
      <c r="AI9" s="4">
        <v>9.2567211204958657E-5</v>
      </c>
      <c r="AJ9" s="4">
        <f>VARP(Sheet1!$W$3:$W$127)</f>
        <v>3.1663477529437958E-4</v>
      </c>
      <c r="AK9" s="4">
        <v>4.5204163081883456E-5</v>
      </c>
      <c r="AL9" s="4">
        <v>4.4635636708639434E-5</v>
      </c>
      <c r="AM9" s="26">
        <v>5.443047930891981E-5</v>
      </c>
      <c r="AN9" s="4"/>
    </row>
    <row r="10" spans="1:45" x14ac:dyDescent="0.3">
      <c r="A10" s="1">
        <v>278.99</v>
      </c>
      <c r="B10">
        <v>25796</v>
      </c>
      <c r="C10" s="1">
        <v>226.5</v>
      </c>
      <c r="D10" s="1">
        <v>5888.5</v>
      </c>
      <c r="E10" s="1">
        <v>4998</v>
      </c>
      <c r="F10">
        <v>250.34</v>
      </c>
      <c r="G10" s="1">
        <v>535.20000000000005</v>
      </c>
      <c r="H10">
        <v>14840</v>
      </c>
      <c r="I10" s="1">
        <v>1666.1</v>
      </c>
      <c r="J10">
        <v>72.3</v>
      </c>
      <c r="L10" s="18" t="s">
        <v>33</v>
      </c>
      <c r="M10" s="2" t="s">
        <v>30</v>
      </c>
      <c r="Q10">
        <f t="shared" si="1"/>
        <v>-1.4204445072612211E-2</v>
      </c>
      <c r="R10">
        <f t="shared" si="2"/>
        <v>-2.406174334140436E-2</v>
      </c>
      <c r="S10">
        <f t="shared" si="0"/>
        <v>-1.0311981123831223E-2</v>
      </c>
      <c r="T10">
        <f t="shared" si="3"/>
        <v>-8.1691089775981131E-3</v>
      </c>
      <c r="U10">
        <f t="shared" si="4"/>
        <v>-1.5637924922204206E-2</v>
      </c>
      <c r="V10">
        <f t="shared" si="5"/>
        <v>-1.9620129234384144E-2</v>
      </c>
      <c r="W10">
        <f t="shared" si="6"/>
        <v>-2.9731689630166744E-2</v>
      </c>
      <c r="X10">
        <f t="shared" si="7"/>
        <v>-1.5915119363395226E-2</v>
      </c>
      <c r="Y10">
        <f t="shared" si="8"/>
        <v>-2.4360250629501749E-2</v>
      </c>
      <c r="Z10">
        <f t="shared" si="9"/>
        <v>-1.1755057408419894E-2</v>
      </c>
      <c r="AC10" s="17" t="s">
        <v>32</v>
      </c>
      <c r="AD10" s="21">
        <v>8.1739081361741174E-6</v>
      </c>
      <c r="AE10" s="4">
        <v>3.8454171668765047E-5</v>
      </c>
      <c r="AF10" s="4">
        <v>4.6254276206837886E-5</v>
      </c>
      <c r="AG10" s="4">
        <v>2.6134215011118828E-5</v>
      </c>
      <c r="AH10" s="4">
        <v>4.1676076248525213E-5</v>
      </c>
      <c r="AI10" s="4">
        <v>2.3772080405643409E-5</v>
      </c>
      <c r="AJ10" s="4">
        <v>4.5204163081883456E-5</v>
      </c>
      <c r="AK10" s="4">
        <f>VARP(Sheet1!$X$3:$X$127)</f>
        <v>2.0357331847802748E-4</v>
      </c>
      <c r="AL10" s="4">
        <v>1.5324002817057711E-4</v>
      </c>
      <c r="AM10" s="26">
        <v>3.8929109184524092E-5</v>
      </c>
      <c r="AN10" s="4"/>
    </row>
    <row r="11" spans="1:45" x14ac:dyDescent="0.3">
      <c r="A11" s="1">
        <v>280.95999999999998</v>
      </c>
      <c r="B11">
        <v>25874</v>
      </c>
      <c r="C11" s="1">
        <v>226.88</v>
      </c>
      <c r="D11" s="1">
        <v>5873</v>
      </c>
      <c r="E11" s="1">
        <v>5043.6000000000004</v>
      </c>
      <c r="F11">
        <v>253.8</v>
      </c>
      <c r="G11" s="1">
        <v>532.9</v>
      </c>
      <c r="H11">
        <v>14840.5</v>
      </c>
      <c r="I11" s="1">
        <v>1689.3</v>
      </c>
      <c r="J11">
        <v>72.78</v>
      </c>
      <c r="Q11">
        <f t="shared" si="1"/>
        <v>7.0611849887091665E-3</v>
      </c>
      <c r="R11">
        <f t="shared" si="2"/>
        <v>3.0237246084664289E-3</v>
      </c>
      <c r="S11">
        <f t="shared" si="0"/>
        <v>1.6777041942604655E-3</v>
      </c>
      <c r="T11">
        <f t="shared" si="3"/>
        <v>-2.6322492994820413E-3</v>
      </c>
      <c r="U11">
        <f t="shared" si="4"/>
        <v>9.1236494597839862E-3</v>
      </c>
      <c r="V11">
        <f t="shared" si="5"/>
        <v>1.3821203163697404E-2</v>
      </c>
      <c r="W11">
        <f t="shared" si="6"/>
        <v>-4.2974588938715771E-3</v>
      </c>
      <c r="X11">
        <f t="shared" si="7"/>
        <v>3.3692722371967658E-5</v>
      </c>
      <c r="Y11">
        <f t="shared" si="8"/>
        <v>1.3924734409699326E-2</v>
      </c>
      <c r="Z11">
        <f t="shared" si="9"/>
        <v>6.6390041493776487E-3</v>
      </c>
      <c r="AC11" s="17" t="s">
        <v>6</v>
      </c>
      <c r="AD11" s="21">
        <v>5.6811632104727681E-6</v>
      </c>
      <c r="AE11" s="4">
        <v>8.4183106022397937E-5</v>
      </c>
      <c r="AF11" s="4">
        <v>4.5593012936337537E-5</v>
      </c>
      <c r="AG11" s="4">
        <v>3.6925824545433067E-5</v>
      </c>
      <c r="AH11" s="4">
        <v>3.6784692792505444E-5</v>
      </c>
      <c r="AI11" s="4">
        <v>2.8928349955287003E-5</v>
      </c>
      <c r="AJ11" s="4">
        <v>4.4635636708639434E-5</v>
      </c>
      <c r="AK11" s="4">
        <v>1.5324002817057711E-4</v>
      </c>
      <c r="AL11" s="4">
        <f>VARP(Sheet1!$Y$3:$Y$127)</f>
        <v>2.529090764532142E-4</v>
      </c>
      <c r="AM11" s="26">
        <v>4.2527332795944341E-5</v>
      </c>
      <c r="AN11" s="4"/>
    </row>
    <row r="12" spans="1:45" x14ac:dyDescent="0.3">
      <c r="A12" s="1">
        <v>275.2</v>
      </c>
      <c r="B12">
        <v>25826</v>
      </c>
      <c r="C12" s="1">
        <v>223.15</v>
      </c>
      <c r="D12" s="1">
        <v>5892</v>
      </c>
      <c r="E12" s="1">
        <v>5008.8</v>
      </c>
      <c r="F12">
        <v>252.3</v>
      </c>
      <c r="G12" s="1">
        <v>530.5</v>
      </c>
      <c r="H12">
        <v>14690.5</v>
      </c>
      <c r="I12" s="1">
        <v>1659.6</v>
      </c>
      <c r="J12">
        <v>73.72</v>
      </c>
      <c r="Q12">
        <f t="shared" si="1"/>
        <v>-2.0501138952163978E-2</v>
      </c>
      <c r="R12">
        <f t="shared" si="2"/>
        <v>-1.8551441601607791E-3</v>
      </c>
      <c r="S12">
        <f t="shared" si="0"/>
        <v>-1.6440409026798261E-2</v>
      </c>
      <c r="T12">
        <f t="shared" si="3"/>
        <v>3.2351438787672398E-3</v>
      </c>
      <c r="U12">
        <f t="shared" si="4"/>
        <v>-6.8998334522960151E-3</v>
      </c>
      <c r="V12">
        <f t="shared" si="5"/>
        <v>-5.9101654846335696E-3</v>
      </c>
      <c r="W12">
        <f t="shared" si="6"/>
        <v>-4.5036592231187415E-3</v>
      </c>
      <c r="X12">
        <f t="shared" si="7"/>
        <v>-1.0107476163202048E-2</v>
      </c>
      <c r="Y12">
        <f t="shared" si="8"/>
        <v>-1.7581246670218462E-2</v>
      </c>
      <c r="Z12">
        <f t="shared" si="9"/>
        <v>1.2915636163781228E-2</v>
      </c>
      <c r="AC12" s="17" t="s">
        <v>33</v>
      </c>
      <c r="AD12" s="22">
        <v>2.1916158698536685E-5</v>
      </c>
      <c r="AE12" s="23">
        <v>8.2081546212343966E-5</v>
      </c>
      <c r="AF12" s="23">
        <v>5.5745161356673495E-5</v>
      </c>
      <c r="AG12" s="23">
        <v>4.5409767370241716E-5</v>
      </c>
      <c r="AH12" s="23">
        <v>4.5136091212269477E-5</v>
      </c>
      <c r="AI12" s="23">
        <v>4.6263209745108239E-5</v>
      </c>
      <c r="AJ12" s="23">
        <v>5.443047930891981E-5</v>
      </c>
      <c r="AK12" s="23">
        <v>3.8929109184524092E-5</v>
      </c>
      <c r="AL12" s="23">
        <v>4.2527332795944341E-5</v>
      </c>
      <c r="AM12" s="24">
        <f>VARP(Sheet1!$Z$3:$Z$127)</f>
        <v>1.3123179751978433E-4</v>
      </c>
      <c r="AN12" s="4"/>
    </row>
    <row r="13" spans="1:45" x14ac:dyDescent="0.3">
      <c r="A13" s="1">
        <v>283</v>
      </c>
      <c r="B13">
        <v>26550</v>
      </c>
      <c r="C13" s="1">
        <v>224.3</v>
      </c>
      <c r="D13" s="1">
        <v>5864</v>
      </c>
      <c r="E13" s="1">
        <v>5170</v>
      </c>
      <c r="F13">
        <v>254</v>
      </c>
      <c r="G13" s="1">
        <v>529.5</v>
      </c>
      <c r="H13">
        <v>15055</v>
      </c>
      <c r="I13" s="1">
        <v>1708.2</v>
      </c>
      <c r="J13">
        <v>73.72</v>
      </c>
      <c r="Q13">
        <f t="shared" si="1"/>
        <v>2.8343023255813997E-2</v>
      </c>
      <c r="R13">
        <f t="shared" si="2"/>
        <v>2.8033764423449237E-2</v>
      </c>
      <c r="S13">
        <f t="shared" si="0"/>
        <v>5.153484203450619E-3</v>
      </c>
      <c r="T13">
        <f t="shared" si="3"/>
        <v>-4.7522063815342835E-3</v>
      </c>
      <c r="U13">
        <f t="shared" si="4"/>
        <v>3.2183357291167509E-2</v>
      </c>
      <c r="V13">
        <f t="shared" si="5"/>
        <v>6.7380103051921858E-3</v>
      </c>
      <c r="W13">
        <f t="shared" si="6"/>
        <v>-1.885014137606032E-3</v>
      </c>
      <c r="X13">
        <f t="shared" si="7"/>
        <v>2.4811953303155099E-2</v>
      </c>
      <c r="Y13">
        <f t="shared" si="8"/>
        <v>2.9284164859002253E-2</v>
      </c>
      <c r="Z13">
        <f t="shared" si="9"/>
        <v>0</v>
      </c>
      <c r="AC13" s="15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5"/>
    </row>
    <row r="14" spans="1:45" x14ac:dyDescent="0.3">
      <c r="A14" s="1">
        <v>275</v>
      </c>
      <c r="B14">
        <v>26538</v>
      </c>
      <c r="C14" s="1">
        <v>217.28</v>
      </c>
      <c r="D14" s="1">
        <v>5771</v>
      </c>
      <c r="E14" s="1">
        <v>5069</v>
      </c>
      <c r="F14">
        <v>248.8</v>
      </c>
      <c r="G14" s="1">
        <v>516.79999999999995</v>
      </c>
      <c r="H14">
        <v>15059.5</v>
      </c>
      <c r="I14" s="1">
        <v>1700.1</v>
      </c>
      <c r="J14">
        <v>72.5</v>
      </c>
      <c r="Q14">
        <f t="shared" si="1"/>
        <v>-2.8268551236749116E-2</v>
      </c>
      <c r="R14">
        <f t="shared" si="2"/>
        <v>-4.519774011299435E-4</v>
      </c>
      <c r="S14">
        <f t="shared" si="0"/>
        <v>-3.1297369594293398E-2</v>
      </c>
      <c r="T14">
        <f t="shared" si="3"/>
        <v>-1.5859481582537516E-2</v>
      </c>
      <c r="U14">
        <f t="shared" si="4"/>
        <v>-1.9535783365570599E-2</v>
      </c>
      <c r="V14">
        <f t="shared" si="5"/>
        <v>-2.0472440944881844E-2</v>
      </c>
      <c r="W14">
        <f t="shared" si="6"/>
        <v>-2.3984891406987809E-2</v>
      </c>
      <c r="X14">
        <f t="shared" si="7"/>
        <v>2.9890401859847227E-4</v>
      </c>
      <c r="Y14">
        <f t="shared" si="8"/>
        <v>-4.7418335089568766E-3</v>
      </c>
      <c r="Z14">
        <f t="shared" si="9"/>
        <v>-1.6549104720564284E-2</v>
      </c>
    </row>
    <row r="15" spans="1:45" x14ac:dyDescent="0.3">
      <c r="A15" s="1">
        <v>269</v>
      </c>
      <c r="B15">
        <v>26172</v>
      </c>
      <c r="C15" s="1">
        <v>215.49</v>
      </c>
      <c r="D15" s="1">
        <v>5740.5</v>
      </c>
      <c r="E15" s="1">
        <v>5015.8</v>
      </c>
      <c r="F15">
        <v>244.2</v>
      </c>
      <c r="G15" s="1">
        <v>507</v>
      </c>
      <c r="H15">
        <v>14835</v>
      </c>
      <c r="I15" s="1">
        <v>1720</v>
      </c>
      <c r="J15">
        <v>71.84</v>
      </c>
      <c r="Q15">
        <f t="shared" si="1"/>
        <v>-2.181818181818182E-2</v>
      </c>
      <c r="R15">
        <f t="shared" si="2"/>
        <v>-1.3791544200768708E-2</v>
      </c>
      <c r="S15">
        <f t="shared" si="0"/>
        <v>-8.2382179675993747E-3</v>
      </c>
      <c r="T15">
        <f t="shared" si="3"/>
        <v>-5.2850459192514297E-3</v>
      </c>
      <c r="U15">
        <f t="shared" si="4"/>
        <v>-1.0495166699546225E-2</v>
      </c>
      <c r="V15">
        <f t="shared" si="5"/>
        <v>-1.8488745980707485E-2</v>
      </c>
      <c r="W15">
        <f t="shared" si="6"/>
        <v>-1.8962848297213536E-2</v>
      </c>
      <c r="X15">
        <f t="shared" si="7"/>
        <v>-1.4907533450645771E-2</v>
      </c>
      <c r="Y15">
        <f t="shared" si="8"/>
        <v>1.1705193812128752E-2</v>
      </c>
      <c r="Z15">
        <f t="shared" si="9"/>
        <v>-9.1034482758620226E-3</v>
      </c>
      <c r="AC15" s="34" t="s">
        <v>8</v>
      </c>
      <c r="AD15" s="34"/>
      <c r="AE15" s="34"/>
      <c r="AF15" s="34"/>
      <c r="AG15" s="7">
        <v>253</v>
      </c>
    </row>
    <row r="16" spans="1:45" x14ac:dyDescent="0.3">
      <c r="A16" s="1">
        <v>266.87</v>
      </c>
      <c r="B16">
        <v>25982</v>
      </c>
      <c r="C16" s="1">
        <v>218.68</v>
      </c>
      <c r="D16" s="1">
        <v>5722</v>
      </c>
      <c r="E16" s="1">
        <v>4901.8</v>
      </c>
      <c r="F16">
        <v>244.61</v>
      </c>
      <c r="G16" s="1">
        <v>509.7</v>
      </c>
      <c r="H16">
        <v>15048</v>
      </c>
      <c r="I16" s="1">
        <v>1742.4</v>
      </c>
      <c r="J16">
        <v>71.14</v>
      </c>
      <c r="Q16">
        <f t="shared" si="1"/>
        <v>-7.918215613382882E-3</v>
      </c>
      <c r="R16">
        <f t="shared" si="2"/>
        <v>-7.2596668195017578E-3</v>
      </c>
      <c r="S16">
        <f t="shared" si="0"/>
        <v>1.4803471158754456E-2</v>
      </c>
      <c r="T16">
        <f t="shared" si="3"/>
        <v>-3.2227157913073774E-3</v>
      </c>
      <c r="U16">
        <f t="shared" si="4"/>
        <v>-2.2728178954503766E-2</v>
      </c>
      <c r="V16">
        <f t="shared" si="5"/>
        <v>1.6789516789517814E-3</v>
      </c>
      <c r="W16">
        <f t="shared" si="6"/>
        <v>5.3254437869822259E-3</v>
      </c>
      <c r="X16">
        <f t="shared" si="7"/>
        <v>1.435793731041456E-2</v>
      </c>
      <c r="Y16">
        <f t="shared" si="8"/>
        <v>1.3023255813953541E-2</v>
      </c>
      <c r="Z16">
        <f t="shared" si="9"/>
        <v>-9.7438752783964751E-3</v>
      </c>
      <c r="AC16" s="35" t="s">
        <v>12</v>
      </c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1:60" x14ac:dyDescent="0.3">
      <c r="A17" s="1">
        <v>268</v>
      </c>
      <c r="B17">
        <v>25768</v>
      </c>
      <c r="C17" s="1">
        <v>218.8</v>
      </c>
      <c r="D17" s="1">
        <v>5595.5</v>
      </c>
      <c r="E17" s="1">
        <v>4898.2</v>
      </c>
      <c r="F17">
        <v>247.1</v>
      </c>
      <c r="G17" s="1">
        <v>506.2</v>
      </c>
      <c r="H17">
        <v>15119</v>
      </c>
      <c r="I17" s="1">
        <v>1708.4</v>
      </c>
      <c r="J17">
        <v>70.760000000000005</v>
      </c>
      <c r="Q17">
        <f t="shared" si="1"/>
        <v>4.2342713680818206E-3</v>
      </c>
      <c r="R17">
        <f t="shared" si="2"/>
        <v>-8.2364714032791934E-3</v>
      </c>
      <c r="S17">
        <f t="shared" si="0"/>
        <v>5.4874702762028782E-4</v>
      </c>
      <c r="T17">
        <f t="shared" si="3"/>
        <v>-2.210765466620063E-2</v>
      </c>
      <c r="U17">
        <f t="shared" si="4"/>
        <v>-7.3442408911019699E-4</v>
      </c>
      <c r="V17">
        <f t="shared" si="5"/>
        <v>1.0179469359388335E-2</v>
      </c>
      <c r="W17">
        <f t="shared" si="6"/>
        <v>-6.8667843829703749E-3</v>
      </c>
      <c r="X17">
        <f t="shared" si="7"/>
        <v>4.7182349813928758E-3</v>
      </c>
      <c r="Y17">
        <f t="shared" si="8"/>
        <v>-1.9513314967860421E-2</v>
      </c>
      <c r="Z17">
        <f t="shared" si="9"/>
        <v>-5.3415799831317886E-3</v>
      </c>
      <c r="AC17" s="6"/>
      <c r="AD17" s="17" t="s">
        <v>0</v>
      </c>
      <c r="AE17" s="17" t="s">
        <v>2</v>
      </c>
      <c r="AF17" s="17" t="s">
        <v>1</v>
      </c>
      <c r="AG17" s="17" t="s">
        <v>3</v>
      </c>
      <c r="AH17" s="17" t="s">
        <v>4</v>
      </c>
      <c r="AI17" s="17" t="s">
        <v>31</v>
      </c>
      <c r="AJ17" s="17" t="s">
        <v>5</v>
      </c>
      <c r="AK17" s="17" t="s">
        <v>32</v>
      </c>
      <c r="AL17" s="17" t="s">
        <v>6</v>
      </c>
      <c r="AM17" s="25" t="s">
        <v>33</v>
      </c>
      <c r="AO17" s="36" t="s">
        <v>11</v>
      </c>
      <c r="AP17" s="36"/>
      <c r="AQ17" s="36"/>
      <c r="AR17" s="36"/>
      <c r="AS17" s="36"/>
      <c r="AT17" s="36"/>
      <c r="AU17" s="7">
        <v>22.8</v>
      </c>
    </row>
    <row r="18" spans="1:60" x14ac:dyDescent="0.3">
      <c r="A18" s="1">
        <v>265.85000000000002</v>
      </c>
      <c r="B18">
        <v>24996</v>
      </c>
      <c r="C18" s="1">
        <v>217.4</v>
      </c>
      <c r="D18" s="1">
        <v>5499.5</v>
      </c>
      <c r="E18" s="1">
        <v>4828.3999999999996</v>
      </c>
      <c r="F18">
        <v>243.98</v>
      </c>
      <c r="G18" s="1">
        <v>502</v>
      </c>
      <c r="H18">
        <v>14860</v>
      </c>
      <c r="I18" s="1">
        <v>1658.7</v>
      </c>
      <c r="J18">
        <v>69.88</v>
      </c>
      <c r="Q18">
        <f t="shared" si="1"/>
        <v>-8.0223880597014071E-3</v>
      </c>
      <c r="R18">
        <f t="shared" si="2"/>
        <v>-2.9959639863396462E-2</v>
      </c>
      <c r="S18">
        <f t="shared" si="0"/>
        <v>-6.3985374771481059E-3</v>
      </c>
      <c r="T18">
        <f t="shared" si="3"/>
        <v>-1.7156643731570012E-2</v>
      </c>
      <c r="U18">
        <f t="shared" si="4"/>
        <v>-1.4250132701808865E-2</v>
      </c>
      <c r="V18">
        <f t="shared" si="5"/>
        <v>-1.2626467017401881E-2</v>
      </c>
      <c r="W18">
        <f t="shared" si="6"/>
        <v>-8.2971157645199307E-3</v>
      </c>
      <c r="X18">
        <f t="shared" si="7"/>
        <v>-1.713076261657517E-2</v>
      </c>
      <c r="Y18">
        <f t="shared" si="8"/>
        <v>-2.909154764692112E-2</v>
      </c>
      <c r="Z18">
        <f t="shared" si="9"/>
        <v>-1.2436404748445585E-2</v>
      </c>
      <c r="AC18" s="17" t="s">
        <v>0</v>
      </c>
      <c r="AD18" s="28">
        <f>$AG$15*AD3</f>
        <v>0.14039966700966616</v>
      </c>
      <c r="AE18" s="28">
        <f>$AG$15*AE3</f>
        <v>1.8029267470279376E-2</v>
      </c>
      <c r="AF18" s="28">
        <f t="shared" ref="AF18:AM18" si="10">$AG$15*AF3</f>
        <v>1.4079499845785142E-2</v>
      </c>
      <c r="AG18" s="28">
        <f t="shared" si="10"/>
        <v>1.4222569164313732E-2</v>
      </c>
      <c r="AH18" s="28">
        <f t="shared" si="10"/>
        <v>7.7842059161034767E-3</v>
      </c>
      <c r="AI18" s="28">
        <f t="shared" si="10"/>
        <v>2.5604105583825414E-2</v>
      </c>
      <c r="AJ18" s="28">
        <f t="shared" si="10"/>
        <v>2.4083550432521347E-2</v>
      </c>
      <c r="AK18" s="28">
        <f t="shared" si="10"/>
        <v>2.0679987584520517E-3</v>
      </c>
      <c r="AL18" s="28">
        <f t="shared" si="10"/>
        <v>1.4373342922496103E-3</v>
      </c>
      <c r="AM18" s="29">
        <f t="shared" si="10"/>
        <v>5.5447881507297812E-3</v>
      </c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60" x14ac:dyDescent="0.3">
      <c r="A19" s="1">
        <v>262.60000000000002</v>
      </c>
      <c r="B19">
        <v>25230</v>
      </c>
      <c r="C19" s="1">
        <v>217.7</v>
      </c>
      <c r="D19" s="1">
        <v>5575</v>
      </c>
      <c r="E19" s="1">
        <v>4876.2</v>
      </c>
      <c r="F19">
        <v>244.85</v>
      </c>
      <c r="G19" s="1">
        <v>500</v>
      </c>
      <c r="H19">
        <v>14669.5</v>
      </c>
      <c r="I19" s="1">
        <v>1665.9</v>
      </c>
      <c r="J19">
        <v>71</v>
      </c>
      <c r="Q19">
        <f t="shared" si="1"/>
        <v>-1.2224938875305623E-2</v>
      </c>
      <c r="R19">
        <f t="shared" si="2"/>
        <v>9.3614978396543442E-3</v>
      </c>
      <c r="S19">
        <f t="shared" si="2"/>
        <v>1.3799448022078333E-3</v>
      </c>
      <c r="T19">
        <f t="shared" si="3"/>
        <v>1.3728520774615874E-2</v>
      </c>
      <c r="U19">
        <f t="shared" si="4"/>
        <v>9.8997597547842327E-3</v>
      </c>
      <c r="V19">
        <f t="shared" si="5"/>
        <v>3.5658660545946578E-3</v>
      </c>
      <c r="W19">
        <f t="shared" si="6"/>
        <v>-3.9840637450199202E-3</v>
      </c>
      <c r="X19">
        <f t="shared" si="7"/>
        <v>-1.2819650067294752E-2</v>
      </c>
      <c r="Y19">
        <f t="shared" si="8"/>
        <v>4.3407487791644328E-3</v>
      </c>
      <c r="Z19">
        <f t="shared" si="9"/>
        <v>1.6027475672581636E-2</v>
      </c>
      <c r="AC19" s="17" t="s">
        <v>2</v>
      </c>
      <c r="AD19" s="28">
        <f t="shared" ref="AD19:AM19" si="11">$AG$15*AD4</f>
        <v>1.8029267470279376E-2</v>
      </c>
      <c r="AE19" s="28">
        <f t="shared" si="11"/>
        <v>0.10554755146208862</v>
      </c>
      <c r="AF19" s="28">
        <f t="shared" si="11"/>
        <v>2.2940712183483421E-2</v>
      </c>
      <c r="AG19" s="28">
        <f t="shared" si="11"/>
        <v>1.7459532500443235E-2</v>
      </c>
      <c r="AH19" s="28">
        <f t="shared" si="11"/>
        <v>2.1773734560230115E-2</v>
      </c>
      <c r="AI19" s="28">
        <f t="shared" si="11"/>
        <v>2.1325064912048657E-2</v>
      </c>
      <c r="AJ19" s="28">
        <f t="shared" si="11"/>
        <v>2.5727922270700514E-2</v>
      </c>
      <c r="AK19" s="28">
        <f t="shared" si="11"/>
        <v>9.7289054321975568E-3</v>
      </c>
      <c r="AL19" s="28">
        <f t="shared" si="11"/>
        <v>2.1298325823666676E-2</v>
      </c>
      <c r="AM19" s="30">
        <f t="shared" si="11"/>
        <v>2.0766631191723024E-2</v>
      </c>
      <c r="AW19" s="15"/>
      <c r="AX19" s="15"/>
      <c r="AY19" s="15" t="s">
        <v>34</v>
      </c>
      <c r="AZ19" s="15" t="s">
        <v>35</v>
      </c>
      <c r="BA19" s="15" t="s">
        <v>36</v>
      </c>
      <c r="BB19" s="15" t="s">
        <v>37</v>
      </c>
      <c r="BC19" s="15" t="s">
        <v>38</v>
      </c>
      <c r="BD19" s="15" t="s">
        <v>39</v>
      </c>
      <c r="BE19" s="15" t="s">
        <v>40</v>
      </c>
      <c r="BF19" s="15" t="s">
        <v>41</v>
      </c>
      <c r="BG19" s="15" t="s">
        <v>42</v>
      </c>
      <c r="BH19" t="s">
        <v>43</v>
      </c>
    </row>
    <row r="20" spans="1:60" x14ac:dyDescent="0.3">
      <c r="A20" s="1">
        <v>258</v>
      </c>
      <c r="B20">
        <v>24364</v>
      </c>
      <c r="C20" s="1">
        <v>212.83</v>
      </c>
      <c r="D20" s="1">
        <v>5377</v>
      </c>
      <c r="E20" s="1">
        <v>4760.6000000000004</v>
      </c>
      <c r="F20">
        <v>237.78</v>
      </c>
      <c r="G20" s="1">
        <v>489.3</v>
      </c>
      <c r="H20">
        <v>14305.5</v>
      </c>
      <c r="I20" s="1">
        <v>1640.1</v>
      </c>
      <c r="J20">
        <v>69.88</v>
      </c>
      <c r="Q20">
        <f t="shared" si="1"/>
        <v>-1.75171363290176E-2</v>
      </c>
      <c r="R20">
        <f t="shared" si="2"/>
        <v>-3.4324217201743959E-2</v>
      </c>
      <c r="S20">
        <f t="shared" si="2"/>
        <v>-2.2370234267340267E-2</v>
      </c>
      <c r="T20">
        <f t="shared" si="3"/>
        <v>-3.5515695067264576E-2</v>
      </c>
      <c r="U20">
        <f t="shared" si="4"/>
        <v>-2.3706984947294913E-2</v>
      </c>
      <c r="V20">
        <f t="shared" si="5"/>
        <v>-2.8874821319174977E-2</v>
      </c>
      <c r="W20">
        <f t="shared" si="6"/>
        <v>-2.1399999999999978E-2</v>
      </c>
      <c r="X20">
        <f t="shared" si="7"/>
        <v>-2.4813388322710385E-2</v>
      </c>
      <c r="Y20">
        <f t="shared" si="8"/>
        <v>-1.5487124077075563E-2</v>
      </c>
      <c r="Z20">
        <f t="shared" si="9"/>
        <v>-1.5774647887324009E-2</v>
      </c>
      <c r="AC20" s="17" t="s">
        <v>1</v>
      </c>
      <c r="AD20" s="28">
        <f t="shared" ref="AD20:AM20" si="12">$AG$15*AD5</f>
        <v>1.4079499845785142E-2</v>
      </c>
      <c r="AE20" s="28">
        <f t="shared" si="12"/>
        <v>2.2940712183483421E-2</v>
      </c>
      <c r="AF20" s="28">
        <f t="shared" si="12"/>
        <v>4.5038587098007343E-2</v>
      </c>
      <c r="AG20" s="28">
        <f>$AG$15*AG5</f>
        <v>3.0796798238512745E-2</v>
      </c>
      <c r="AH20" s="28">
        <f t="shared" si="12"/>
        <v>1.4248400162750812E-2</v>
      </c>
      <c r="AI20" s="28">
        <f t="shared" si="12"/>
        <v>1.9478093389077654E-2</v>
      </c>
      <c r="AJ20" s="28">
        <f t="shared" si="12"/>
        <v>3.484569926682432E-2</v>
      </c>
      <c r="AK20" s="28">
        <f t="shared" si="12"/>
        <v>1.1702331880329986E-2</v>
      </c>
      <c r="AL20" s="28">
        <f t="shared" si="12"/>
        <v>1.1535032272893396E-2</v>
      </c>
      <c r="AM20" s="30">
        <f t="shared" si="12"/>
        <v>1.4103525823238395E-2</v>
      </c>
      <c r="AW20" s="15"/>
      <c r="AX20" s="15"/>
      <c r="AY20" s="15" t="s">
        <v>35</v>
      </c>
      <c r="AZ20" s="15" t="s">
        <v>44</v>
      </c>
      <c r="BA20" s="15" t="s">
        <v>45</v>
      </c>
      <c r="BB20" s="15" t="s">
        <v>46</v>
      </c>
      <c r="BC20" s="15" t="s">
        <v>47</v>
      </c>
      <c r="BD20" s="15" t="s">
        <v>48</v>
      </c>
      <c r="BE20" s="15" t="s">
        <v>49</v>
      </c>
      <c r="BF20" s="15" t="s">
        <v>50</v>
      </c>
      <c r="BG20" s="15" t="s">
        <v>51</v>
      </c>
      <c r="BH20" t="s">
        <v>52</v>
      </c>
    </row>
    <row r="21" spans="1:60" x14ac:dyDescent="0.3">
      <c r="A21" s="1">
        <v>265.26</v>
      </c>
      <c r="B21">
        <v>24866</v>
      </c>
      <c r="C21" s="1">
        <v>214.66</v>
      </c>
      <c r="D21" s="1">
        <v>5406</v>
      </c>
      <c r="E21" s="1">
        <v>4847.3999999999996</v>
      </c>
      <c r="F21">
        <v>242.79</v>
      </c>
      <c r="G21" s="1">
        <v>494.2</v>
      </c>
      <c r="H21">
        <v>14793</v>
      </c>
      <c r="I21" s="1">
        <v>1746.5</v>
      </c>
      <c r="J21">
        <v>70.34</v>
      </c>
      <c r="Q21">
        <f t="shared" si="1"/>
        <v>2.8139534883720896E-2</v>
      </c>
      <c r="R21">
        <f t="shared" si="2"/>
        <v>2.0604170087013627E-2</v>
      </c>
      <c r="S21">
        <f t="shared" si="2"/>
        <v>8.5984118780246394E-3</v>
      </c>
      <c r="T21">
        <f t="shared" si="3"/>
        <v>5.3933420122745023E-3</v>
      </c>
      <c r="U21">
        <f t="shared" si="4"/>
        <v>1.8232995840860241E-2</v>
      </c>
      <c r="V21">
        <f t="shared" si="5"/>
        <v>2.1069896543022923E-2</v>
      </c>
      <c r="W21">
        <f t="shared" si="6"/>
        <v>1.0014306151645161E-2</v>
      </c>
      <c r="X21">
        <f t="shared" si="7"/>
        <v>3.4077802243892209E-2</v>
      </c>
      <c r="Y21">
        <f t="shared" si="8"/>
        <v>6.4874093043107192E-2</v>
      </c>
      <c r="Z21">
        <f t="shared" si="9"/>
        <v>6.5827132226675446E-3</v>
      </c>
      <c r="AC21" s="17" t="s">
        <v>3</v>
      </c>
      <c r="AD21" s="28">
        <f t="shared" ref="AD21:AM21" si="13">$AG$15*AD6</f>
        <v>1.4222569164313732E-2</v>
      </c>
      <c r="AE21" s="28">
        <f t="shared" si="13"/>
        <v>1.7459532500443235E-2</v>
      </c>
      <c r="AF21" s="28">
        <f t="shared" si="13"/>
        <v>3.0796798238512745E-2</v>
      </c>
      <c r="AG21" s="28">
        <f t="shared" si="13"/>
        <v>7.4361551274359353E-2</v>
      </c>
      <c r="AH21" s="28">
        <f t="shared" si="13"/>
        <v>1.5650936127078133E-2</v>
      </c>
      <c r="AI21" s="28">
        <f t="shared" si="13"/>
        <v>2.1157955830426931E-2</v>
      </c>
      <c r="AJ21" s="28">
        <f t="shared" si="13"/>
        <v>4.5977174033145309E-2</v>
      </c>
      <c r="AK21" s="28">
        <f t="shared" si="13"/>
        <v>6.6119563978130633E-3</v>
      </c>
      <c r="AL21" s="28">
        <f t="shared" si="13"/>
        <v>9.3422336099945654E-3</v>
      </c>
      <c r="AM21" s="30">
        <f t="shared" si="13"/>
        <v>1.1488671144671154E-2</v>
      </c>
      <c r="AW21" s="15"/>
      <c r="AX21" s="15"/>
      <c r="AY21" s="15" t="s">
        <v>36</v>
      </c>
      <c r="AZ21" s="15" t="s">
        <v>45</v>
      </c>
      <c r="BA21" s="15" t="s">
        <v>53</v>
      </c>
      <c r="BB21" s="15" t="s">
        <v>54</v>
      </c>
      <c r="BC21" s="15" t="s">
        <v>55</v>
      </c>
      <c r="BD21" s="15" t="s">
        <v>56</v>
      </c>
      <c r="BE21" s="15" t="s">
        <v>57</v>
      </c>
      <c r="BF21" s="15" t="s">
        <v>58</v>
      </c>
      <c r="BG21" s="15" t="s">
        <v>59</v>
      </c>
      <c r="BH21" t="s">
        <v>60</v>
      </c>
    </row>
    <row r="22" spans="1:60" x14ac:dyDescent="0.3">
      <c r="A22" s="1">
        <v>268.97000000000003</v>
      </c>
      <c r="B22">
        <v>24770</v>
      </c>
      <c r="C22" s="1">
        <v>214.42</v>
      </c>
      <c r="D22" s="1">
        <v>5516</v>
      </c>
      <c r="E22" s="1">
        <v>4997</v>
      </c>
      <c r="F22">
        <v>242.07</v>
      </c>
      <c r="G22" s="1">
        <v>499.2</v>
      </c>
      <c r="H22">
        <v>14893</v>
      </c>
      <c r="I22" s="1">
        <v>1712</v>
      </c>
      <c r="J22">
        <v>70.14</v>
      </c>
      <c r="Q22">
        <f t="shared" si="1"/>
        <v>1.3986277614416183E-2</v>
      </c>
      <c r="R22">
        <f t="shared" si="2"/>
        <v>-3.8606933161746963E-3</v>
      </c>
      <c r="S22">
        <f t="shared" si="2"/>
        <v>-1.1180471443212945E-3</v>
      </c>
      <c r="T22">
        <f t="shared" si="3"/>
        <v>2.0347761746207917E-2</v>
      </c>
      <c r="U22">
        <f t="shared" si="4"/>
        <v>3.0861905351322435E-2</v>
      </c>
      <c r="V22">
        <f t="shared" si="5"/>
        <v>-2.9655257630050616E-3</v>
      </c>
      <c r="W22">
        <f t="shared" si="6"/>
        <v>1.0117361392148928E-2</v>
      </c>
      <c r="X22">
        <f t="shared" si="7"/>
        <v>6.75995403231258E-3</v>
      </c>
      <c r="Y22">
        <f t="shared" si="8"/>
        <v>-1.9753793300887491E-2</v>
      </c>
      <c r="Z22">
        <f t="shared" si="9"/>
        <v>-2.8433323855559119E-3</v>
      </c>
      <c r="AC22" s="17" t="s">
        <v>4</v>
      </c>
      <c r="AD22" s="28">
        <f t="shared" ref="AD22:AM22" si="14">$AG$15*AD7</f>
        <v>7.7842059161034767E-3</v>
      </c>
      <c r="AE22" s="28">
        <f t="shared" si="14"/>
        <v>2.1773734560230115E-2</v>
      </c>
      <c r="AF22" s="28">
        <f t="shared" si="14"/>
        <v>1.4248400162750812E-2</v>
      </c>
      <c r="AG22" s="28">
        <f t="shared" si="14"/>
        <v>1.5650936127078133E-2</v>
      </c>
      <c r="AH22" s="28">
        <f t="shared" si="14"/>
        <v>7.4612717395581479E-2</v>
      </c>
      <c r="AI22" s="28">
        <f t="shared" si="14"/>
        <v>8.4112530466101867E-3</v>
      </c>
      <c r="AJ22" s="28">
        <f t="shared" si="14"/>
        <v>9.1890935217589058E-3</v>
      </c>
      <c r="AK22" s="28">
        <f>$AG$15*AK7</f>
        <v>1.0544047290876879E-2</v>
      </c>
      <c r="AL22" s="28">
        <f t="shared" si="14"/>
        <v>9.3065272765038773E-3</v>
      </c>
      <c r="AM22" s="30">
        <f t="shared" si="14"/>
        <v>1.1419431076704178E-2</v>
      </c>
      <c r="AW22" s="15"/>
      <c r="AX22" s="15"/>
      <c r="AY22" s="15" t="s">
        <v>37</v>
      </c>
      <c r="AZ22" s="15" t="s">
        <v>46</v>
      </c>
      <c r="BA22" s="15" t="s">
        <v>54</v>
      </c>
      <c r="BB22" s="15" t="s">
        <v>61</v>
      </c>
      <c r="BC22" s="15" t="s">
        <v>62</v>
      </c>
      <c r="BD22" s="15" t="s">
        <v>63</v>
      </c>
      <c r="BE22" s="15" t="s">
        <v>64</v>
      </c>
      <c r="BF22" s="15" t="s">
        <v>65</v>
      </c>
      <c r="BG22" s="15" t="s">
        <v>66</v>
      </c>
      <c r="BH22" t="s">
        <v>67</v>
      </c>
    </row>
    <row r="23" spans="1:60" x14ac:dyDescent="0.3">
      <c r="A23" s="1">
        <v>263.16000000000003</v>
      </c>
      <c r="B23">
        <v>25312</v>
      </c>
      <c r="C23" s="1">
        <v>218.1</v>
      </c>
      <c r="D23" s="1">
        <v>5555</v>
      </c>
      <c r="E23" s="1">
        <v>4917.2</v>
      </c>
      <c r="F23">
        <v>242.04</v>
      </c>
      <c r="G23" s="1">
        <v>505.5</v>
      </c>
      <c r="H23">
        <v>14599.5</v>
      </c>
      <c r="I23" s="1">
        <v>1707</v>
      </c>
      <c r="J23">
        <v>70.680000000000007</v>
      </c>
      <c r="Q23">
        <f t="shared" si="1"/>
        <v>-2.1600922035914794E-2</v>
      </c>
      <c r="R23">
        <f t="shared" si="2"/>
        <v>2.188130803391199E-2</v>
      </c>
      <c r="S23">
        <f t="shared" si="2"/>
        <v>1.7162578117712934E-2</v>
      </c>
      <c r="T23">
        <f t="shared" si="3"/>
        <v>7.070340826686004E-3</v>
      </c>
      <c r="U23">
        <f t="shared" si="4"/>
        <v>-1.5969581749049465E-2</v>
      </c>
      <c r="V23">
        <f t="shared" si="5"/>
        <v>-1.2393109431156748E-4</v>
      </c>
      <c r="W23">
        <f t="shared" si="6"/>
        <v>1.2620192307692331E-2</v>
      </c>
      <c r="X23">
        <f t="shared" si="7"/>
        <v>-1.9707245014436311E-2</v>
      </c>
      <c r="Y23">
        <f t="shared" si="8"/>
        <v>-2.9205607476635513E-3</v>
      </c>
      <c r="Z23">
        <f t="shared" si="9"/>
        <v>7.6988879384089857E-3</v>
      </c>
      <c r="AC23" s="17" t="s">
        <v>31</v>
      </c>
      <c r="AD23" s="28">
        <f t="shared" ref="AD23:AM23" si="15">$AG$15*AD8</f>
        <v>2.5604105583825414E-2</v>
      </c>
      <c r="AE23" s="28">
        <f t="shared" si="15"/>
        <v>2.1325064912048657E-2</v>
      </c>
      <c r="AF23" s="28">
        <f t="shared" si="15"/>
        <v>1.9478093389077654E-2</v>
      </c>
      <c r="AG23" s="28">
        <f t="shared" si="15"/>
        <v>2.1157955830426931E-2</v>
      </c>
      <c r="AH23" s="28">
        <f t="shared" si="15"/>
        <v>8.4112530466101867E-3</v>
      </c>
      <c r="AI23" s="28">
        <f t="shared" si="15"/>
        <v>3.1002117658938896E-2</v>
      </c>
      <c r="AJ23" s="28">
        <f t="shared" si="15"/>
        <v>2.3419504434854539E-2</v>
      </c>
      <c r="AK23" s="28">
        <f t="shared" si="15"/>
        <v>6.0143363426277824E-3</v>
      </c>
      <c r="AL23" s="28">
        <f t="shared" si="15"/>
        <v>7.3188725386876116E-3</v>
      </c>
      <c r="AM23" s="30">
        <f t="shared" si="15"/>
        <v>1.1704592065512383E-2</v>
      </c>
      <c r="AW23" s="15"/>
      <c r="AX23" s="15"/>
      <c r="AY23" s="15" t="s">
        <v>38</v>
      </c>
      <c r="AZ23" s="15" t="s">
        <v>47</v>
      </c>
      <c r="BA23" s="15" t="s">
        <v>55</v>
      </c>
      <c r="BB23" s="15" t="s">
        <v>62</v>
      </c>
      <c r="BC23" s="15" t="s">
        <v>68</v>
      </c>
      <c r="BD23" s="15" t="s">
        <v>69</v>
      </c>
      <c r="BE23" s="15" t="s">
        <v>70</v>
      </c>
      <c r="BF23" s="15" t="s">
        <v>71</v>
      </c>
      <c r="BG23" s="15" t="s">
        <v>72</v>
      </c>
      <c r="BH23" t="s">
        <v>73</v>
      </c>
    </row>
    <row r="24" spans="1:60" x14ac:dyDescent="0.3">
      <c r="A24" s="1">
        <v>265</v>
      </c>
      <c r="B24">
        <v>25766</v>
      </c>
      <c r="C24" s="1">
        <v>219.79</v>
      </c>
      <c r="D24" s="1">
        <v>5699.5</v>
      </c>
      <c r="E24" s="1">
        <v>5016.6000000000004</v>
      </c>
      <c r="F24">
        <v>247.13</v>
      </c>
      <c r="G24" s="1">
        <v>506.7</v>
      </c>
      <c r="H24">
        <v>14454</v>
      </c>
      <c r="I24" s="1">
        <v>1670.8</v>
      </c>
      <c r="J24">
        <v>70.56</v>
      </c>
      <c r="Q24">
        <f t="shared" si="1"/>
        <v>6.9919440644473883E-3</v>
      </c>
      <c r="R24">
        <f t="shared" si="2"/>
        <v>1.7936156763590391E-2</v>
      </c>
      <c r="S24">
        <f t="shared" si="2"/>
        <v>7.7487391104997605E-3</v>
      </c>
      <c r="T24">
        <f t="shared" si="3"/>
        <v>2.6012601260126014E-2</v>
      </c>
      <c r="U24">
        <f t="shared" si="4"/>
        <v>2.021475636541132E-2</v>
      </c>
      <c r="V24">
        <f t="shared" si="5"/>
        <v>2.1029581887291371E-2</v>
      </c>
      <c r="W24">
        <f t="shared" si="6"/>
        <v>2.3738872403560604E-3</v>
      </c>
      <c r="X24">
        <f t="shared" si="7"/>
        <v>-9.9660947292715511E-3</v>
      </c>
      <c r="Y24">
        <f t="shared" si="8"/>
        <v>-2.1206795547744607E-2</v>
      </c>
      <c r="Z24">
        <f t="shared" si="9"/>
        <v>-1.6977928692700132E-3</v>
      </c>
      <c r="AC24" s="17" t="s">
        <v>5</v>
      </c>
      <c r="AD24" s="28">
        <f t="shared" ref="AD24:AM24" si="16">$AG$15*AD9</f>
        <v>2.4083550432521347E-2</v>
      </c>
      <c r="AE24" s="28">
        <f t="shared" si="16"/>
        <v>2.5727922270700514E-2</v>
      </c>
      <c r="AF24" s="28">
        <f t="shared" si="16"/>
        <v>3.484569926682432E-2</v>
      </c>
      <c r="AG24" s="28">
        <f t="shared" si="16"/>
        <v>4.5977174033145309E-2</v>
      </c>
      <c r="AH24" s="28">
        <f t="shared" si="16"/>
        <v>9.1890935217589058E-3</v>
      </c>
      <c r="AI24" s="28">
        <f t="shared" si="16"/>
        <v>2.3419504434854539E-2</v>
      </c>
      <c r="AJ24" s="28">
        <f t="shared" si="16"/>
        <v>8.010859814947803E-2</v>
      </c>
      <c r="AK24" s="28">
        <f t="shared" si="16"/>
        <v>1.1436653259716514E-2</v>
      </c>
      <c r="AL24" s="28">
        <f t="shared" si="16"/>
        <v>1.1292816087285776E-2</v>
      </c>
      <c r="AM24" s="30">
        <f t="shared" si="16"/>
        <v>1.3770911265156711E-2</v>
      </c>
      <c r="AW24" s="15"/>
      <c r="AX24" s="15"/>
      <c r="AY24" s="15" t="s">
        <v>39</v>
      </c>
      <c r="AZ24" s="15" t="s">
        <v>48</v>
      </c>
      <c r="BA24" s="15" t="s">
        <v>56</v>
      </c>
      <c r="BB24" s="15" t="s">
        <v>63</v>
      </c>
      <c r="BC24" s="15" t="s">
        <v>69</v>
      </c>
      <c r="BD24" s="15" t="s">
        <v>74</v>
      </c>
      <c r="BE24" s="15" t="s">
        <v>75</v>
      </c>
      <c r="BF24" s="15" t="s">
        <v>76</v>
      </c>
      <c r="BG24" s="15" t="s">
        <v>77</v>
      </c>
      <c r="BH24" t="s">
        <v>78</v>
      </c>
    </row>
    <row r="25" spans="1:60" x14ac:dyDescent="0.3">
      <c r="A25" s="1">
        <v>273</v>
      </c>
      <c r="B25">
        <v>25478</v>
      </c>
      <c r="C25" s="1">
        <v>222.01</v>
      </c>
      <c r="D25" s="1">
        <v>5715</v>
      </c>
      <c r="E25" s="1">
        <v>4973.6000000000004</v>
      </c>
      <c r="F25">
        <v>247.86</v>
      </c>
      <c r="G25" s="1">
        <v>513</v>
      </c>
      <c r="H25">
        <v>14600</v>
      </c>
      <c r="I25" s="1">
        <v>1675</v>
      </c>
      <c r="J25">
        <v>70.819999999999993</v>
      </c>
      <c r="Q25">
        <f t="shared" si="1"/>
        <v>3.0188679245283019E-2</v>
      </c>
      <c r="R25">
        <f t="shared" si="2"/>
        <v>-1.1177520763797253E-2</v>
      </c>
      <c r="S25">
        <f t="shared" si="2"/>
        <v>1.0100550525501611E-2</v>
      </c>
      <c r="T25">
        <f t="shared" si="3"/>
        <v>2.7195368014738134E-3</v>
      </c>
      <c r="U25">
        <f t="shared" si="4"/>
        <v>-8.5715424789698201E-3</v>
      </c>
      <c r="V25">
        <f t="shared" si="5"/>
        <v>2.9539108970987665E-3</v>
      </c>
      <c r="W25">
        <f t="shared" si="6"/>
        <v>1.2433392539964498E-2</v>
      </c>
      <c r="X25">
        <f t="shared" si="7"/>
        <v>1.0101010101010102E-2</v>
      </c>
      <c r="Y25">
        <f t="shared" si="8"/>
        <v>2.5137658606655768E-3</v>
      </c>
      <c r="Z25">
        <f t="shared" si="9"/>
        <v>3.6848072562356985E-3</v>
      </c>
      <c r="AC25" s="17" t="s">
        <v>32</v>
      </c>
      <c r="AD25" s="28">
        <f t="shared" ref="AD25:AM25" si="17">$AG$15*AD10</f>
        <v>2.0679987584520517E-3</v>
      </c>
      <c r="AE25" s="28">
        <f t="shared" si="17"/>
        <v>9.7289054321975568E-3</v>
      </c>
      <c r="AF25" s="28">
        <f t="shared" si="17"/>
        <v>1.1702331880329986E-2</v>
      </c>
      <c r="AG25" s="28">
        <f t="shared" si="17"/>
        <v>6.6119563978130633E-3</v>
      </c>
      <c r="AH25" s="28">
        <f t="shared" si="17"/>
        <v>1.0544047290876879E-2</v>
      </c>
      <c r="AI25" s="28">
        <f t="shared" si="17"/>
        <v>6.0143363426277824E-3</v>
      </c>
      <c r="AJ25" s="28">
        <f t="shared" si="17"/>
        <v>1.1436653259716514E-2</v>
      </c>
      <c r="AK25" s="28">
        <f t="shared" si="17"/>
        <v>5.1504049574940952E-2</v>
      </c>
      <c r="AL25" s="28">
        <f t="shared" si="17"/>
        <v>3.8769727127156005E-2</v>
      </c>
      <c r="AM25" s="30">
        <f t="shared" si="17"/>
        <v>9.8490646236845947E-3</v>
      </c>
      <c r="AW25" s="15"/>
      <c r="AX25" s="15"/>
      <c r="AY25" s="15" t="s">
        <v>40</v>
      </c>
      <c r="AZ25" s="15" t="s">
        <v>49</v>
      </c>
      <c r="BA25" s="15" t="s">
        <v>57</v>
      </c>
      <c r="BB25" s="15" t="s">
        <v>64</v>
      </c>
      <c r="BC25" s="15" t="s">
        <v>70</v>
      </c>
      <c r="BD25" s="15" t="s">
        <v>75</v>
      </c>
      <c r="BE25" s="15" t="s">
        <v>79</v>
      </c>
      <c r="BF25" s="15" t="s">
        <v>80</v>
      </c>
      <c r="BG25" s="15" t="s">
        <v>81</v>
      </c>
      <c r="BH25" t="s">
        <v>82</v>
      </c>
    </row>
    <row r="26" spans="1:60" x14ac:dyDescent="0.3">
      <c r="A26" s="1">
        <v>274.94</v>
      </c>
      <c r="B26">
        <v>25804</v>
      </c>
      <c r="C26" s="1">
        <v>228</v>
      </c>
      <c r="D26" s="1">
        <v>5758</v>
      </c>
      <c r="E26" s="1">
        <v>5060.3999999999996</v>
      </c>
      <c r="F26">
        <v>250.84</v>
      </c>
      <c r="G26" s="1">
        <v>528.20000000000005</v>
      </c>
      <c r="H26">
        <v>14550.5</v>
      </c>
      <c r="I26" s="1">
        <v>1681</v>
      </c>
      <c r="J26">
        <v>71.08</v>
      </c>
      <c r="Q26">
        <f t="shared" si="1"/>
        <v>7.106227106227098E-3</v>
      </c>
      <c r="R26">
        <f t="shared" si="2"/>
        <v>1.2795352853442186E-2</v>
      </c>
      <c r="S26">
        <f t="shared" si="2"/>
        <v>2.6980766632133731E-2</v>
      </c>
      <c r="T26">
        <f t="shared" si="3"/>
        <v>7.5240594925634298E-3</v>
      </c>
      <c r="U26">
        <f t="shared" si="4"/>
        <v>1.7452147337944198E-2</v>
      </c>
      <c r="V26">
        <f t="shared" si="5"/>
        <v>1.2022916162349672E-2</v>
      </c>
      <c r="W26">
        <f t="shared" si="6"/>
        <v>2.9629629629629717E-2</v>
      </c>
      <c r="X26">
        <f t="shared" si="7"/>
        <v>-3.3904109589041097E-3</v>
      </c>
      <c r="Y26">
        <f t="shared" si="8"/>
        <v>3.582089552238806E-3</v>
      </c>
      <c r="Z26">
        <f t="shared" si="9"/>
        <v>3.6712792996329447E-3</v>
      </c>
      <c r="AC26" s="17" t="s">
        <v>6</v>
      </c>
      <c r="AD26" s="28">
        <f t="shared" ref="AD26:AM26" si="18">$AG$15*AD11</f>
        <v>1.4373342922496103E-3</v>
      </c>
      <c r="AE26" s="28">
        <f t="shared" si="18"/>
        <v>2.1298325823666676E-2</v>
      </c>
      <c r="AF26" s="28">
        <f t="shared" si="18"/>
        <v>1.1535032272893396E-2</v>
      </c>
      <c r="AG26" s="28">
        <f t="shared" si="18"/>
        <v>9.3422336099945654E-3</v>
      </c>
      <c r="AH26" s="28">
        <f t="shared" si="18"/>
        <v>9.3065272765038773E-3</v>
      </c>
      <c r="AI26" s="28">
        <f t="shared" si="18"/>
        <v>7.3188725386876116E-3</v>
      </c>
      <c r="AJ26" s="28">
        <f t="shared" si="18"/>
        <v>1.1292816087285776E-2</v>
      </c>
      <c r="AK26" s="28">
        <f t="shared" si="18"/>
        <v>3.8769727127156005E-2</v>
      </c>
      <c r="AL26" s="28">
        <f t="shared" si="18"/>
        <v>6.3985996342663193E-2</v>
      </c>
      <c r="AM26" s="30">
        <f t="shared" si="18"/>
        <v>1.0759415197373919E-2</v>
      </c>
      <c r="AW26" s="15"/>
      <c r="AX26" s="15"/>
      <c r="AY26" s="15" t="s">
        <v>41</v>
      </c>
      <c r="AZ26" s="15" t="s">
        <v>50</v>
      </c>
      <c r="BA26" s="15" t="s">
        <v>58</v>
      </c>
      <c r="BB26" s="15" t="s">
        <v>65</v>
      </c>
      <c r="BC26" s="15" t="s">
        <v>71</v>
      </c>
      <c r="BD26" s="15" t="s">
        <v>76</v>
      </c>
      <c r="BE26" s="15" t="s">
        <v>80</v>
      </c>
      <c r="BF26" s="15" t="s">
        <v>83</v>
      </c>
      <c r="BG26" s="15" t="s">
        <v>84</v>
      </c>
      <c r="BH26" t="s">
        <v>85</v>
      </c>
    </row>
    <row r="27" spans="1:60" x14ac:dyDescent="0.3">
      <c r="A27" s="1">
        <v>270.23</v>
      </c>
      <c r="B27">
        <v>25458</v>
      </c>
      <c r="C27" s="1">
        <v>227.73</v>
      </c>
      <c r="D27" s="1">
        <v>5695</v>
      </c>
      <c r="E27" s="1">
        <v>5147.2</v>
      </c>
      <c r="F27">
        <v>247.89</v>
      </c>
      <c r="G27" s="1">
        <v>526.6</v>
      </c>
      <c r="H27">
        <v>14530.5</v>
      </c>
      <c r="I27" s="1">
        <v>1669.7</v>
      </c>
      <c r="J27">
        <v>70.34</v>
      </c>
      <c r="Q27">
        <f t="shared" si="1"/>
        <v>-1.7131010402269511E-2</v>
      </c>
      <c r="R27">
        <f t="shared" si="2"/>
        <v>-1.3408773833514184E-2</v>
      </c>
      <c r="S27">
        <f t="shared" si="2"/>
        <v>-1.1842105263158344E-3</v>
      </c>
      <c r="T27">
        <f t="shared" si="3"/>
        <v>-1.0941299062174366E-2</v>
      </c>
      <c r="U27">
        <f t="shared" si="4"/>
        <v>1.7152794245514226E-2</v>
      </c>
      <c r="V27">
        <f t="shared" si="5"/>
        <v>-1.1760484771168941E-2</v>
      </c>
      <c r="W27">
        <f t="shared" si="6"/>
        <v>-3.0291556228701677E-3</v>
      </c>
      <c r="X27">
        <f t="shared" si="7"/>
        <v>-1.3745232122607471E-3</v>
      </c>
      <c r="Y27">
        <f t="shared" si="8"/>
        <v>-6.7221891731112163E-3</v>
      </c>
      <c r="Z27">
        <f t="shared" si="9"/>
        <v>-1.0410804727068021E-2</v>
      </c>
      <c r="AC27" s="25" t="s">
        <v>33</v>
      </c>
      <c r="AD27" s="31">
        <f t="shared" ref="AD27:AL27" si="19">$AG$15*AD12</f>
        <v>5.5447881507297812E-3</v>
      </c>
      <c r="AE27" s="32">
        <f t="shared" si="19"/>
        <v>2.0766631191723024E-2</v>
      </c>
      <c r="AF27" s="32">
        <f t="shared" si="19"/>
        <v>1.4103525823238395E-2</v>
      </c>
      <c r="AG27" s="32">
        <f t="shared" si="19"/>
        <v>1.1488671144671154E-2</v>
      </c>
      <c r="AH27" s="32">
        <f t="shared" si="19"/>
        <v>1.1419431076704178E-2</v>
      </c>
      <c r="AI27" s="32">
        <f t="shared" si="19"/>
        <v>1.1704592065512383E-2</v>
      </c>
      <c r="AJ27" s="32">
        <f t="shared" si="19"/>
        <v>1.3770911265156711E-2</v>
      </c>
      <c r="AK27" s="32">
        <f t="shared" si="19"/>
        <v>9.8490646236845947E-3</v>
      </c>
      <c r="AL27" s="32">
        <f t="shared" si="19"/>
        <v>1.0759415197373919E-2</v>
      </c>
      <c r="AM27" s="33">
        <f>$AG$15*AM12</f>
        <v>3.3201644772505437E-2</v>
      </c>
      <c r="AW27" s="15"/>
      <c r="AX27" s="15"/>
      <c r="AY27" s="15" t="s">
        <v>42</v>
      </c>
      <c r="AZ27" s="15" t="s">
        <v>51</v>
      </c>
      <c r="BA27" s="15" t="s">
        <v>59</v>
      </c>
      <c r="BB27" s="15" t="s">
        <v>66</v>
      </c>
      <c r="BC27" s="15" t="s">
        <v>72</v>
      </c>
      <c r="BD27" s="15" t="s">
        <v>77</v>
      </c>
      <c r="BE27" s="15" t="s">
        <v>81</v>
      </c>
      <c r="BF27" s="15" t="s">
        <v>84</v>
      </c>
      <c r="BG27" s="15" t="s">
        <v>86</v>
      </c>
      <c r="BH27" t="s">
        <v>87</v>
      </c>
    </row>
    <row r="28" spans="1:60" x14ac:dyDescent="0.3">
      <c r="A28" s="1">
        <v>269.88</v>
      </c>
      <c r="B28">
        <v>25342</v>
      </c>
      <c r="C28" s="1">
        <v>223.24</v>
      </c>
      <c r="D28" s="1">
        <v>5594.5</v>
      </c>
      <c r="E28" s="1">
        <v>5306</v>
      </c>
      <c r="F28">
        <v>245.16</v>
      </c>
      <c r="G28" s="1">
        <v>523.29999999999995</v>
      </c>
      <c r="H28">
        <v>14404.5</v>
      </c>
      <c r="I28" s="1">
        <v>1654.2</v>
      </c>
      <c r="J28">
        <v>69.180000000000007</v>
      </c>
      <c r="Q28">
        <f t="shared" si="1"/>
        <v>-1.2951929837546636E-3</v>
      </c>
      <c r="R28">
        <f t="shared" si="2"/>
        <v>-4.5565244716788437E-3</v>
      </c>
      <c r="S28">
        <f t="shared" si="2"/>
        <v>-1.9716330742545914E-2</v>
      </c>
      <c r="T28">
        <f t="shared" si="3"/>
        <v>-1.7647058823529412E-2</v>
      </c>
      <c r="U28">
        <f t="shared" si="4"/>
        <v>3.0851725209822854E-2</v>
      </c>
      <c r="V28">
        <f t="shared" si="5"/>
        <v>-1.1012949292024649E-2</v>
      </c>
      <c r="W28">
        <f t="shared" si="6"/>
        <v>-6.266616027345363E-3</v>
      </c>
      <c r="X28">
        <f t="shared" si="7"/>
        <v>-8.6714152988541342E-3</v>
      </c>
      <c r="Y28">
        <f t="shared" si="8"/>
        <v>-9.2831047493561712E-3</v>
      </c>
      <c r="Z28">
        <f t="shared" si="9"/>
        <v>-1.6491327836224007E-2</v>
      </c>
      <c r="AD28" s="2">
        <v>0.45894041433892702</v>
      </c>
      <c r="AE28" s="2">
        <v>0.11201741841706217</v>
      </c>
      <c r="AF28" s="2">
        <v>0.89514884385383287</v>
      </c>
      <c r="AG28" s="2">
        <v>0.91939722322708017</v>
      </c>
      <c r="AH28" s="2">
        <v>4.4566916018079397E-2</v>
      </c>
      <c r="AI28" s="2">
        <v>0.41924235405258381</v>
      </c>
      <c r="AJ28" s="2">
        <v>0.17529571088754056</v>
      </c>
      <c r="AK28" s="2">
        <v>-0.31655269861769514</v>
      </c>
      <c r="AL28" s="2">
        <v>-0.37764214043191724</v>
      </c>
      <c r="AM28" s="2">
        <v>-0.12237120566111903</v>
      </c>
      <c r="AW28" s="15"/>
      <c r="AX28" s="15"/>
      <c r="AY28" s="15" t="s">
        <v>43</v>
      </c>
      <c r="AZ28" s="15" t="s">
        <v>52</v>
      </c>
      <c r="BA28" s="15" t="s">
        <v>60</v>
      </c>
      <c r="BB28" s="15" t="s">
        <v>67</v>
      </c>
      <c r="BC28" s="15" t="s">
        <v>73</v>
      </c>
      <c r="BD28" s="15" t="s">
        <v>78</v>
      </c>
      <c r="BE28" s="15" t="s">
        <v>82</v>
      </c>
      <c r="BF28" s="15" t="s">
        <v>85</v>
      </c>
      <c r="BG28" s="15" t="s">
        <v>87</v>
      </c>
      <c r="BH28" t="s">
        <v>88</v>
      </c>
    </row>
    <row r="29" spans="1:60" ht="15" thickBot="1" x14ac:dyDescent="0.35">
      <c r="A29" s="1">
        <v>265</v>
      </c>
      <c r="B29">
        <v>25432</v>
      </c>
      <c r="C29" s="1">
        <v>221.35</v>
      </c>
      <c r="D29" s="1">
        <v>5641.5</v>
      </c>
      <c r="E29" s="1">
        <v>5361.6</v>
      </c>
      <c r="F29">
        <v>243.29</v>
      </c>
      <c r="G29" s="1">
        <v>517</v>
      </c>
      <c r="H29">
        <v>14394</v>
      </c>
      <c r="I29" s="1">
        <v>1632.9</v>
      </c>
      <c r="J29">
        <v>68.86</v>
      </c>
      <c r="Q29">
        <f t="shared" si="1"/>
        <v>-1.8082110567659685E-2</v>
      </c>
      <c r="R29">
        <f t="shared" si="2"/>
        <v>3.5514166206297845E-3</v>
      </c>
      <c r="S29">
        <f t="shared" si="2"/>
        <v>-8.4662246909156715E-3</v>
      </c>
      <c r="T29">
        <f t="shared" si="3"/>
        <v>8.4011082312985975E-3</v>
      </c>
      <c r="U29">
        <f t="shared" si="4"/>
        <v>1.0478703354692869E-2</v>
      </c>
      <c r="V29">
        <f t="shared" si="5"/>
        <v>-7.6276717245880431E-3</v>
      </c>
      <c r="W29">
        <f t="shared" si="6"/>
        <v>-1.2038983374737159E-2</v>
      </c>
      <c r="X29">
        <f t="shared" si="7"/>
        <v>-7.2893887326877017E-4</v>
      </c>
      <c r="Y29">
        <f t="shared" si="8"/>
        <v>-1.2876314834965515E-2</v>
      </c>
      <c r="Z29">
        <f t="shared" si="9"/>
        <v>-4.6256143394045584E-3</v>
      </c>
      <c r="AY29" s="2" t="s">
        <v>89</v>
      </c>
      <c r="AZ29" s="2" t="s">
        <v>90</v>
      </c>
      <c r="BA29" s="2" t="s">
        <v>91</v>
      </c>
      <c r="BB29" s="2" t="s">
        <v>92</v>
      </c>
      <c r="BC29" s="2" t="s">
        <v>93</v>
      </c>
      <c r="BD29" s="2" t="s">
        <v>94</v>
      </c>
      <c r="BE29" s="2" t="s">
        <v>95</v>
      </c>
      <c r="BF29" s="2" t="s">
        <v>96</v>
      </c>
      <c r="BG29" s="2" t="s">
        <v>97</v>
      </c>
      <c r="BH29" s="2" t="s">
        <v>98</v>
      </c>
    </row>
    <row r="30" spans="1:60" ht="15" thickBot="1" x14ac:dyDescent="0.35">
      <c r="A30" s="1">
        <v>265.5</v>
      </c>
      <c r="B30">
        <v>25390</v>
      </c>
      <c r="C30" s="1">
        <v>226.71</v>
      </c>
      <c r="D30" s="1">
        <v>5756</v>
      </c>
      <c r="E30" s="1">
        <v>5448</v>
      </c>
      <c r="F30">
        <v>245.33</v>
      </c>
      <c r="G30" s="1">
        <v>529.20000000000005</v>
      </c>
      <c r="H30">
        <v>14390</v>
      </c>
      <c r="I30" s="1">
        <v>1647.3</v>
      </c>
      <c r="J30">
        <v>69.28</v>
      </c>
      <c r="Q30">
        <f t="shared" si="1"/>
        <v>1.8867924528301887E-3</v>
      </c>
      <c r="R30">
        <f t="shared" si="2"/>
        <v>-1.6514627241270841E-3</v>
      </c>
      <c r="S30">
        <f t="shared" si="2"/>
        <v>2.4215044047888021E-2</v>
      </c>
      <c r="T30">
        <f t="shared" si="3"/>
        <v>2.0296020561907293E-2</v>
      </c>
      <c r="U30">
        <f t="shared" si="4"/>
        <v>1.6114592658907721E-2</v>
      </c>
      <c r="V30">
        <f t="shared" si="5"/>
        <v>8.3850548727856487E-3</v>
      </c>
      <c r="W30">
        <f t="shared" si="6"/>
        <v>2.359767891682794E-2</v>
      </c>
      <c r="X30">
        <f t="shared" si="7"/>
        <v>-2.7789356676392944E-4</v>
      </c>
      <c r="Y30">
        <f t="shared" si="8"/>
        <v>8.8186661767406839E-3</v>
      </c>
      <c r="Z30">
        <f t="shared" si="9"/>
        <v>6.0993319779262516E-3</v>
      </c>
      <c r="AB30" s="8" t="s">
        <v>13</v>
      </c>
      <c r="AD30" s="9">
        <v>0</v>
      </c>
      <c r="AE30" s="10">
        <v>0</v>
      </c>
      <c r="AF30" s="10">
        <v>0.31012399182838479</v>
      </c>
      <c r="AG30" s="10">
        <v>0.68987600817161532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1">
        <v>0</v>
      </c>
      <c r="AN30">
        <f>SUM(AD30:AM30)</f>
        <v>1</v>
      </c>
      <c r="AO30" t="s">
        <v>16</v>
      </c>
      <c r="AP30">
        <v>1</v>
      </c>
    </row>
    <row r="31" spans="1:60" x14ac:dyDescent="0.3">
      <c r="A31" s="1">
        <v>269.14999999999998</v>
      </c>
      <c r="B31">
        <v>26328</v>
      </c>
      <c r="C31" s="1">
        <v>229.22</v>
      </c>
      <c r="D31" s="1">
        <v>5909.5</v>
      </c>
      <c r="E31" s="1">
        <v>5478</v>
      </c>
      <c r="F31">
        <v>249.75</v>
      </c>
      <c r="G31" s="1">
        <v>538.20000000000005</v>
      </c>
      <c r="H31">
        <v>14470.5</v>
      </c>
      <c r="I31" s="1">
        <v>1670</v>
      </c>
      <c r="J31">
        <v>69.62</v>
      </c>
      <c r="Q31">
        <f t="shared" si="1"/>
        <v>1.3747645951035696E-2</v>
      </c>
      <c r="R31">
        <f t="shared" si="2"/>
        <v>3.6943678613627413E-2</v>
      </c>
      <c r="S31">
        <f t="shared" si="2"/>
        <v>1.1071412818137668E-2</v>
      </c>
      <c r="T31">
        <f t="shared" si="3"/>
        <v>2.6667824878387768E-2</v>
      </c>
      <c r="U31">
        <f t="shared" si="4"/>
        <v>5.5066079295154188E-3</v>
      </c>
      <c r="V31">
        <f t="shared" si="5"/>
        <v>1.8016549137895844E-2</v>
      </c>
      <c r="W31">
        <f t="shared" si="6"/>
        <v>1.7006802721088433E-2</v>
      </c>
      <c r="X31">
        <f t="shared" si="7"/>
        <v>5.5941626129256431E-3</v>
      </c>
      <c r="Y31">
        <f t="shared" si="8"/>
        <v>1.3780125053117251E-2</v>
      </c>
      <c r="Z31">
        <f t="shared" si="9"/>
        <v>4.9076212471132127E-3</v>
      </c>
      <c r="AB31" s="37" t="s">
        <v>14</v>
      </c>
      <c r="AC31" s="37"/>
      <c r="AD31" s="12">
        <f>SUMPRODUCT(AD28:AM28,AD30:AM30)</f>
        <v>0.9118772190204798</v>
      </c>
    </row>
    <row r="32" spans="1:60" x14ac:dyDescent="0.3">
      <c r="A32" s="1">
        <v>271.2</v>
      </c>
      <c r="B32">
        <v>26208</v>
      </c>
      <c r="C32" s="1">
        <v>232.46</v>
      </c>
      <c r="D32" s="1">
        <v>5868.5</v>
      </c>
      <c r="E32" s="1">
        <v>5348</v>
      </c>
      <c r="F32">
        <v>248.64</v>
      </c>
      <c r="G32" s="1">
        <v>538</v>
      </c>
      <c r="H32">
        <v>14400</v>
      </c>
      <c r="I32" s="1">
        <v>1651.2</v>
      </c>
      <c r="J32">
        <v>69.5</v>
      </c>
      <c r="Q32">
        <f t="shared" si="1"/>
        <v>7.6165706854914045E-3</v>
      </c>
      <c r="R32">
        <f t="shared" si="2"/>
        <v>-4.5578851412944391E-3</v>
      </c>
      <c r="S32">
        <f t="shared" si="2"/>
        <v>1.413489224325979E-2</v>
      </c>
      <c r="T32">
        <f t="shared" si="3"/>
        <v>-6.9379812166849991E-3</v>
      </c>
      <c r="U32">
        <f t="shared" si="4"/>
        <v>-2.3731288791529755E-2</v>
      </c>
      <c r="V32">
        <f t="shared" si="5"/>
        <v>-4.4444444444444991E-3</v>
      </c>
      <c r="W32">
        <f t="shared" si="6"/>
        <v>-3.7160906726132565E-4</v>
      </c>
      <c r="X32">
        <f t="shared" si="7"/>
        <v>-4.8719809267129674E-3</v>
      </c>
      <c r="Y32">
        <f t="shared" si="8"/>
        <v>-1.1257485029940093E-2</v>
      </c>
      <c r="Z32">
        <f t="shared" si="9"/>
        <v>-1.7236426314278159E-3</v>
      </c>
      <c r="AB32" s="38" t="s">
        <v>15</v>
      </c>
      <c r="AC32" s="38"/>
      <c r="AD32" s="12">
        <f t="array" ref="AD32">SQRT(MMULT(AD30:AM30,MMULT(AD18:AM27,TRANSPOSE(AD30:AM30))))</f>
        <v>0.23000055322607091</v>
      </c>
      <c r="AE32">
        <f>0.23</f>
        <v>0.23</v>
      </c>
    </row>
    <row r="33" spans="1:35" x14ac:dyDescent="0.3">
      <c r="A33" s="1">
        <v>269.97000000000003</v>
      </c>
      <c r="B33">
        <v>26488</v>
      </c>
      <c r="C33" s="1">
        <v>229.14</v>
      </c>
      <c r="D33" s="1">
        <v>5768.5</v>
      </c>
      <c r="E33" s="1">
        <v>5187</v>
      </c>
      <c r="F33">
        <v>248.39</v>
      </c>
      <c r="G33" s="1">
        <v>529.79999999999995</v>
      </c>
      <c r="H33">
        <v>14099</v>
      </c>
      <c r="I33" s="1">
        <v>1612.1</v>
      </c>
      <c r="J33">
        <v>69.180000000000007</v>
      </c>
      <c r="Q33">
        <f t="shared" si="1"/>
        <v>-4.5353982300883533E-3</v>
      </c>
      <c r="R33">
        <f t="shared" si="2"/>
        <v>1.0683760683760684E-2</v>
      </c>
      <c r="S33">
        <f t="shared" si="2"/>
        <v>-1.4282027015400591E-2</v>
      </c>
      <c r="T33">
        <f t="shared" si="3"/>
        <v>-1.704012950498424E-2</v>
      </c>
      <c r="U33">
        <f t="shared" si="4"/>
        <v>-3.0104712041884817E-2</v>
      </c>
      <c r="V33">
        <f t="shared" si="5"/>
        <v>-1.0054697554697555E-3</v>
      </c>
      <c r="W33">
        <f t="shared" si="6"/>
        <v>-1.5241635687732426E-2</v>
      </c>
      <c r="X33">
        <f t="shared" si="7"/>
        <v>-2.0902777777777777E-2</v>
      </c>
      <c r="Y33">
        <f t="shared" si="8"/>
        <v>-2.3679748062015588E-2</v>
      </c>
      <c r="Z33">
        <f t="shared" si="9"/>
        <v>-4.6043165467624918E-3</v>
      </c>
    </row>
    <row r="34" spans="1:35" x14ac:dyDescent="0.3">
      <c r="A34" s="1">
        <v>267.66000000000003</v>
      </c>
      <c r="B34">
        <v>26702</v>
      </c>
      <c r="C34" s="1">
        <v>224.47</v>
      </c>
      <c r="D34" s="1">
        <v>5615</v>
      </c>
      <c r="E34" s="1">
        <v>5007.8</v>
      </c>
      <c r="F34">
        <v>247</v>
      </c>
      <c r="G34" s="1">
        <v>515.20000000000005</v>
      </c>
      <c r="H34">
        <v>13772.5</v>
      </c>
      <c r="I34" s="1">
        <v>1586.7</v>
      </c>
      <c r="J34">
        <v>68.8</v>
      </c>
      <c r="Q34">
        <f t="shared" si="1"/>
        <v>-8.556506278475394E-3</v>
      </c>
      <c r="R34">
        <f t="shared" si="2"/>
        <v>8.0791301721534273E-3</v>
      </c>
      <c r="S34">
        <f t="shared" ref="S34:S67" si="20">(C34-C33)/C33</f>
        <v>-2.0380553373483407E-2</v>
      </c>
      <c r="T34">
        <f t="shared" si="3"/>
        <v>-2.661003727138771E-2</v>
      </c>
      <c r="U34">
        <f t="shared" si="4"/>
        <v>-3.4547908232118722E-2</v>
      </c>
      <c r="V34">
        <f t="shared" si="5"/>
        <v>-5.5960384878617755E-3</v>
      </c>
      <c r="W34">
        <f t="shared" si="6"/>
        <v>-2.7557568893922066E-2</v>
      </c>
      <c r="X34">
        <f t="shared" si="7"/>
        <v>-2.3157670756791263E-2</v>
      </c>
      <c r="Y34">
        <f t="shared" si="8"/>
        <v>-1.5755846411512849E-2</v>
      </c>
      <c r="Z34">
        <f t="shared" si="9"/>
        <v>-5.4929170280429264E-3</v>
      </c>
      <c r="AF34">
        <v>285.74</v>
      </c>
      <c r="AG34">
        <v>7010</v>
      </c>
      <c r="AH34">
        <f>AF34*$AF$30+AG34*$AG$30</f>
        <v>4924.6456467080661</v>
      </c>
      <c r="AI34" s="13">
        <f>AH34/$AH$34</f>
        <v>1</v>
      </c>
    </row>
    <row r="35" spans="1:35" x14ac:dyDescent="0.3">
      <c r="A35" s="1">
        <v>271.55</v>
      </c>
      <c r="B35">
        <v>28130</v>
      </c>
      <c r="C35" s="1">
        <v>226</v>
      </c>
      <c r="D35" s="1">
        <v>5656</v>
      </c>
      <c r="E35" s="1">
        <v>5005</v>
      </c>
      <c r="F35">
        <v>249.64</v>
      </c>
      <c r="G35" s="1">
        <v>523.79999999999995</v>
      </c>
      <c r="H35">
        <v>13948</v>
      </c>
      <c r="I35" s="1">
        <v>1600</v>
      </c>
      <c r="J35">
        <v>69.02</v>
      </c>
      <c r="Q35">
        <f t="shared" si="1"/>
        <v>1.4533363221998006E-2</v>
      </c>
      <c r="R35">
        <f t="shared" si="2"/>
        <v>5.3479140139315408E-2</v>
      </c>
      <c r="S35">
        <f t="shared" si="20"/>
        <v>6.8160555976299782E-3</v>
      </c>
      <c r="T35">
        <f t="shared" si="3"/>
        <v>7.3018699910952804E-3</v>
      </c>
      <c r="U35">
        <f t="shared" si="4"/>
        <v>-5.5912776069335474E-4</v>
      </c>
      <c r="V35">
        <f t="shared" si="5"/>
        <v>1.0688259109311685E-2</v>
      </c>
      <c r="W35">
        <f t="shared" si="6"/>
        <v>1.6692546583850755E-2</v>
      </c>
      <c r="X35">
        <f t="shared" si="7"/>
        <v>1.2742784534398257E-2</v>
      </c>
      <c r="Y35">
        <f t="shared" si="8"/>
        <v>8.3821768450242345E-3</v>
      </c>
      <c r="Z35">
        <f t="shared" si="9"/>
        <v>3.1976744186046346E-3</v>
      </c>
      <c r="AF35">
        <v>285.64999999999998</v>
      </c>
      <c r="AG35">
        <v>6849</v>
      </c>
      <c r="AH35">
        <f t="shared" ref="AH35:AH54" si="21">AF35*$AF$30+AG35*$AG$30</f>
        <v>4813.5476982331711</v>
      </c>
      <c r="AI35" s="13">
        <f t="shared" ref="AI35:AI55" si="22">AH35/$AH$34</f>
        <v>0.97744041775895907</v>
      </c>
    </row>
    <row r="36" spans="1:35" x14ac:dyDescent="0.3">
      <c r="A36" s="1">
        <v>267.33999999999997</v>
      </c>
      <c r="B36">
        <v>27088</v>
      </c>
      <c r="C36" s="1">
        <v>225.84</v>
      </c>
      <c r="D36" s="1">
        <v>5633</v>
      </c>
      <c r="E36" s="1">
        <v>5064</v>
      </c>
      <c r="F36">
        <v>249.12</v>
      </c>
      <c r="G36" s="1">
        <v>524.6</v>
      </c>
      <c r="H36">
        <v>13988</v>
      </c>
      <c r="I36" s="1">
        <v>1602.6</v>
      </c>
      <c r="J36">
        <v>69.14</v>
      </c>
      <c r="Q36">
        <f t="shared" si="1"/>
        <v>-1.5503590498987429E-2</v>
      </c>
      <c r="R36">
        <f t="shared" si="2"/>
        <v>-3.7042303590472808E-2</v>
      </c>
      <c r="S36">
        <f t="shared" si="20"/>
        <v>-7.0796460176989645E-4</v>
      </c>
      <c r="T36">
        <f t="shared" si="3"/>
        <v>-4.0664780763790664E-3</v>
      </c>
      <c r="U36">
        <f t="shared" si="4"/>
        <v>1.1788211788211789E-2</v>
      </c>
      <c r="V36">
        <f t="shared" si="5"/>
        <v>-2.0829995193077304E-3</v>
      </c>
      <c r="W36">
        <f t="shared" si="6"/>
        <v>1.5273004963727917E-3</v>
      </c>
      <c r="X36">
        <f t="shared" si="7"/>
        <v>2.8677946659019216E-3</v>
      </c>
      <c r="Y36">
        <f t="shared" si="8"/>
        <v>1.6249999999999431E-3</v>
      </c>
      <c r="Z36">
        <f t="shared" si="9"/>
        <v>1.7386264850768553E-3</v>
      </c>
      <c r="AF36">
        <v>291.10000000000002</v>
      </c>
      <c r="AG36">
        <v>6845</v>
      </c>
      <c r="AH36">
        <f t="shared" si="21"/>
        <v>4812.4783699559503</v>
      </c>
      <c r="AI36" s="13">
        <f t="shared" si="22"/>
        <v>0.97722327964305511</v>
      </c>
    </row>
    <row r="37" spans="1:35" x14ac:dyDescent="0.3">
      <c r="A37" s="1">
        <v>273</v>
      </c>
      <c r="B37">
        <v>26156</v>
      </c>
      <c r="C37" s="1">
        <v>225.63</v>
      </c>
      <c r="D37" s="1">
        <v>5786</v>
      </c>
      <c r="E37" s="1">
        <v>4918</v>
      </c>
      <c r="F37">
        <v>251.48</v>
      </c>
      <c r="G37" s="1">
        <v>527.79999999999995</v>
      </c>
      <c r="H37">
        <v>13929</v>
      </c>
      <c r="I37" s="1">
        <v>1620</v>
      </c>
      <c r="J37">
        <v>69.2</v>
      </c>
      <c r="Q37">
        <f t="shared" si="1"/>
        <v>2.1171541856811648E-2</v>
      </c>
      <c r="R37">
        <f t="shared" si="2"/>
        <v>-3.4406379208505609E-2</v>
      </c>
      <c r="S37">
        <f t="shared" si="20"/>
        <v>-9.2986184909674087E-4</v>
      </c>
      <c r="T37">
        <f t="shared" si="3"/>
        <v>2.716137049529558E-2</v>
      </c>
      <c r="U37">
        <f t="shared" si="4"/>
        <v>-2.8830963665086889E-2</v>
      </c>
      <c r="V37">
        <f t="shared" si="5"/>
        <v>9.4733461785484318E-3</v>
      </c>
      <c r="W37">
        <f t="shared" si="6"/>
        <v>6.099885627144361E-3</v>
      </c>
      <c r="X37">
        <f t="shared" si="7"/>
        <v>-4.2179010580497573E-3</v>
      </c>
      <c r="Y37">
        <f t="shared" si="8"/>
        <v>1.0857356795207844E-2</v>
      </c>
      <c r="Z37">
        <f t="shared" si="9"/>
        <v>8.6780445472956717E-4</v>
      </c>
      <c r="AF37">
        <v>293.45</v>
      </c>
      <c r="AG37">
        <v>6829</v>
      </c>
      <c r="AH37">
        <f t="shared" si="21"/>
        <v>4802.1691452060013</v>
      </c>
      <c r="AI37" s="13">
        <f t="shared" si="22"/>
        <v>0.97512988541948487</v>
      </c>
    </row>
    <row r="38" spans="1:35" x14ac:dyDescent="0.3">
      <c r="A38" s="1">
        <v>265.81</v>
      </c>
      <c r="B38">
        <v>24846</v>
      </c>
      <c r="C38" s="1">
        <v>222.55</v>
      </c>
      <c r="D38" s="1">
        <v>5788.5</v>
      </c>
      <c r="E38" s="1">
        <v>4928.2</v>
      </c>
      <c r="F38">
        <v>250.26</v>
      </c>
      <c r="G38" s="1">
        <v>537.4</v>
      </c>
      <c r="H38">
        <v>14091</v>
      </c>
      <c r="I38" s="1">
        <v>1577.1</v>
      </c>
      <c r="J38">
        <v>70.3</v>
      </c>
      <c r="Q38">
        <f t="shared" si="1"/>
        <v>-2.6336996336996328E-2</v>
      </c>
      <c r="R38">
        <f t="shared" si="2"/>
        <v>-5.0084110720293624E-2</v>
      </c>
      <c r="S38">
        <f t="shared" si="20"/>
        <v>-1.3650667021229376E-2</v>
      </c>
      <c r="T38">
        <f t="shared" si="3"/>
        <v>4.320774282751469E-4</v>
      </c>
      <c r="U38">
        <f t="shared" si="4"/>
        <v>2.0740138267588081E-3</v>
      </c>
      <c r="V38">
        <f t="shared" si="5"/>
        <v>-4.8512804199141038E-3</v>
      </c>
      <c r="W38">
        <f t="shared" si="6"/>
        <v>1.8188707843880301E-2</v>
      </c>
      <c r="X38">
        <f t="shared" si="7"/>
        <v>1.1630411371957786E-2</v>
      </c>
      <c r="Y38">
        <f t="shared" si="8"/>
        <v>-2.6481481481481536E-2</v>
      </c>
      <c r="Z38">
        <f t="shared" si="9"/>
        <v>1.5895953757225349E-2</v>
      </c>
      <c r="AF38">
        <v>297.39</v>
      </c>
      <c r="AG38">
        <v>6782</v>
      </c>
      <c r="AH38">
        <f t="shared" si="21"/>
        <v>4770.9668613497388</v>
      </c>
      <c r="AI38" s="13">
        <f t="shared" si="22"/>
        <v>0.96879394044096234</v>
      </c>
    </row>
    <row r="39" spans="1:35" x14ac:dyDescent="0.3">
      <c r="A39" s="1">
        <v>274.05</v>
      </c>
      <c r="B39">
        <v>23204</v>
      </c>
      <c r="C39" s="1">
        <v>221.7</v>
      </c>
      <c r="D39" s="1">
        <v>5740.5</v>
      </c>
      <c r="E39" s="1">
        <v>4857.3999999999996</v>
      </c>
      <c r="F39">
        <v>249.51</v>
      </c>
      <c r="G39" s="1">
        <v>535.5</v>
      </c>
      <c r="H39">
        <v>14120</v>
      </c>
      <c r="I39" s="1">
        <v>1529.1</v>
      </c>
      <c r="J39">
        <v>69.44</v>
      </c>
      <c r="Q39">
        <f t="shared" si="1"/>
        <v>3.0999586170572999E-2</v>
      </c>
      <c r="R39">
        <f t="shared" si="2"/>
        <v>-6.60870965145295E-2</v>
      </c>
      <c r="S39">
        <f t="shared" si="20"/>
        <v>-3.819366434509201E-3</v>
      </c>
      <c r="T39">
        <f t="shared" si="3"/>
        <v>-8.2923037056232187E-3</v>
      </c>
      <c r="U39">
        <f t="shared" si="4"/>
        <v>-1.4366300068990744E-2</v>
      </c>
      <c r="V39">
        <f t="shared" si="5"/>
        <v>-2.9968832414289139E-3</v>
      </c>
      <c r="W39">
        <f t="shared" si="6"/>
        <v>-3.5355414960922542E-3</v>
      </c>
      <c r="X39">
        <f t="shared" si="7"/>
        <v>2.0580512383791072E-3</v>
      </c>
      <c r="Y39">
        <f t="shared" si="8"/>
        <v>-3.0435609663306069E-2</v>
      </c>
      <c r="Z39">
        <f t="shared" si="9"/>
        <v>-1.2233285917496436E-2</v>
      </c>
      <c r="AF39">
        <v>292.86</v>
      </c>
      <c r="AG39">
        <v>6684</v>
      </c>
      <c r="AH39">
        <f t="shared" si="21"/>
        <v>4701.9541508659377</v>
      </c>
      <c r="AI39" s="13">
        <f t="shared" si="22"/>
        <v>0.95478019906041589</v>
      </c>
    </row>
    <row r="40" spans="1:35" x14ac:dyDescent="0.3">
      <c r="A40" s="1">
        <v>270.7</v>
      </c>
      <c r="B40">
        <v>23502</v>
      </c>
      <c r="C40" s="1">
        <v>217.56</v>
      </c>
      <c r="D40" s="1">
        <v>5575.5</v>
      </c>
      <c r="E40" s="1">
        <v>4813.2</v>
      </c>
      <c r="F40">
        <v>249.4</v>
      </c>
      <c r="G40" s="1">
        <v>522.5</v>
      </c>
      <c r="H40">
        <v>14027</v>
      </c>
      <c r="I40" s="1">
        <v>1503</v>
      </c>
      <c r="J40">
        <v>69.66</v>
      </c>
      <c r="Q40">
        <f t="shared" si="1"/>
        <v>-1.222404670680541E-2</v>
      </c>
      <c r="R40">
        <f t="shared" si="2"/>
        <v>1.284261334252715E-2</v>
      </c>
      <c r="S40">
        <f t="shared" si="20"/>
        <v>-1.8673883626522267E-2</v>
      </c>
      <c r="T40">
        <f t="shared" si="3"/>
        <v>-2.8743140841390121E-2</v>
      </c>
      <c r="U40">
        <f t="shared" si="4"/>
        <v>-9.0995182607979206E-3</v>
      </c>
      <c r="V40">
        <f t="shared" si="5"/>
        <v>-4.4086409362344283E-4</v>
      </c>
      <c r="W40">
        <f t="shared" si="6"/>
        <v>-2.4276377217553689E-2</v>
      </c>
      <c r="X40">
        <f t="shared" si="7"/>
        <v>-6.5864022662889517E-3</v>
      </c>
      <c r="Y40">
        <f t="shared" si="8"/>
        <v>-1.7068864037669159E-2</v>
      </c>
      <c r="Z40">
        <f t="shared" si="9"/>
        <v>3.1682027649769422E-3</v>
      </c>
      <c r="AF40">
        <v>295.22000000000003</v>
      </c>
      <c r="AG40">
        <v>6655</v>
      </c>
      <c r="AH40">
        <f t="shared" si="21"/>
        <v>4682.6796392496753</v>
      </c>
      <c r="AI40" s="13">
        <f t="shared" si="22"/>
        <v>0.95086631103699093</v>
      </c>
    </row>
    <row r="41" spans="1:35" x14ac:dyDescent="0.3">
      <c r="A41" s="1">
        <v>276.05</v>
      </c>
      <c r="B41">
        <v>24268</v>
      </c>
      <c r="C41" s="1">
        <v>221.47</v>
      </c>
      <c r="D41" s="1">
        <v>5634</v>
      </c>
      <c r="E41" s="1">
        <v>5004.6000000000004</v>
      </c>
      <c r="F41">
        <v>250.1</v>
      </c>
      <c r="G41" s="1">
        <v>528.29999999999995</v>
      </c>
      <c r="H41">
        <v>14260</v>
      </c>
      <c r="I41" s="1">
        <v>1497.1</v>
      </c>
      <c r="J41">
        <v>69.92</v>
      </c>
      <c r="Q41">
        <f t="shared" si="1"/>
        <v>1.9763575914296352E-2</v>
      </c>
      <c r="R41">
        <f t="shared" si="2"/>
        <v>3.2592970810994812E-2</v>
      </c>
      <c r="S41">
        <f t="shared" si="20"/>
        <v>1.7972053686339386E-2</v>
      </c>
      <c r="T41">
        <f t="shared" si="3"/>
        <v>1.0492332526230832E-2</v>
      </c>
      <c r="U41">
        <f t="shared" si="4"/>
        <v>3.9765644477686476E-2</v>
      </c>
      <c r="V41">
        <f t="shared" si="5"/>
        <v>2.8067361668002752E-3</v>
      </c>
      <c r="W41">
        <f t="shared" si="6"/>
        <v>1.1100478468899435E-2</v>
      </c>
      <c r="X41">
        <f t="shared" si="7"/>
        <v>1.6610821986169529E-2</v>
      </c>
      <c r="Y41">
        <f t="shared" si="8"/>
        <v>-3.9254823685962014E-3</v>
      </c>
      <c r="Z41">
        <f t="shared" si="9"/>
        <v>3.7324145851278371E-3</v>
      </c>
      <c r="AF41">
        <v>297.39</v>
      </c>
      <c r="AG41">
        <v>6611</v>
      </c>
      <c r="AH41">
        <f t="shared" si="21"/>
        <v>4652.9980639523919</v>
      </c>
      <c r="AI41" s="13">
        <f t="shared" si="22"/>
        <v>0.94483916158774595</v>
      </c>
    </row>
    <row r="42" spans="1:35" x14ac:dyDescent="0.3">
      <c r="A42" s="1">
        <v>277</v>
      </c>
      <c r="B42">
        <v>23774</v>
      </c>
      <c r="C42" s="1">
        <v>222.74</v>
      </c>
      <c r="D42" s="1">
        <v>5648.5</v>
      </c>
      <c r="E42" s="1">
        <v>5027</v>
      </c>
      <c r="F42">
        <v>252.75</v>
      </c>
      <c r="G42" s="1">
        <v>533.29999999999995</v>
      </c>
      <c r="H42">
        <v>14505</v>
      </c>
      <c r="I42" s="1">
        <v>1518</v>
      </c>
      <c r="J42">
        <v>71.099999999999994</v>
      </c>
      <c r="Q42">
        <f t="shared" si="1"/>
        <v>3.4414055424741483E-3</v>
      </c>
      <c r="R42">
        <f t="shared" si="2"/>
        <v>-2.0356024394264052E-2</v>
      </c>
      <c r="S42">
        <f t="shared" si="20"/>
        <v>5.7344109811713105E-3</v>
      </c>
      <c r="T42">
        <f t="shared" si="3"/>
        <v>2.5736599219027332E-3</v>
      </c>
      <c r="U42">
        <f t="shared" si="4"/>
        <v>4.4758821883866115E-3</v>
      </c>
      <c r="V42">
        <f t="shared" si="5"/>
        <v>1.0595761695321894E-2</v>
      </c>
      <c r="W42">
        <f t="shared" si="6"/>
        <v>9.4643195154268424E-3</v>
      </c>
      <c r="X42">
        <f t="shared" si="7"/>
        <v>1.7180925666199158E-2</v>
      </c>
      <c r="Y42">
        <f t="shared" si="8"/>
        <v>1.3960323291697344E-2</v>
      </c>
      <c r="Z42">
        <f t="shared" si="9"/>
        <v>1.687643020594955E-2</v>
      </c>
      <c r="AF42">
        <v>293.83</v>
      </c>
      <c r="AG42">
        <v>6637</v>
      </c>
      <c r="AH42">
        <f t="shared" si="21"/>
        <v>4669.8307987539447</v>
      </c>
      <c r="AI42" s="13">
        <f t="shared" si="22"/>
        <v>0.94825722168975646</v>
      </c>
    </row>
    <row r="43" spans="1:35" x14ac:dyDescent="0.3">
      <c r="A43" s="1">
        <v>277.52999999999997</v>
      </c>
      <c r="B43">
        <v>23304</v>
      </c>
      <c r="C43" s="1">
        <v>222.15</v>
      </c>
      <c r="D43" s="1">
        <v>5701</v>
      </c>
      <c r="E43" s="1">
        <v>4890.2</v>
      </c>
      <c r="F43">
        <v>252.3</v>
      </c>
      <c r="G43" s="1">
        <v>534.79999999999995</v>
      </c>
      <c r="H43">
        <v>14401.5</v>
      </c>
      <c r="I43" s="1">
        <v>1500.7</v>
      </c>
      <c r="J43">
        <v>70.599999999999994</v>
      </c>
      <c r="Q43">
        <f t="shared" si="1"/>
        <v>1.9133574007219232E-3</v>
      </c>
      <c r="R43">
        <f t="shared" si="2"/>
        <v>-1.976949608816354E-2</v>
      </c>
      <c r="S43">
        <f t="shared" si="20"/>
        <v>-2.6488282302235943E-3</v>
      </c>
      <c r="T43">
        <f t="shared" si="3"/>
        <v>9.2945029653890409E-3</v>
      </c>
      <c r="U43">
        <f t="shared" si="4"/>
        <v>-2.7213049532524406E-2</v>
      </c>
      <c r="V43">
        <f t="shared" si="5"/>
        <v>-1.7804154302670174E-3</v>
      </c>
      <c r="W43">
        <f t="shared" si="6"/>
        <v>2.8126757922370149E-3</v>
      </c>
      <c r="X43">
        <f t="shared" si="7"/>
        <v>-7.1354705274043429E-3</v>
      </c>
      <c r="Y43">
        <f t="shared" si="8"/>
        <v>-1.1396574440052671E-2</v>
      </c>
      <c r="Z43">
        <f t="shared" si="9"/>
        <v>-7.0323488045007038E-3</v>
      </c>
      <c r="AF43">
        <v>284.60000000000002</v>
      </c>
      <c r="AG43">
        <v>6566</v>
      </c>
      <c r="AH43">
        <f t="shared" si="21"/>
        <v>4617.9871577291842</v>
      </c>
      <c r="AI43" s="13">
        <f t="shared" si="22"/>
        <v>0.93772983662613951</v>
      </c>
    </row>
    <row r="44" spans="1:35" x14ac:dyDescent="0.3">
      <c r="A44" s="1">
        <v>283.88</v>
      </c>
      <c r="B44">
        <v>22172</v>
      </c>
      <c r="C44" s="1">
        <v>221.14</v>
      </c>
      <c r="D44" s="1">
        <v>5806</v>
      </c>
      <c r="E44" s="1">
        <v>4718.2</v>
      </c>
      <c r="F44">
        <v>250.24</v>
      </c>
      <c r="G44" s="1">
        <v>533.70000000000005</v>
      </c>
      <c r="H44">
        <v>14064</v>
      </c>
      <c r="I44" s="1">
        <v>1472.5</v>
      </c>
      <c r="J44">
        <v>69.44</v>
      </c>
      <c r="Q44">
        <f t="shared" si="1"/>
        <v>2.288040932511809E-2</v>
      </c>
      <c r="R44">
        <f t="shared" si="2"/>
        <v>-4.8575351870923447E-2</v>
      </c>
      <c r="S44">
        <f t="shared" si="20"/>
        <v>-4.5464776052217843E-3</v>
      </c>
      <c r="T44">
        <f t="shared" si="3"/>
        <v>1.8417821434835994E-2</v>
      </c>
      <c r="U44">
        <f t="shared" si="4"/>
        <v>-3.5172385587501534E-2</v>
      </c>
      <c r="V44">
        <f t="shared" si="5"/>
        <v>-8.1648830757035367E-3</v>
      </c>
      <c r="W44">
        <f t="shared" si="6"/>
        <v>-2.0568436798801592E-3</v>
      </c>
      <c r="X44">
        <f t="shared" si="7"/>
        <v>-2.3435058848036663E-2</v>
      </c>
      <c r="Y44">
        <f t="shared" si="8"/>
        <v>-1.8791230758979174E-2</v>
      </c>
      <c r="Z44">
        <f t="shared" si="9"/>
        <v>-1.6430594900849811E-2</v>
      </c>
      <c r="AF44">
        <v>280.01</v>
      </c>
      <c r="AG44">
        <v>6430.5</v>
      </c>
      <c r="AH44">
        <f t="shared" si="21"/>
        <v>4523.0854894994382</v>
      </c>
      <c r="AI44" s="13">
        <f t="shared" si="22"/>
        <v>0.91845907583684616</v>
      </c>
    </row>
    <row r="45" spans="1:35" x14ac:dyDescent="0.3">
      <c r="A45" s="1">
        <v>276.29000000000002</v>
      </c>
      <c r="B45">
        <v>22348</v>
      </c>
      <c r="C45" s="1">
        <v>227</v>
      </c>
      <c r="D45" s="1">
        <v>6236</v>
      </c>
      <c r="E45" s="1">
        <v>4722.8</v>
      </c>
      <c r="F45">
        <v>252.75</v>
      </c>
      <c r="G45" s="1">
        <v>567.4</v>
      </c>
      <c r="H45">
        <v>14500</v>
      </c>
      <c r="I45" s="1">
        <v>1501.5</v>
      </c>
      <c r="J45">
        <v>69.28</v>
      </c>
      <c r="Q45">
        <f t="shared" si="1"/>
        <v>-2.6736649288431644E-2</v>
      </c>
      <c r="R45">
        <f t="shared" si="2"/>
        <v>7.9379397438210358E-3</v>
      </c>
      <c r="S45">
        <f t="shared" si="20"/>
        <v>2.6499050375327911E-2</v>
      </c>
      <c r="T45">
        <f t="shared" si="3"/>
        <v>7.4061315880124004E-2</v>
      </c>
      <c r="U45">
        <f t="shared" si="4"/>
        <v>9.7494807341790598E-4</v>
      </c>
      <c r="V45">
        <f t="shared" si="5"/>
        <v>1.0030370843989733E-2</v>
      </c>
      <c r="W45">
        <f t="shared" si="6"/>
        <v>6.3144088439197915E-2</v>
      </c>
      <c r="X45">
        <f t="shared" si="7"/>
        <v>3.1001137656427757E-2</v>
      </c>
      <c r="Y45">
        <f t="shared" si="8"/>
        <v>1.9694397283531409E-2</v>
      </c>
      <c r="Z45">
        <f t="shared" si="9"/>
        <v>-2.304147465437739E-3</v>
      </c>
      <c r="AF45">
        <v>279.64999999999998</v>
      </c>
      <c r="AG45">
        <v>6362</v>
      </c>
      <c r="AH45">
        <f t="shared" si="21"/>
        <v>4475.7173383026238</v>
      </c>
      <c r="AI45" s="13">
        <f t="shared" si="22"/>
        <v>0.90884048505996906</v>
      </c>
    </row>
    <row r="46" spans="1:35" x14ac:dyDescent="0.3">
      <c r="A46" s="1">
        <v>282.45999999999998</v>
      </c>
      <c r="B46">
        <v>22954</v>
      </c>
      <c r="C46" s="1">
        <v>232.1</v>
      </c>
      <c r="D46" s="1">
        <v>6305</v>
      </c>
      <c r="E46" s="1">
        <v>4707.6000000000004</v>
      </c>
      <c r="F46">
        <v>258.86</v>
      </c>
      <c r="G46" s="1">
        <v>607</v>
      </c>
      <c r="H46">
        <v>14513</v>
      </c>
      <c r="I46" s="1">
        <v>1540.1</v>
      </c>
      <c r="J46">
        <v>69.66</v>
      </c>
      <c r="Q46">
        <f t="shared" si="1"/>
        <v>2.2331608092945668E-2</v>
      </c>
      <c r="R46">
        <f t="shared" si="2"/>
        <v>2.7116520494003937E-2</v>
      </c>
      <c r="S46">
        <f t="shared" si="20"/>
        <v>2.2466960352422884E-2</v>
      </c>
      <c r="T46">
        <f t="shared" si="3"/>
        <v>1.1064785118665812E-2</v>
      </c>
      <c r="U46">
        <f t="shared" si="4"/>
        <v>-3.2184297450664474E-3</v>
      </c>
      <c r="V46">
        <f t="shared" si="5"/>
        <v>2.4174085064292833E-2</v>
      </c>
      <c r="W46">
        <f t="shared" si="6"/>
        <v>6.9792033838561904E-2</v>
      </c>
      <c r="X46">
        <f t="shared" si="7"/>
        <v>8.9655172413793103E-4</v>
      </c>
      <c r="Y46">
        <f t="shared" si="8"/>
        <v>2.5707625707625647E-2</v>
      </c>
      <c r="Z46">
        <f t="shared" si="9"/>
        <v>5.4849884526558231E-3</v>
      </c>
      <c r="AF46">
        <v>275.51</v>
      </c>
      <c r="AG46">
        <v>6228</v>
      </c>
      <c r="AH46">
        <f t="shared" si="21"/>
        <v>4381.9900398814589</v>
      </c>
      <c r="AI46" s="13">
        <f t="shared" si="22"/>
        <v>0.88980819215097207</v>
      </c>
    </row>
    <row r="47" spans="1:35" x14ac:dyDescent="0.3">
      <c r="A47" s="1">
        <v>283.85000000000002</v>
      </c>
      <c r="B47">
        <v>23164</v>
      </c>
      <c r="C47" s="1">
        <v>231.69</v>
      </c>
      <c r="D47" s="1">
        <v>6127.5</v>
      </c>
      <c r="E47" s="1">
        <v>4692</v>
      </c>
      <c r="F47">
        <v>258</v>
      </c>
      <c r="G47" s="1">
        <v>605.29999999999995</v>
      </c>
      <c r="H47">
        <v>14107.5</v>
      </c>
      <c r="I47" s="1">
        <v>1510.3</v>
      </c>
      <c r="J47">
        <v>69.86</v>
      </c>
      <c r="Q47">
        <f t="shared" si="1"/>
        <v>4.9210507682505254E-3</v>
      </c>
      <c r="R47">
        <f t="shared" si="2"/>
        <v>9.1487322471029021E-3</v>
      </c>
      <c r="S47">
        <f t="shared" si="20"/>
        <v>-1.7664799655320836E-3</v>
      </c>
      <c r="T47">
        <f t="shared" si="3"/>
        <v>-2.8152260111022998E-2</v>
      </c>
      <c r="U47">
        <f t="shared" si="4"/>
        <v>-3.3137904664798119E-3</v>
      </c>
      <c r="V47">
        <f t="shared" si="5"/>
        <v>-3.3222591362126771E-3</v>
      </c>
      <c r="W47">
        <f t="shared" si="6"/>
        <v>-2.800658978583271E-3</v>
      </c>
      <c r="X47">
        <f t="shared" si="7"/>
        <v>-2.794046716736719E-2</v>
      </c>
      <c r="Y47">
        <f t="shared" si="8"/>
        <v>-1.9349392896565131E-2</v>
      </c>
      <c r="Z47">
        <f t="shared" si="9"/>
        <v>2.8710881424060127E-3</v>
      </c>
      <c r="AF47">
        <v>277.3</v>
      </c>
      <c r="AG47">
        <v>6307.5</v>
      </c>
      <c r="AH47">
        <f t="shared" si="21"/>
        <v>4437.3903044764747</v>
      </c>
      <c r="AI47" s="13">
        <f t="shared" si="22"/>
        <v>0.90105778624756427</v>
      </c>
    </row>
    <row r="48" spans="1:35" x14ac:dyDescent="0.3">
      <c r="A48" s="1">
        <v>285</v>
      </c>
      <c r="B48">
        <v>23396</v>
      </c>
      <c r="C48" s="1">
        <v>232.47</v>
      </c>
      <c r="D48" s="1">
        <v>6339</v>
      </c>
      <c r="E48" s="1">
        <v>4889.8</v>
      </c>
      <c r="F48">
        <v>258.47000000000003</v>
      </c>
      <c r="G48" s="1">
        <v>618.70000000000005</v>
      </c>
      <c r="H48">
        <v>14231</v>
      </c>
      <c r="I48" s="1">
        <v>1549.8</v>
      </c>
      <c r="J48">
        <v>70</v>
      </c>
      <c r="Q48">
        <f t="shared" si="1"/>
        <v>4.0514356174034781E-3</v>
      </c>
      <c r="R48">
        <f t="shared" si="2"/>
        <v>1.0015541357278536E-2</v>
      </c>
      <c r="S48">
        <f t="shared" si="20"/>
        <v>3.3665673960896073E-3</v>
      </c>
      <c r="T48">
        <f t="shared" si="3"/>
        <v>3.4516523867809054E-2</v>
      </c>
      <c r="U48">
        <f t="shared" si="4"/>
        <v>4.2156862745098077E-2</v>
      </c>
      <c r="V48">
        <f t="shared" si="5"/>
        <v>1.8217054263566948E-3</v>
      </c>
      <c r="W48">
        <f t="shared" si="6"/>
        <v>2.2137782917561692E-2</v>
      </c>
      <c r="X48">
        <f t="shared" si="7"/>
        <v>8.7542087542087539E-3</v>
      </c>
      <c r="Y48">
        <f t="shared" si="8"/>
        <v>2.6153744289214065E-2</v>
      </c>
      <c r="Z48">
        <f t="shared" si="9"/>
        <v>2.0040080160320722E-3</v>
      </c>
      <c r="AF48">
        <v>282.89999999999998</v>
      </c>
      <c r="AG48">
        <v>6393</v>
      </c>
      <c r="AH48">
        <f t="shared" si="21"/>
        <v>4498.1113975293865</v>
      </c>
      <c r="AI48" s="13">
        <f t="shared" si="22"/>
        <v>0.91338782934284801</v>
      </c>
    </row>
    <row r="49" spans="1:35" x14ac:dyDescent="0.3">
      <c r="A49" s="1">
        <v>285.39999999999998</v>
      </c>
      <c r="B49">
        <v>23746</v>
      </c>
      <c r="C49" s="1">
        <v>233.8</v>
      </c>
      <c r="D49" s="1">
        <v>6356</v>
      </c>
      <c r="E49" s="1">
        <v>4960.3999999999996</v>
      </c>
      <c r="F49">
        <v>260.39</v>
      </c>
      <c r="G49" s="1">
        <v>623.6</v>
      </c>
      <c r="H49">
        <v>14110.5</v>
      </c>
      <c r="I49" s="1">
        <v>1523.8</v>
      </c>
      <c r="J49">
        <v>69.86</v>
      </c>
      <c r="Q49">
        <f t="shared" si="1"/>
        <v>1.4035087719297449E-3</v>
      </c>
      <c r="R49">
        <f t="shared" si="2"/>
        <v>1.4959822191827662E-2</v>
      </c>
      <c r="S49">
        <f t="shared" si="20"/>
        <v>5.7211683227943932E-3</v>
      </c>
      <c r="T49">
        <f t="shared" si="3"/>
        <v>2.681811011200505E-3</v>
      </c>
      <c r="U49">
        <f t="shared" si="4"/>
        <v>1.4438218332038007E-2</v>
      </c>
      <c r="V49">
        <f t="shared" si="5"/>
        <v>7.4283282392539132E-3</v>
      </c>
      <c r="W49">
        <f t="shared" si="6"/>
        <v>7.9198319056084966E-3</v>
      </c>
      <c r="X49">
        <f t="shared" si="7"/>
        <v>-8.4674302578877092E-3</v>
      </c>
      <c r="Y49">
        <f t="shared" si="8"/>
        <v>-1.6776358239772873E-2</v>
      </c>
      <c r="Z49">
        <f t="shared" si="9"/>
        <v>-2.0000000000000083E-3</v>
      </c>
      <c r="AF49">
        <v>283.27999999999997</v>
      </c>
      <c r="AG49">
        <v>6456</v>
      </c>
      <c r="AH49">
        <f t="shared" si="21"/>
        <v>4541.6914331610933</v>
      </c>
      <c r="AI49" s="13">
        <f t="shared" si="22"/>
        <v>0.92223720425388112</v>
      </c>
    </row>
    <row r="50" spans="1:35" x14ac:dyDescent="0.3">
      <c r="A50" s="1">
        <v>291.98</v>
      </c>
      <c r="B50">
        <v>24114</v>
      </c>
      <c r="C50" s="1">
        <v>237.79</v>
      </c>
      <c r="D50" s="1">
        <v>6472.5</v>
      </c>
      <c r="E50" s="1">
        <v>5039</v>
      </c>
      <c r="F50">
        <v>264.86</v>
      </c>
      <c r="G50" s="1">
        <v>624.6</v>
      </c>
      <c r="H50">
        <v>14089.5</v>
      </c>
      <c r="I50" s="1">
        <v>1526.9</v>
      </c>
      <c r="J50">
        <v>70.819999999999993</v>
      </c>
      <c r="Q50">
        <f t="shared" si="1"/>
        <v>2.3055360896986829E-2</v>
      </c>
      <c r="R50">
        <f t="shared" si="2"/>
        <v>1.5497346921586793E-2</v>
      </c>
      <c r="S50">
        <f t="shared" si="20"/>
        <v>1.7065868263472971E-2</v>
      </c>
      <c r="T50">
        <f t="shared" si="3"/>
        <v>1.8329137822529894E-2</v>
      </c>
      <c r="U50">
        <f t="shared" si="4"/>
        <v>1.5845496330941129E-2</v>
      </c>
      <c r="V50">
        <f t="shared" si="5"/>
        <v>1.7166557855524511E-2</v>
      </c>
      <c r="W50">
        <f t="shared" si="6"/>
        <v>1.6035920461834508E-3</v>
      </c>
      <c r="X50">
        <f t="shared" si="7"/>
        <v>-1.488253428298076E-3</v>
      </c>
      <c r="Y50">
        <f t="shared" si="8"/>
        <v>2.034387714923308E-3</v>
      </c>
      <c r="Z50">
        <f t="shared" si="9"/>
        <v>1.3741769252791207E-2</v>
      </c>
      <c r="AF50">
        <v>279.51</v>
      </c>
      <c r="AG50">
        <v>6433.5</v>
      </c>
      <c r="AH50">
        <f t="shared" si="21"/>
        <v>4525.0000555280394</v>
      </c>
      <c r="AI50" s="13">
        <f t="shared" si="22"/>
        <v>0.91884784818026977</v>
      </c>
    </row>
    <row r="51" spans="1:35" x14ac:dyDescent="0.3">
      <c r="A51" s="1">
        <v>292.39</v>
      </c>
      <c r="B51">
        <v>22846</v>
      </c>
      <c r="C51" s="1">
        <v>234.02</v>
      </c>
      <c r="D51" s="1">
        <v>6445</v>
      </c>
      <c r="E51" s="1">
        <v>5161.8</v>
      </c>
      <c r="F51">
        <v>263.33</v>
      </c>
      <c r="G51" s="1">
        <v>610</v>
      </c>
      <c r="H51">
        <v>14175.5</v>
      </c>
      <c r="I51" s="1">
        <v>1529.8</v>
      </c>
      <c r="J51">
        <v>70.5</v>
      </c>
      <c r="Q51">
        <f t="shared" si="1"/>
        <v>1.4042057675182141E-3</v>
      </c>
      <c r="R51">
        <f t="shared" si="2"/>
        <v>-5.258356141660446E-2</v>
      </c>
      <c r="S51">
        <f t="shared" si="20"/>
        <v>-1.5854325244963968E-2</v>
      </c>
      <c r="T51">
        <f t="shared" si="3"/>
        <v>-4.248744689069139E-3</v>
      </c>
      <c r="U51">
        <f t="shared" si="4"/>
        <v>2.436991466560829E-2</v>
      </c>
      <c r="V51">
        <f t="shared" si="5"/>
        <v>-5.7766367137356694E-3</v>
      </c>
      <c r="W51">
        <f t="shared" si="6"/>
        <v>-2.337495997438364E-2</v>
      </c>
      <c r="X51">
        <f t="shared" si="7"/>
        <v>6.1038361900706203E-3</v>
      </c>
      <c r="Y51">
        <f t="shared" si="8"/>
        <v>1.8992730368720043E-3</v>
      </c>
      <c r="Z51">
        <f t="shared" si="9"/>
        <v>-4.5184975995480542E-3</v>
      </c>
      <c r="AF51">
        <v>281.05</v>
      </c>
      <c r="AG51">
        <v>6405</v>
      </c>
      <c r="AH51">
        <f t="shared" si="21"/>
        <v>4505.8161802425639</v>
      </c>
      <c r="AI51" s="13">
        <f t="shared" si="22"/>
        <v>0.91495236479695274</v>
      </c>
    </row>
    <row r="52" spans="1:35" x14ac:dyDescent="0.3">
      <c r="A52" s="1">
        <v>284.55</v>
      </c>
      <c r="B52">
        <v>22878</v>
      </c>
      <c r="C52" s="1">
        <v>229.9</v>
      </c>
      <c r="D52" s="1">
        <v>6363</v>
      </c>
      <c r="E52" s="1">
        <v>5037.6000000000004</v>
      </c>
      <c r="F52">
        <v>257.64999999999998</v>
      </c>
      <c r="G52" s="1">
        <v>608.29999999999995</v>
      </c>
      <c r="H52">
        <v>14264</v>
      </c>
      <c r="I52" s="1">
        <v>1539.1</v>
      </c>
      <c r="J52">
        <v>70.02</v>
      </c>
      <c r="Q52">
        <f t="shared" si="1"/>
        <v>-2.6813502513765776E-2</v>
      </c>
      <c r="R52">
        <f t="shared" si="2"/>
        <v>1.4006828328810294E-3</v>
      </c>
      <c r="S52">
        <f t="shared" si="20"/>
        <v>-1.7605332877531854E-2</v>
      </c>
      <c r="T52">
        <f t="shared" si="3"/>
        <v>-1.2723041117145074E-2</v>
      </c>
      <c r="U52">
        <f t="shared" si="4"/>
        <v>-2.4061373939323456E-2</v>
      </c>
      <c r="V52">
        <f t="shared" si="5"/>
        <v>-2.1569893289788505E-2</v>
      </c>
      <c r="W52">
        <f t="shared" si="6"/>
        <v>-2.7868852459017137E-3</v>
      </c>
      <c r="X52">
        <f t="shared" si="7"/>
        <v>6.2431660258897397E-3</v>
      </c>
      <c r="Y52">
        <f t="shared" si="8"/>
        <v>6.0792260426199207E-3</v>
      </c>
      <c r="Z52">
        <f t="shared" si="9"/>
        <v>-6.8085106382979287E-3</v>
      </c>
      <c r="AF52">
        <v>278.08</v>
      </c>
      <c r="AG52">
        <v>6332.5</v>
      </c>
      <c r="AH52">
        <f t="shared" si="21"/>
        <v>4454.879101394391</v>
      </c>
      <c r="AI52" s="13">
        <f t="shared" si="22"/>
        <v>0.90460906651675621</v>
      </c>
    </row>
    <row r="53" spans="1:35" x14ac:dyDescent="0.3">
      <c r="A53" s="1">
        <v>281.79000000000002</v>
      </c>
      <c r="B53">
        <v>22596</v>
      </c>
      <c r="C53" s="1">
        <v>224.35</v>
      </c>
      <c r="D53" s="1">
        <v>6083</v>
      </c>
      <c r="E53" s="1">
        <v>4858</v>
      </c>
      <c r="F53">
        <v>255.79</v>
      </c>
      <c r="G53" s="1">
        <v>583.6</v>
      </c>
      <c r="H53">
        <v>14299.5</v>
      </c>
      <c r="I53" s="1">
        <v>1550.1</v>
      </c>
      <c r="J53">
        <v>69.180000000000007</v>
      </c>
      <c r="Q53">
        <f t="shared" si="1"/>
        <v>-9.6995255666842053E-3</v>
      </c>
      <c r="R53">
        <f t="shared" si="2"/>
        <v>-1.2326252294781013E-2</v>
      </c>
      <c r="S53">
        <f t="shared" si="20"/>
        <v>-2.4140930839495481E-2</v>
      </c>
      <c r="T53">
        <f t="shared" si="3"/>
        <v>-4.4004400440044007E-2</v>
      </c>
      <c r="U53">
        <f t="shared" si="4"/>
        <v>-3.5651897729077411E-2</v>
      </c>
      <c r="V53">
        <f t="shared" si="5"/>
        <v>-7.2190956724237738E-3</v>
      </c>
      <c r="W53">
        <f t="shared" si="6"/>
        <v>-4.0604964655597459E-2</v>
      </c>
      <c r="X53">
        <f t="shared" si="7"/>
        <v>2.4887829500841278E-3</v>
      </c>
      <c r="Y53">
        <f t="shared" si="8"/>
        <v>7.1470339808979277E-3</v>
      </c>
      <c r="Z53">
        <f t="shared" si="9"/>
        <v>-1.1996572407883307E-2</v>
      </c>
      <c r="AF53">
        <v>282.2</v>
      </c>
      <c r="AG53">
        <v>6415</v>
      </c>
      <c r="AH53">
        <f t="shared" si="21"/>
        <v>4513.0715829148821</v>
      </c>
      <c r="AI53" s="13">
        <f t="shared" si="22"/>
        <v>0.91642564900719192</v>
      </c>
    </row>
    <row r="54" spans="1:35" x14ac:dyDescent="0.3">
      <c r="A54" s="1">
        <v>288.86</v>
      </c>
      <c r="B54">
        <v>22686</v>
      </c>
      <c r="C54" s="1">
        <v>225.4</v>
      </c>
      <c r="D54" s="1">
        <v>6078</v>
      </c>
      <c r="E54" s="1">
        <v>4880</v>
      </c>
      <c r="F54">
        <v>260.62</v>
      </c>
      <c r="G54" s="1">
        <v>598</v>
      </c>
      <c r="H54">
        <v>14301.5</v>
      </c>
      <c r="I54" s="1">
        <v>1550.9</v>
      </c>
      <c r="J54">
        <v>69.8</v>
      </c>
      <c r="Q54">
        <f t="shared" si="1"/>
        <v>2.5089605734766998E-2</v>
      </c>
      <c r="R54">
        <f t="shared" si="2"/>
        <v>3.9830058417419014E-3</v>
      </c>
      <c r="S54">
        <f t="shared" si="20"/>
        <v>4.68018720748835E-3</v>
      </c>
      <c r="T54">
        <f t="shared" si="3"/>
        <v>-8.2196284727930301E-4</v>
      </c>
      <c r="U54">
        <f t="shared" si="4"/>
        <v>4.5286125977768632E-3</v>
      </c>
      <c r="V54">
        <f t="shared" si="5"/>
        <v>1.8882677196137506E-2</v>
      </c>
      <c r="W54">
        <f t="shared" si="6"/>
        <v>2.4674434544208323E-2</v>
      </c>
      <c r="X54">
        <f t="shared" si="7"/>
        <v>1.398650302458128E-4</v>
      </c>
      <c r="Y54">
        <f t="shared" si="8"/>
        <v>5.1609573575910062E-4</v>
      </c>
      <c r="Z54">
        <f t="shared" si="9"/>
        <v>8.9621277825959848E-3</v>
      </c>
      <c r="AF54">
        <v>287</v>
      </c>
      <c r="AG54">
        <v>6416</v>
      </c>
      <c r="AH54">
        <f t="shared" si="21"/>
        <v>4515.25005408383</v>
      </c>
      <c r="AI54" s="13">
        <f t="shared" si="22"/>
        <v>0.91686801000638474</v>
      </c>
    </row>
    <row r="55" spans="1:35" x14ac:dyDescent="0.3">
      <c r="A55" s="1">
        <v>289.39999999999998</v>
      </c>
      <c r="B55">
        <v>22766</v>
      </c>
      <c r="C55" s="1">
        <v>221.88</v>
      </c>
      <c r="D55" s="1">
        <v>6118</v>
      </c>
      <c r="E55" s="1">
        <v>4891</v>
      </c>
      <c r="F55">
        <v>263.86</v>
      </c>
      <c r="G55" s="1">
        <v>600.70000000000005</v>
      </c>
      <c r="H55">
        <v>14120</v>
      </c>
      <c r="I55" s="1">
        <v>1537.4</v>
      </c>
      <c r="J55">
        <v>69.260000000000005</v>
      </c>
      <c r="Q55">
        <f t="shared" si="1"/>
        <v>1.8694177110017433E-3</v>
      </c>
      <c r="R55">
        <f t="shared" si="2"/>
        <v>3.5264039495724237E-3</v>
      </c>
      <c r="S55">
        <f t="shared" si="20"/>
        <v>-1.5616681455190818E-2</v>
      </c>
      <c r="T55">
        <f t="shared" si="3"/>
        <v>6.5811122079631459E-3</v>
      </c>
      <c r="U55">
        <f t="shared" si="4"/>
        <v>2.2540983606557379E-3</v>
      </c>
      <c r="V55">
        <f t="shared" si="5"/>
        <v>1.2431893177806803E-2</v>
      </c>
      <c r="W55">
        <f t="shared" si="6"/>
        <v>4.515050167224156E-3</v>
      </c>
      <c r="X55">
        <f t="shared" si="7"/>
        <v>-1.2690976470999546E-2</v>
      </c>
      <c r="Y55">
        <f t="shared" si="8"/>
        <v>-8.7046231220581586E-3</v>
      </c>
      <c r="Z55">
        <f t="shared" si="9"/>
        <v>-7.7363896848136396E-3</v>
      </c>
      <c r="AF55">
        <v>287.35000000000002</v>
      </c>
      <c r="AG55">
        <v>6299</v>
      </c>
      <c r="AH55">
        <f>AF55*$AF$30+AG55*$AG$30</f>
        <v>4434.643104524891</v>
      </c>
      <c r="AI55" s="13">
        <f t="shared" si="22"/>
        <v>0.90049993901373948</v>
      </c>
    </row>
    <row r="56" spans="1:35" x14ac:dyDescent="0.3">
      <c r="A56" s="1">
        <v>282.19</v>
      </c>
      <c r="B56">
        <v>22238</v>
      </c>
      <c r="C56" s="1">
        <v>221.62</v>
      </c>
      <c r="D56" s="1">
        <v>5961</v>
      </c>
      <c r="E56" s="1">
        <v>4906</v>
      </c>
      <c r="F56">
        <v>260.39999999999998</v>
      </c>
      <c r="G56" s="1">
        <v>589.5</v>
      </c>
      <c r="H56">
        <v>14147</v>
      </c>
      <c r="I56" s="1">
        <v>1529</v>
      </c>
      <c r="J56">
        <v>67.72</v>
      </c>
      <c r="Q56">
        <f t="shared" si="1"/>
        <v>-2.4913614374568002E-2</v>
      </c>
      <c r="R56">
        <f t="shared" si="2"/>
        <v>-2.3192480014056049E-2</v>
      </c>
      <c r="S56">
        <f t="shared" si="20"/>
        <v>-1.1718045790516988E-3</v>
      </c>
      <c r="T56">
        <f t="shared" si="3"/>
        <v>-2.5661981039555411E-2</v>
      </c>
      <c r="U56">
        <f t="shared" si="4"/>
        <v>3.066857493355142E-3</v>
      </c>
      <c r="V56">
        <f t="shared" si="5"/>
        <v>-1.3113014477374502E-2</v>
      </c>
      <c r="W56">
        <f t="shared" si="6"/>
        <v>-1.8644914266688937E-2</v>
      </c>
      <c r="X56">
        <f t="shared" si="7"/>
        <v>1.9121813031161474E-3</v>
      </c>
      <c r="Y56">
        <f t="shared" si="8"/>
        <v>-5.4637700013009565E-3</v>
      </c>
      <c r="Z56">
        <f t="shared" si="9"/>
        <v>-2.2235056309558274E-2</v>
      </c>
    </row>
    <row r="57" spans="1:35" x14ac:dyDescent="0.3">
      <c r="A57" s="1">
        <v>289.86</v>
      </c>
      <c r="B57">
        <v>21326</v>
      </c>
      <c r="C57" s="1">
        <v>223.65</v>
      </c>
      <c r="D57" s="1">
        <v>6162.5</v>
      </c>
      <c r="E57" s="1">
        <v>4850</v>
      </c>
      <c r="F57">
        <v>263.7</v>
      </c>
      <c r="G57" s="1">
        <v>605.1</v>
      </c>
      <c r="H57">
        <v>13992.5</v>
      </c>
      <c r="I57" s="1">
        <v>1513.8</v>
      </c>
      <c r="J57">
        <v>65.900000000000006</v>
      </c>
      <c r="Q57">
        <f t="shared" si="1"/>
        <v>2.7180268613345673E-2</v>
      </c>
      <c r="R57">
        <f t="shared" si="2"/>
        <v>-4.1010882273585757E-2</v>
      </c>
      <c r="S57">
        <f t="shared" si="20"/>
        <v>9.1598231206569854E-3</v>
      </c>
      <c r="T57">
        <f t="shared" si="3"/>
        <v>3.380305317899681E-2</v>
      </c>
      <c r="U57">
        <f t="shared" si="4"/>
        <v>-1.141459437423563E-2</v>
      </c>
      <c r="V57">
        <f t="shared" si="5"/>
        <v>1.2672811059907878E-2</v>
      </c>
      <c r="W57">
        <f t="shared" si="6"/>
        <v>2.6463104325699784E-2</v>
      </c>
      <c r="X57">
        <f t="shared" si="7"/>
        <v>-1.09210433307415E-2</v>
      </c>
      <c r="Y57">
        <f t="shared" si="8"/>
        <v>-9.9411379986919859E-3</v>
      </c>
      <c r="Z57">
        <f t="shared" si="9"/>
        <v>-2.687536916715879E-2</v>
      </c>
    </row>
    <row r="58" spans="1:35" x14ac:dyDescent="0.3">
      <c r="A58" s="1">
        <v>283.58999999999997</v>
      </c>
      <c r="B58">
        <v>21252</v>
      </c>
      <c r="C58" s="1">
        <v>224.84</v>
      </c>
      <c r="D58" s="1">
        <v>6182</v>
      </c>
      <c r="E58" s="1">
        <v>4741</v>
      </c>
      <c r="F58">
        <v>264.47000000000003</v>
      </c>
      <c r="G58" s="1">
        <v>596</v>
      </c>
      <c r="H58">
        <v>13917</v>
      </c>
      <c r="I58" s="1">
        <v>1497.6</v>
      </c>
      <c r="J58">
        <v>66.14</v>
      </c>
      <c r="Q58">
        <f t="shared" si="1"/>
        <v>-2.163113227075153E-2</v>
      </c>
      <c r="R58">
        <f t="shared" si="2"/>
        <v>-3.4699427928350369E-3</v>
      </c>
      <c r="S58">
        <f t="shared" si="20"/>
        <v>5.3208137715179864E-3</v>
      </c>
      <c r="T58">
        <f t="shared" si="3"/>
        <v>3.1643002028397568E-3</v>
      </c>
      <c r="U58">
        <f t="shared" si="4"/>
        <v>-2.2474226804123712E-2</v>
      </c>
      <c r="V58">
        <f t="shared" si="5"/>
        <v>2.9199848312477764E-3</v>
      </c>
      <c r="W58">
        <f t="shared" si="6"/>
        <v>-1.5038836555941204E-2</v>
      </c>
      <c r="X58">
        <f t="shared" si="7"/>
        <v>-5.3957477219939249E-3</v>
      </c>
      <c r="Y58">
        <f t="shared" si="8"/>
        <v>-1.0701545778834752E-2</v>
      </c>
      <c r="Z58">
        <f t="shared" si="9"/>
        <v>3.6418816388466596E-3</v>
      </c>
    </row>
    <row r="59" spans="1:35" x14ac:dyDescent="0.3">
      <c r="A59" s="1">
        <v>286.79000000000002</v>
      </c>
      <c r="B59">
        <v>22206</v>
      </c>
      <c r="C59" s="1">
        <v>227.3</v>
      </c>
      <c r="D59" s="1">
        <v>6283</v>
      </c>
      <c r="E59" s="1">
        <v>4785</v>
      </c>
      <c r="F59">
        <v>269.27999999999997</v>
      </c>
      <c r="G59" s="1">
        <v>603.4</v>
      </c>
      <c r="H59">
        <v>13930.5</v>
      </c>
      <c r="I59" s="1">
        <v>1491</v>
      </c>
      <c r="J59">
        <v>68</v>
      </c>
      <c r="Q59">
        <f t="shared" si="1"/>
        <v>1.1283895765013032E-2</v>
      </c>
      <c r="R59">
        <f t="shared" si="2"/>
        <v>4.4889892715979672E-2</v>
      </c>
      <c r="S59">
        <f t="shared" si="20"/>
        <v>1.0941113680839743E-2</v>
      </c>
      <c r="T59">
        <f t="shared" si="3"/>
        <v>1.6337754771918473E-2</v>
      </c>
      <c r="U59">
        <f t="shared" si="4"/>
        <v>9.2807424593967514E-3</v>
      </c>
      <c r="V59">
        <f t="shared" si="5"/>
        <v>1.8187318032290789E-2</v>
      </c>
      <c r="W59">
        <f t="shared" si="6"/>
        <v>1.2416107382550298E-2</v>
      </c>
      <c r="X59">
        <f t="shared" si="7"/>
        <v>9.7003664582884241E-4</v>
      </c>
      <c r="Y59">
        <f t="shared" si="8"/>
        <v>-4.4070512820512213E-3</v>
      </c>
      <c r="Z59">
        <f t="shared" si="9"/>
        <v>2.8122165104324151E-2</v>
      </c>
    </row>
    <row r="60" spans="1:35" x14ac:dyDescent="0.3">
      <c r="A60" s="1">
        <v>294.82</v>
      </c>
      <c r="B60">
        <v>23116</v>
      </c>
      <c r="C60" s="1">
        <v>228.74</v>
      </c>
      <c r="D60" s="1">
        <v>6257.5</v>
      </c>
      <c r="E60" s="1">
        <v>4830</v>
      </c>
      <c r="F60">
        <v>271.38</v>
      </c>
      <c r="G60" s="1">
        <v>603</v>
      </c>
      <c r="H60">
        <v>13838.5</v>
      </c>
      <c r="I60" s="1">
        <v>1489.5</v>
      </c>
      <c r="J60">
        <v>67.459999999999994</v>
      </c>
      <c r="Q60">
        <f t="shared" si="1"/>
        <v>2.7999581575368641E-2</v>
      </c>
      <c r="R60">
        <f t="shared" si="2"/>
        <v>4.0979915338196886E-2</v>
      </c>
      <c r="S60">
        <f t="shared" si="20"/>
        <v>6.3352397712274425E-3</v>
      </c>
      <c r="T60">
        <f t="shared" si="3"/>
        <v>-4.0585707464586979E-3</v>
      </c>
      <c r="U60">
        <f t="shared" si="4"/>
        <v>9.4043887147335428E-3</v>
      </c>
      <c r="V60">
        <f t="shared" si="5"/>
        <v>7.7985739750446488E-3</v>
      </c>
      <c r="W60">
        <f t="shared" si="6"/>
        <v>-6.6291017567115889E-4</v>
      </c>
      <c r="X60">
        <f t="shared" si="7"/>
        <v>-6.6042137755285167E-3</v>
      </c>
      <c r="Y60">
        <f t="shared" si="8"/>
        <v>-1.006036217303823E-3</v>
      </c>
      <c r="Z60">
        <f t="shared" si="9"/>
        <v>-7.9411764705883264E-3</v>
      </c>
    </row>
    <row r="61" spans="1:35" x14ac:dyDescent="0.3">
      <c r="A61" s="1">
        <v>294</v>
      </c>
      <c r="B61">
        <v>23172</v>
      </c>
      <c r="C61" s="1">
        <v>225.93</v>
      </c>
      <c r="D61" s="1">
        <v>6155</v>
      </c>
      <c r="E61" s="1">
        <v>4788</v>
      </c>
      <c r="F61">
        <v>271.89999999999998</v>
      </c>
      <c r="G61" s="1">
        <v>596.9</v>
      </c>
      <c r="H61">
        <v>13505</v>
      </c>
      <c r="I61" s="1">
        <v>1455.2</v>
      </c>
      <c r="J61">
        <v>66.84</v>
      </c>
      <c r="Q61">
        <f t="shared" si="1"/>
        <v>-2.7813581168170177E-3</v>
      </c>
      <c r="R61">
        <f t="shared" si="2"/>
        <v>2.4225644575186019E-3</v>
      </c>
      <c r="S61">
        <f t="shared" si="20"/>
        <v>-1.2284690041094701E-2</v>
      </c>
      <c r="T61">
        <f t="shared" si="3"/>
        <v>-1.6380343587694766E-2</v>
      </c>
      <c r="U61">
        <f t="shared" si="4"/>
        <v>-8.6956521739130436E-3</v>
      </c>
      <c r="V61">
        <f t="shared" si="5"/>
        <v>1.9161323605276063E-3</v>
      </c>
      <c r="W61">
        <f t="shared" si="6"/>
        <v>-1.0116086235489258E-2</v>
      </c>
      <c r="X61">
        <f t="shared" si="7"/>
        <v>-2.4099432741987933E-2</v>
      </c>
      <c r="Y61">
        <f t="shared" si="8"/>
        <v>-2.3027861698556532E-2</v>
      </c>
      <c r="Z61">
        <f t="shared" si="9"/>
        <v>-9.1906314853244936E-3</v>
      </c>
    </row>
    <row r="62" spans="1:35" x14ac:dyDescent="0.3">
      <c r="A62" s="1">
        <v>291.11</v>
      </c>
      <c r="B62">
        <v>23704</v>
      </c>
      <c r="C62" s="1">
        <v>227.24</v>
      </c>
      <c r="D62" s="1">
        <v>6111.5</v>
      </c>
      <c r="E62" s="1">
        <v>4859</v>
      </c>
      <c r="F62">
        <v>270.93</v>
      </c>
      <c r="G62" s="1">
        <v>594.20000000000005</v>
      </c>
      <c r="H62">
        <v>13926</v>
      </c>
      <c r="I62" s="1">
        <v>1484</v>
      </c>
      <c r="J62">
        <v>67.44</v>
      </c>
      <c r="Q62">
        <f t="shared" si="1"/>
        <v>-9.8299319727890699E-3</v>
      </c>
      <c r="R62">
        <f t="shared" si="2"/>
        <v>2.2958743310892458E-2</v>
      </c>
      <c r="S62">
        <f t="shared" si="20"/>
        <v>5.7982560970212113E-3</v>
      </c>
      <c r="T62">
        <f t="shared" si="3"/>
        <v>-7.0674248578391548E-3</v>
      </c>
      <c r="U62">
        <f t="shared" si="4"/>
        <v>1.4828738512949038E-2</v>
      </c>
      <c r="V62">
        <f t="shared" si="5"/>
        <v>-3.5674880470760225E-3</v>
      </c>
      <c r="W62">
        <f t="shared" si="6"/>
        <v>-4.5233707488690428E-3</v>
      </c>
      <c r="X62">
        <f t="shared" si="7"/>
        <v>3.1173639392817476E-2</v>
      </c>
      <c r="Y62">
        <f t="shared" si="8"/>
        <v>1.9791094007696505E-2</v>
      </c>
      <c r="Z62">
        <f t="shared" si="9"/>
        <v>8.9766606822261272E-3</v>
      </c>
    </row>
    <row r="63" spans="1:35" x14ac:dyDescent="0.3">
      <c r="A63" s="1">
        <v>288.60000000000002</v>
      </c>
      <c r="B63">
        <v>23776</v>
      </c>
      <c r="C63" s="1">
        <v>226.94</v>
      </c>
      <c r="D63" s="1">
        <v>6112</v>
      </c>
      <c r="E63" s="1">
        <v>4949.2</v>
      </c>
      <c r="F63">
        <v>270.5</v>
      </c>
      <c r="G63" s="1">
        <v>606</v>
      </c>
      <c r="H63">
        <v>13928.5</v>
      </c>
      <c r="I63" s="1">
        <v>1505.1</v>
      </c>
      <c r="J63">
        <v>67.16</v>
      </c>
      <c r="Q63">
        <f t="shared" si="1"/>
        <v>-8.6221703136271192E-3</v>
      </c>
      <c r="R63">
        <f t="shared" si="2"/>
        <v>3.0374620317246033E-3</v>
      </c>
      <c r="S63">
        <f t="shared" si="20"/>
        <v>-1.3201901073755121E-3</v>
      </c>
      <c r="T63">
        <f t="shared" si="3"/>
        <v>8.181297553792031E-5</v>
      </c>
      <c r="U63">
        <f t="shared" si="4"/>
        <v>1.8563490430129618E-2</v>
      </c>
      <c r="V63">
        <f t="shared" si="5"/>
        <v>-1.5871258258591031E-3</v>
      </c>
      <c r="W63">
        <f t="shared" si="6"/>
        <v>1.985863345674849E-2</v>
      </c>
      <c r="X63">
        <f t="shared" si="7"/>
        <v>1.7952032170041648E-4</v>
      </c>
      <c r="Y63">
        <f t="shared" si="8"/>
        <v>1.4218328840970289E-2</v>
      </c>
      <c r="Z63">
        <f t="shared" si="9"/>
        <v>-4.1518386714116421E-3</v>
      </c>
    </row>
    <row r="64" spans="1:35" x14ac:dyDescent="0.3">
      <c r="A64" s="1">
        <v>294.94</v>
      </c>
      <c r="B64">
        <v>23860</v>
      </c>
      <c r="C64" s="1">
        <v>228.4</v>
      </c>
      <c r="D64" s="1">
        <v>6108.5</v>
      </c>
      <c r="E64" s="1">
        <v>4935</v>
      </c>
      <c r="F64">
        <v>271.61</v>
      </c>
      <c r="G64" s="1">
        <v>605.29999999999995</v>
      </c>
      <c r="H64">
        <v>13944</v>
      </c>
      <c r="I64" s="1">
        <v>1507.7</v>
      </c>
      <c r="J64">
        <v>67.5</v>
      </c>
      <c r="Q64">
        <f t="shared" si="1"/>
        <v>2.1968121968121881E-2</v>
      </c>
      <c r="R64">
        <f t="shared" si="2"/>
        <v>3.5329744279946162E-3</v>
      </c>
      <c r="S64">
        <f t="shared" si="20"/>
        <v>6.4334185247202254E-3</v>
      </c>
      <c r="T64">
        <f t="shared" si="3"/>
        <v>-5.7264397905759158E-4</v>
      </c>
      <c r="U64">
        <f t="shared" si="4"/>
        <v>-2.8691505697890202E-3</v>
      </c>
      <c r="V64">
        <f t="shared" si="5"/>
        <v>4.1035120147874813E-3</v>
      </c>
      <c r="W64">
        <f t="shared" si="6"/>
        <v>-1.1551155115512302E-3</v>
      </c>
      <c r="X64">
        <f t="shared" si="7"/>
        <v>1.1128262196216392E-3</v>
      </c>
      <c r="Y64">
        <f t="shared" si="8"/>
        <v>1.7274599694373375E-3</v>
      </c>
      <c r="Z64">
        <f t="shared" si="9"/>
        <v>5.0625372245384666E-3</v>
      </c>
    </row>
    <row r="65" spans="1:26" x14ac:dyDescent="0.3">
      <c r="A65" s="1">
        <v>288.58999999999997</v>
      </c>
      <c r="B65">
        <v>23736</v>
      </c>
      <c r="C65" s="1">
        <v>225.06</v>
      </c>
      <c r="D65" s="1">
        <v>5990.5</v>
      </c>
      <c r="E65" s="1">
        <v>4940</v>
      </c>
      <c r="F65">
        <v>270.2</v>
      </c>
      <c r="G65" s="1">
        <v>596.4</v>
      </c>
      <c r="H65">
        <v>13871</v>
      </c>
      <c r="I65" s="1">
        <v>1492.4</v>
      </c>
      <c r="J65">
        <v>67.319999999999993</v>
      </c>
      <c r="Q65">
        <f t="shared" si="1"/>
        <v>-2.1529802671729922E-2</v>
      </c>
      <c r="R65">
        <f t="shared" si="2"/>
        <v>-5.1969823973176867E-3</v>
      </c>
      <c r="S65">
        <f t="shared" si="20"/>
        <v>-1.4623467600700541E-2</v>
      </c>
      <c r="T65">
        <f t="shared" si="3"/>
        <v>-1.9317344683637553E-2</v>
      </c>
      <c r="U65">
        <f t="shared" si="4"/>
        <v>1.0131712259371835E-3</v>
      </c>
      <c r="V65">
        <f t="shared" si="5"/>
        <v>-5.1912668900262323E-3</v>
      </c>
      <c r="W65">
        <f t="shared" si="6"/>
        <v>-1.4703452833305762E-2</v>
      </c>
      <c r="X65">
        <f t="shared" si="7"/>
        <v>-5.2352266207687896E-3</v>
      </c>
      <c r="Y65">
        <f t="shared" si="8"/>
        <v>-1.014790740863564E-2</v>
      </c>
      <c r="Z65">
        <f t="shared" si="9"/>
        <v>-2.6666666666667676E-3</v>
      </c>
    </row>
    <row r="66" spans="1:26" x14ac:dyDescent="0.3">
      <c r="A66" s="1">
        <v>283.83999999999997</v>
      </c>
      <c r="B66">
        <v>23180</v>
      </c>
      <c r="C66" s="1">
        <v>222.95</v>
      </c>
      <c r="D66" s="1">
        <v>5891</v>
      </c>
      <c r="E66" s="1">
        <v>4961.8</v>
      </c>
      <c r="F66">
        <v>265.39999999999998</v>
      </c>
      <c r="G66" s="1">
        <v>582.20000000000005</v>
      </c>
      <c r="H66">
        <v>14361.5</v>
      </c>
      <c r="I66" s="1">
        <v>1532.7</v>
      </c>
      <c r="J66">
        <v>66.88</v>
      </c>
      <c r="Q66">
        <f t="shared" si="1"/>
        <v>-1.6459336775356041E-2</v>
      </c>
      <c r="R66">
        <f t="shared" si="2"/>
        <v>-2.3424334344455681E-2</v>
      </c>
      <c r="S66">
        <f t="shared" si="20"/>
        <v>-9.3752777037235113E-3</v>
      </c>
      <c r="T66">
        <f t="shared" si="3"/>
        <v>-1.6609631917202237E-2</v>
      </c>
      <c r="U66">
        <f t="shared" si="4"/>
        <v>4.4129554655870816E-3</v>
      </c>
      <c r="V66">
        <f t="shared" si="5"/>
        <v>-1.7764618800888275E-2</v>
      </c>
      <c r="W66">
        <f t="shared" si="6"/>
        <v>-2.3809523809523697E-2</v>
      </c>
      <c r="X66">
        <f t="shared" si="7"/>
        <v>3.5361545670824023E-2</v>
      </c>
      <c r="Y66">
        <f t="shared" si="8"/>
        <v>2.700348432055746E-2</v>
      </c>
      <c r="Z66">
        <f t="shared" si="9"/>
        <v>-6.5359477124182679E-3</v>
      </c>
    </row>
    <row r="67" spans="1:26" x14ac:dyDescent="0.3">
      <c r="A67" s="1">
        <v>281.02999999999997</v>
      </c>
      <c r="B67">
        <v>23602</v>
      </c>
      <c r="C67" s="1">
        <v>224.51</v>
      </c>
      <c r="D67" s="1">
        <v>5978</v>
      </c>
      <c r="E67" s="1">
        <v>4845.2</v>
      </c>
      <c r="F67">
        <v>266.85000000000002</v>
      </c>
      <c r="G67" s="1">
        <v>588</v>
      </c>
      <c r="H67">
        <v>14269</v>
      </c>
      <c r="I67" s="1">
        <v>1520.5</v>
      </c>
      <c r="J67">
        <v>67.02</v>
      </c>
      <c r="Q67">
        <f t="shared" si="1"/>
        <v>-9.8999436302142137E-3</v>
      </c>
      <c r="R67">
        <f t="shared" si="2"/>
        <v>1.8205349439171698E-2</v>
      </c>
      <c r="S67">
        <f t="shared" si="20"/>
        <v>6.9970845481049666E-3</v>
      </c>
      <c r="T67">
        <f t="shared" si="3"/>
        <v>1.4768290612799185E-2</v>
      </c>
      <c r="U67">
        <f t="shared" si="4"/>
        <v>-2.3499536458543344E-2</v>
      </c>
      <c r="V67">
        <f t="shared" si="5"/>
        <v>5.4634513941222516E-3</v>
      </c>
      <c r="W67">
        <f t="shared" si="6"/>
        <v>9.9622122981792415E-3</v>
      </c>
      <c r="X67">
        <f t="shared" si="7"/>
        <v>-6.4408313894788148E-3</v>
      </c>
      <c r="Y67">
        <f t="shared" si="8"/>
        <v>-7.9598094865270738E-3</v>
      </c>
      <c r="Z67">
        <f t="shared" si="9"/>
        <v>2.0933014354067073E-3</v>
      </c>
    </row>
    <row r="68" spans="1:26" x14ac:dyDescent="0.3">
      <c r="A68" s="1">
        <v>282.02</v>
      </c>
      <c r="B68">
        <v>23924</v>
      </c>
      <c r="C68" s="1">
        <v>224.3</v>
      </c>
      <c r="D68" s="1">
        <v>6008.5</v>
      </c>
      <c r="E68" s="1">
        <v>4888</v>
      </c>
      <c r="F68">
        <v>267.41000000000003</v>
      </c>
      <c r="G68" s="1">
        <v>580</v>
      </c>
      <c r="H68">
        <v>14267</v>
      </c>
      <c r="I68" s="1">
        <v>1526</v>
      </c>
      <c r="J68">
        <v>66.8</v>
      </c>
      <c r="Q68">
        <f t="shared" ref="Q68:Q127" si="23">(A68-A67)/A67</f>
        <v>3.5227555776963641E-3</v>
      </c>
      <c r="R68">
        <f t="shared" ref="R68:R127" si="24">(B68-B67)/B67</f>
        <v>1.364291161765952E-2</v>
      </c>
      <c r="S68">
        <f t="shared" ref="S68:S127" si="25">(C68-C67)/C67</f>
        <v>-9.3537036212186335E-4</v>
      </c>
      <c r="T68">
        <f t="shared" ref="T68:T127" si="26">(D68-D67)/D67</f>
        <v>5.1020408163265302E-3</v>
      </c>
      <c r="U68">
        <f t="shared" ref="U68:U127" si="27">(E68-E67)/E67</f>
        <v>8.8334846858747172E-3</v>
      </c>
      <c r="V68">
        <f t="shared" ref="V68:V127" si="28">(F68-F67)/F67</f>
        <v>2.0985572418962049E-3</v>
      </c>
      <c r="W68">
        <f t="shared" ref="W68:W127" si="29">(G68-G67)/G67</f>
        <v>-1.3605442176870748E-2</v>
      </c>
      <c r="X68">
        <f t="shared" ref="X68:X127" si="30">(H68-H67)/H67</f>
        <v>-1.4016399187048847E-4</v>
      </c>
      <c r="Y68">
        <f t="shared" ref="Y68:Y127" si="31">(I68-I67)/I67</f>
        <v>3.6172311739559354E-3</v>
      </c>
      <c r="Z68">
        <f t="shared" ref="Z68:Z127" si="32">(J68-J67)/J67</f>
        <v>-3.2826022082960145E-3</v>
      </c>
    </row>
    <row r="69" spans="1:26" x14ac:dyDescent="0.3">
      <c r="A69" s="1">
        <v>282.39999999999998</v>
      </c>
      <c r="B69">
        <v>24410</v>
      </c>
      <c r="C69" s="1">
        <v>222.15</v>
      </c>
      <c r="D69" s="1">
        <v>5933</v>
      </c>
      <c r="E69" s="1">
        <v>4813</v>
      </c>
      <c r="F69">
        <v>266.12</v>
      </c>
      <c r="G69" s="1">
        <v>565.5</v>
      </c>
      <c r="H69">
        <v>14313</v>
      </c>
      <c r="I69" s="1">
        <v>1544.2</v>
      </c>
      <c r="J69">
        <v>66.28</v>
      </c>
      <c r="Q69">
        <f t="shared" si="23"/>
        <v>1.3474221686405059E-3</v>
      </c>
      <c r="R69">
        <f t="shared" si="24"/>
        <v>2.0314328707573985E-2</v>
      </c>
      <c r="S69">
        <f t="shared" si="25"/>
        <v>-9.5853767275969927E-3</v>
      </c>
      <c r="T69">
        <f t="shared" si="26"/>
        <v>-1.256553216276941E-2</v>
      </c>
      <c r="U69">
        <f t="shared" si="27"/>
        <v>-1.5343698854337152E-2</v>
      </c>
      <c r="V69">
        <f t="shared" si="28"/>
        <v>-4.8240529523952743E-3</v>
      </c>
      <c r="W69">
        <f t="shared" si="29"/>
        <v>-2.5000000000000001E-2</v>
      </c>
      <c r="X69">
        <f t="shared" si="30"/>
        <v>3.2242237330903484E-3</v>
      </c>
      <c r="Y69">
        <f t="shared" si="31"/>
        <v>1.1926605504587186E-2</v>
      </c>
      <c r="Z69">
        <f t="shared" si="32"/>
        <v>-7.784431137724492E-3</v>
      </c>
    </row>
    <row r="70" spans="1:26" x14ac:dyDescent="0.3">
      <c r="A70" s="1">
        <v>281</v>
      </c>
      <c r="B70">
        <v>25432</v>
      </c>
      <c r="C70" s="1">
        <v>222.87</v>
      </c>
      <c r="D70" s="1">
        <v>6020</v>
      </c>
      <c r="E70" s="1">
        <v>4854.8</v>
      </c>
      <c r="F70">
        <v>266.85000000000002</v>
      </c>
      <c r="G70" s="1">
        <v>571.29999999999995</v>
      </c>
      <c r="H70">
        <v>14488</v>
      </c>
      <c r="I70" s="1">
        <v>1548.1</v>
      </c>
      <c r="J70">
        <v>66.52</v>
      </c>
      <c r="Q70">
        <f t="shared" si="23"/>
        <v>-4.9575070821528946E-3</v>
      </c>
      <c r="R70">
        <f t="shared" si="24"/>
        <v>4.1868086849651785E-2</v>
      </c>
      <c r="S70">
        <f t="shared" si="25"/>
        <v>3.2410533423362542E-3</v>
      </c>
      <c r="T70">
        <f t="shared" si="26"/>
        <v>1.4663745154222148E-2</v>
      </c>
      <c r="U70">
        <f t="shared" si="27"/>
        <v>8.6848119675878212E-3</v>
      </c>
      <c r="V70">
        <f t="shared" si="28"/>
        <v>2.7431234029761694E-3</v>
      </c>
      <c r="W70">
        <f t="shared" si="29"/>
        <v>1.0256410256410177E-2</v>
      </c>
      <c r="X70">
        <f t="shared" si="30"/>
        <v>1.2226647104031299E-2</v>
      </c>
      <c r="Y70">
        <f t="shared" si="31"/>
        <v>2.5255795881361635E-3</v>
      </c>
      <c r="Z70">
        <f t="shared" si="32"/>
        <v>3.6210018105008279E-3</v>
      </c>
    </row>
    <row r="71" spans="1:26" x14ac:dyDescent="0.3">
      <c r="A71" s="1">
        <v>288.97000000000003</v>
      </c>
      <c r="B71">
        <v>25384</v>
      </c>
      <c r="C71" s="1">
        <v>227.99</v>
      </c>
      <c r="D71" s="1">
        <v>6044.5</v>
      </c>
      <c r="E71" s="1">
        <v>4600</v>
      </c>
      <c r="F71">
        <v>270.64999999999998</v>
      </c>
      <c r="G71" s="1">
        <v>571</v>
      </c>
      <c r="H71">
        <v>14618</v>
      </c>
      <c r="I71" s="1">
        <v>1578</v>
      </c>
      <c r="J71">
        <v>65.760000000000005</v>
      </c>
      <c r="Q71">
        <f t="shared" si="23"/>
        <v>2.8362989323843513E-2</v>
      </c>
      <c r="R71">
        <f t="shared" si="24"/>
        <v>-1.8873859704309531E-3</v>
      </c>
      <c r="S71">
        <f t="shared" si="25"/>
        <v>2.2973033607035512E-2</v>
      </c>
      <c r="T71">
        <f t="shared" si="26"/>
        <v>4.0697674418604651E-3</v>
      </c>
      <c r="U71">
        <f t="shared" si="27"/>
        <v>-5.2484139408420567E-2</v>
      </c>
      <c r="V71">
        <f t="shared" si="28"/>
        <v>1.4240209855724018E-2</v>
      </c>
      <c r="W71">
        <f t="shared" si="29"/>
        <v>-5.2511815158402689E-4</v>
      </c>
      <c r="X71">
        <f t="shared" si="30"/>
        <v>8.9729431253451133E-3</v>
      </c>
      <c r="Y71">
        <f t="shared" si="31"/>
        <v>1.9313997803759506E-2</v>
      </c>
      <c r="Z71">
        <f t="shared" si="32"/>
        <v>-1.1425135297654704E-2</v>
      </c>
    </row>
    <row r="72" spans="1:26" x14ac:dyDescent="0.3">
      <c r="A72" s="1">
        <v>286.01</v>
      </c>
      <c r="B72">
        <v>24886</v>
      </c>
      <c r="C72" s="1">
        <v>235.32</v>
      </c>
      <c r="D72" s="1">
        <v>6134</v>
      </c>
      <c r="E72" s="1">
        <v>4661</v>
      </c>
      <c r="F72">
        <v>271.76</v>
      </c>
      <c r="G72" s="1">
        <v>586.6</v>
      </c>
      <c r="H72">
        <v>14610</v>
      </c>
      <c r="I72" s="1">
        <v>1560.9</v>
      </c>
      <c r="J72">
        <v>65.8</v>
      </c>
      <c r="Q72">
        <f t="shared" si="23"/>
        <v>-1.0243277848911776E-2</v>
      </c>
      <c r="R72">
        <f t="shared" si="24"/>
        <v>-1.9618657421998108E-2</v>
      </c>
      <c r="S72">
        <f t="shared" si="25"/>
        <v>3.2150532918110375E-2</v>
      </c>
      <c r="T72">
        <f t="shared" si="26"/>
        <v>1.4806849201753661E-2</v>
      </c>
      <c r="U72">
        <f t="shared" si="27"/>
        <v>1.3260869565217392E-2</v>
      </c>
      <c r="V72">
        <f t="shared" si="28"/>
        <v>4.1012377609459215E-3</v>
      </c>
      <c r="W72">
        <f t="shared" si="29"/>
        <v>2.7320490367775872E-2</v>
      </c>
      <c r="X72">
        <f t="shared" si="30"/>
        <v>-5.4727048843891094E-4</v>
      </c>
      <c r="Y72">
        <f t="shared" si="31"/>
        <v>-1.0836501901140628E-2</v>
      </c>
      <c r="Z72">
        <f t="shared" si="32"/>
        <v>6.0827250608260397E-4</v>
      </c>
    </row>
    <row r="73" spans="1:26" x14ac:dyDescent="0.3">
      <c r="A73" s="1">
        <v>285.77999999999997</v>
      </c>
      <c r="B73">
        <v>25112</v>
      </c>
      <c r="C73" s="1">
        <v>234.63</v>
      </c>
      <c r="D73" s="1">
        <v>6054.5</v>
      </c>
      <c r="E73" s="1">
        <v>4677.8</v>
      </c>
      <c r="F73">
        <v>269.88</v>
      </c>
      <c r="G73" s="1">
        <v>584.4</v>
      </c>
      <c r="H73">
        <v>14879.5</v>
      </c>
      <c r="I73" s="1">
        <v>1609.3</v>
      </c>
      <c r="J73">
        <v>65.62</v>
      </c>
      <c r="Q73">
        <f t="shared" si="23"/>
        <v>-8.041676864445935E-4</v>
      </c>
      <c r="R73">
        <f t="shared" si="24"/>
        <v>9.0814112352326608E-3</v>
      </c>
      <c r="S73">
        <f t="shared" si="25"/>
        <v>-2.9321774604793376E-3</v>
      </c>
      <c r="T73">
        <f t="shared" si="26"/>
        <v>-1.2960547766547115E-2</v>
      </c>
      <c r="U73">
        <f t="shared" si="27"/>
        <v>3.6043767431881962E-3</v>
      </c>
      <c r="V73">
        <f t="shared" si="28"/>
        <v>-6.9178687076832338E-3</v>
      </c>
      <c r="W73">
        <f t="shared" si="29"/>
        <v>-3.7504261847938038E-3</v>
      </c>
      <c r="X73">
        <f t="shared" si="30"/>
        <v>1.8446269678302533E-2</v>
      </c>
      <c r="Y73">
        <f t="shared" si="31"/>
        <v>3.1007751937984405E-2</v>
      </c>
      <c r="Z73">
        <f t="shared" si="32"/>
        <v>-2.7355623100302831E-3</v>
      </c>
    </row>
    <row r="74" spans="1:26" x14ac:dyDescent="0.3">
      <c r="A74" s="1">
        <v>289</v>
      </c>
      <c r="B74">
        <v>25480</v>
      </c>
      <c r="C74" s="1">
        <v>235.1</v>
      </c>
      <c r="D74" s="1">
        <v>6066</v>
      </c>
      <c r="E74" s="1">
        <v>4690</v>
      </c>
      <c r="F74">
        <v>274.29000000000002</v>
      </c>
      <c r="G74" s="1">
        <v>582.1</v>
      </c>
      <c r="H74">
        <v>15004</v>
      </c>
      <c r="I74" s="1">
        <v>1630</v>
      </c>
      <c r="J74">
        <v>66.48</v>
      </c>
      <c r="Q74">
        <f t="shared" si="23"/>
        <v>1.1267408496046006E-2</v>
      </c>
      <c r="R74">
        <f t="shared" si="24"/>
        <v>1.4654348518636508E-2</v>
      </c>
      <c r="S74">
        <f t="shared" si="25"/>
        <v>2.0031539018880743E-3</v>
      </c>
      <c r="T74">
        <f t="shared" si="26"/>
        <v>1.8994136592617062E-3</v>
      </c>
      <c r="U74">
        <f t="shared" si="27"/>
        <v>2.6080636196502238E-3</v>
      </c>
      <c r="V74">
        <f t="shared" si="28"/>
        <v>1.6340595820364699E-2</v>
      </c>
      <c r="W74">
        <f t="shared" si="29"/>
        <v>-3.9356605065023181E-3</v>
      </c>
      <c r="X74">
        <f t="shared" si="30"/>
        <v>8.3672166403440974E-3</v>
      </c>
      <c r="Y74">
        <f t="shared" si="31"/>
        <v>1.2862735350773657E-2</v>
      </c>
      <c r="Z74">
        <f t="shared" si="32"/>
        <v>1.3105760438890572E-2</v>
      </c>
    </row>
    <row r="75" spans="1:26" x14ac:dyDescent="0.3">
      <c r="A75" s="1">
        <v>285.82</v>
      </c>
      <c r="B75">
        <v>25240</v>
      </c>
      <c r="C75" s="1">
        <v>231.17</v>
      </c>
      <c r="D75" s="1">
        <v>6007</v>
      </c>
      <c r="E75" s="1">
        <v>4663.8</v>
      </c>
      <c r="F75">
        <v>273.70999999999998</v>
      </c>
      <c r="G75" s="1">
        <v>575.70000000000005</v>
      </c>
      <c r="H75">
        <v>15232.5</v>
      </c>
      <c r="I75" s="1">
        <v>1661.1</v>
      </c>
      <c r="J75">
        <v>65.48</v>
      </c>
      <c r="Q75">
        <f t="shared" si="23"/>
        <v>-1.1003460207612481E-2</v>
      </c>
      <c r="R75">
        <f t="shared" si="24"/>
        <v>-9.4191522762951327E-3</v>
      </c>
      <c r="S75">
        <f t="shared" si="25"/>
        <v>-1.6716290940025552E-2</v>
      </c>
      <c r="T75">
        <f t="shared" si="26"/>
        <v>-9.7263435542367296E-3</v>
      </c>
      <c r="U75">
        <f t="shared" si="27"/>
        <v>-5.5863539445628607E-3</v>
      </c>
      <c r="V75">
        <f t="shared" si="28"/>
        <v>-2.1145502934851465E-3</v>
      </c>
      <c r="W75">
        <f t="shared" si="29"/>
        <v>-1.0994674454561032E-2</v>
      </c>
      <c r="X75">
        <f t="shared" si="30"/>
        <v>1.5229272194081577E-2</v>
      </c>
      <c r="Y75">
        <f t="shared" si="31"/>
        <v>1.9079754601226937E-2</v>
      </c>
      <c r="Z75">
        <f t="shared" si="32"/>
        <v>-1.5042117930204572E-2</v>
      </c>
    </row>
    <row r="76" spans="1:26" x14ac:dyDescent="0.3">
      <c r="A76" s="1">
        <v>289</v>
      </c>
      <c r="B76">
        <v>25202</v>
      </c>
      <c r="C76" s="1">
        <v>230</v>
      </c>
      <c r="D76" s="1">
        <v>5897</v>
      </c>
      <c r="E76" s="1">
        <v>4665.6000000000004</v>
      </c>
      <c r="F76">
        <v>272.39</v>
      </c>
      <c r="G76" s="1">
        <v>568.20000000000005</v>
      </c>
      <c r="H76">
        <v>15349</v>
      </c>
      <c r="I76" s="1">
        <v>1693</v>
      </c>
      <c r="J76">
        <v>64.48</v>
      </c>
      <c r="Q76">
        <f t="shared" si="23"/>
        <v>1.1125883423133465E-2</v>
      </c>
      <c r="R76">
        <f t="shared" si="24"/>
        <v>-1.5055467511885896E-3</v>
      </c>
      <c r="S76">
        <f t="shared" si="25"/>
        <v>-5.0612103646666415E-3</v>
      </c>
      <c r="T76">
        <f t="shared" si="26"/>
        <v>-1.8311969369069418E-2</v>
      </c>
      <c r="U76">
        <f t="shared" si="27"/>
        <v>3.8595137012740295E-4</v>
      </c>
      <c r="V76">
        <f t="shared" si="28"/>
        <v>-4.8226224836505549E-3</v>
      </c>
      <c r="W76">
        <f t="shared" si="29"/>
        <v>-1.3027618551328815E-2</v>
      </c>
      <c r="X76">
        <f t="shared" si="30"/>
        <v>7.6481207943541766E-3</v>
      </c>
      <c r="Y76">
        <f t="shared" si="31"/>
        <v>1.9204141833724694E-2</v>
      </c>
      <c r="Z76">
        <f t="shared" si="32"/>
        <v>-1.5271838729383017E-2</v>
      </c>
    </row>
    <row r="77" spans="1:26" x14ac:dyDescent="0.3">
      <c r="A77" s="1">
        <v>288.5</v>
      </c>
      <c r="B77">
        <v>25308</v>
      </c>
      <c r="C77" s="1">
        <v>230.84</v>
      </c>
      <c r="D77" s="1">
        <v>5946</v>
      </c>
      <c r="E77" s="1">
        <v>4648</v>
      </c>
      <c r="F77">
        <v>274.97000000000003</v>
      </c>
      <c r="G77" s="1">
        <v>569.6</v>
      </c>
      <c r="H77">
        <v>15642.5</v>
      </c>
      <c r="I77" s="1">
        <v>1693.5</v>
      </c>
      <c r="J77">
        <v>63.6</v>
      </c>
      <c r="Q77">
        <f t="shared" si="23"/>
        <v>-1.7301038062283738E-3</v>
      </c>
      <c r="R77">
        <f t="shared" si="24"/>
        <v>4.2060153956035235E-3</v>
      </c>
      <c r="S77">
        <f t="shared" si="25"/>
        <v>3.6521739130434931E-3</v>
      </c>
      <c r="T77">
        <f t="shared" si="26"/>
        <v>8.3093098185518053E-3</v>
      </c>
      <c r="U77">
        <f t="shared" si="27"/>
        <v>-3.7722908093279239E-3</v>
      </c>
      <c r="V77">
        <f t="shared" si="28"/>
        <v>9.4717133521790113E-3</v>
      </c>
      <c r="W77">
        <f t="shared" si="29"/>
        <v>2.463921154523015E-3</v>
      </c>
      <c r="X77">
        <f t="shared" si="30"/>
        <v>1.9121766890351163E-2</v>
      </c>
      <c r="Y77">
        <f t="shared" si="31"/>
        <v>2.9533372711163615E-4</v>
      </c>
      <c r="Z77">
        <f t="shared" si="32"/>
        <v>-1.3647642679900783E-2</v>
      </c>
    </row>
    <row r="78" spans="1:26" x14ac:dyDescent="0.3">
      <c r="A78" s="1">
        <v>293.49</v>
      </c>
      <c r="B78">
        <v>25690</v>
      </c>
      <c r="C78" s="1">
        <v>230.93</v>
      </c>
      <c r="D78" s="1">
        <v>5999</v>
      </c>
      <c r="E78" s="1">
        <v>4605</v>
      </c>
      <c r="F78">
        <v>276.08</v>
      </c>
      <c r="G78" s="1">
        <v>566.6</v>
      </c>
      <c r="H78">
        <v>15671.5</v>
      </c>
      <c r="I78" s="1">
        <v>1706.2</v>
      </c>
      <c r="J78">
        <v>64.48</v>
      </c>
      <c r="Q78">
        <f t="shared" si="23"/>
        <v>1.7296360485268662E-2</v>
      </c>
      <c r="R78">
        <f t="shared" si="24"/>
        <v>1.5094041409830884E-2</v>
      </c>
      <c r="S78">
        <f t="shared" si="25"/>
        <v>3.8988043666610383E-4</v>
      </c>
      <c r="T78">
        <f t="shared" si="26"/>
        <v>8.9135553313151698E-3</v>
      </c>
      <c r="U78">
        <f t="shared" si="27"/>
        <v>-9.2512908777969017E-3</v>
      </c>
      <c r="V78">
        <f t="shared" si="28"/>
        <v>4.0368040149832956E-3</v>
      </c>
      <c r="W78">
        <f t="shared" si="29"/>
        <v>-5.2668539325842695E-3</v>
      </c>
      <c r="X78">
        <f t="shared" si="30"/>
        <v>1.8539236055617708E-3</v>
      </c>
      <c r="Y78">
        <f t="shared" si="31"/>
        <v>7.4992618836728937E-3</v>
      </c>
      <c r="Z78">
        <f t="shared" si="32"/>
        <v>1.3836477987421424E-2</v>
      </c>
    </row>
    <row r="79" spans="1:26" x14ac:dyDescent="0.3">
      <c r="A79" s="1">
        <v>293.99</v>
      </c>
      <c r="B79">
        <v>25770</v>
      </c>
      <c r="C79" s="1">
        <v>232.62</v>
      </c>
      <c r="D79" s="1">
        <v>5950</v>
      </c>
      <c r="E79" s="1">
        <v>4570.2</v>
      </c>
      <c r="F79">
        <v>279.76</v>
      </c>
      <c r="G79" s="1">
        <v>571.29999999999995</v>
      </c>
      <c r="H79">
        <v>15244</v>
      </c>
      <c r="I79" s="1">
        <v>1683.1</v>
      </c>
      <c r="J79">
        <v>65.3</v>
      </c>
      <c r="Q79">
        <f t="shared" si="23"/>
        <v>1.7036355582813723E-3</v>
      </c>
      <c r="R79">
        <f t="shared" si="24"/>
        <v>3.1140521603736861E-3</v>
      </c>
      <c r="S79">
        <f t="shared" si="25"/>
        <v>7.3182349629757832E-3</v>
      </c>
      <c r="T79">
        <f t="shared" si="26"/>
        <v>-8.1680280046674443E-3</v>
      </c>
      <c r="U79">
        <f t="shared" si="27"/>
        <v>-7.5570032573290301E-3</v>
      </c>
      <c r="V79">
        <f t="shared" si="28"/>
        <v>1.3329469718922076E-2</v>
      </c>
      <c r="W79">
        <f t="shared" si="29"/>
        <v>8.295093540416399E-3</v>
      </c>
      <c r="X79">
        <f t="shared" si="30"/>
        <v>-2.7278818236926905E-2</v>
      </c>
      <c r="Y79">
        <f t="shared" si="31"/>
        <v>-1.3538858281561443E-2</v>
      </c>
      <c r="Z79">
        <f t="shared" si="32"/>
        <v>1.2717121588089223E-2</v>
      </c>
    </row>
    <row r="80" spans="1:26" x14ac:dyDescent="0.3">
      <c r="A80" s="1">
        <v>291.98</v>
      </c>
      <c r="B80">
        <v>26444</v>
      </c>
      <c r="C80" s="1">
        <v>233.23</v>
      </c>
      <c r="D80" s="1">
        <v>5919</v>
      </c>
      <c r="E80" s="1">
        <v>4703.6000000000004</v>
      </c>
      <c r="F80">
        <v>281.39999999999998</v>
      </c>
      <c r="G80" s="1">
        <v>568.4</v>
      </c>
      <c r="H80">
        <v>14989</v>
      </c>
      <c r="I80" s="1">
        <v>1671.1</v>
      </c>
      <c r="J80">
        <v>66.040000000000006</v>
      </c>
      <c r="Q80">
        <f t="shared" si="23"/>
        <v>-6.8369672437837712E-3</v>
      </c>
      <c r="R80">
        <f t="shared" si="24"/>
        <v>2.6154443150950717E-2</v>
      </c>
      <c r="S80">
        <f t="shared" si="25"/>
        <v>2.6223024675435698E-3</v>
      </c>
      <c r="T80">
        <f t="shared" si="26"/>
        <v>-5.2100840336134456E-3</v>
      </c>
      <c r="U80">
        <f t="shared" si="27"/>
        <v>2.9189094569165585E-2</v>
      </c>
      <c r="V80">
        <f t="shared" si="28"/>
        <v>5.8621675722046983E-3</v>
      </c>
      <c r="W80">
        <f t="shared" si="29"/>
        <v>-5.076142131979656E-3</v>
      </c>
      <c r="X80">
        <f t="shared" si="30"/>
        <v>-1.6727892941485176E-2</v>
      </c>
      <c r="Y80">
        <f t="shared" si="31"/>
        <v>-7.1297011466936013E-3</v>
      </c>
      <c r="Z80">
        <f t="shared" si="32"/>
        <v>1.1332312404288041E-2</v>
      </c>
    </row>
    <row r="81" spans="1:26" x14ac:dyDescent="0.3">
      <c r="A81" s="1">
        <v>320</v>
      </c>
      <c r="B81">
        <v>26952</v>
      </c>
      <c r="C81" s="1">
        <v>232</v>
      </c>
      <c r="D81" s="1">
        <v>5903.5</v>
      </c>
      <c r="E81" s="1">
        <v>4732</v>
      </c>
      <c r="F81">
        <v>283.98</v>
      </c>
      <c r="G81" s="1">
        <v>568.5</v>
      </c>
      <c r="H81">
        <v>14666</v>
      </c>
      <c r="I81" s="1">
        <v>1632.1</v>
      </c>
      <c r="J81">
        <v>65.540000000000006</v>
      </c>
      <c r="Q81">
        <f t="shared" si="23"/>
        <v>9.5965477087471676E-2</v>
      </c>
      <c r="R81">
        <f t="shared" si="24"/>
        <v>1.9210406897594918E-2</v>
      </c>
      <c r="S81">
        <f t="shared" si="25"/>
        <v>-5.2737640955279755E-3</v>
      </c>
      <c r="T81">
        <f t="shared" si="26"/>
        <v>-2.6186855887818886E-3</v>
      </c>
      <c r="U81">
        <f t="shared" si="27"/>
        <v>6.0379283952716294E-3</v>
      </c>
      <c r="V81">
        <f t="shared" si="28"/>
        <v>9.1684434968018515E-3</v>
      </c>
      <c r="W81">
        <f t="shared" si="29"/>
        <v>1.7593244194233416E-4</v>
      </c>
      <c r="X81">
        <f t="shared" si="30"/>
        <v>-2.1549136033090933E-2</v>
      </c>
      <c r="Y81">
        <f t="shared" si="31"/>
        <v>-2.3337921129794749E-2</v>
      </c>
      <c r="Z81">
        <f t="shared" si="32"/>
        <v>-7.5711689884918228E-3</v>
      </c>
    </row>
    <row r="82" spans="1:26" x14ac:dyDescent="0.3">
      <c r="A82" s="1">
        <v>299.02</v>
      </c>
      <c r="B82">
        <v>26326</v>
      </c>
      <c r="C82" s="1">
        <v>232.96</v>
      </c>
      <c r="D82" s="1">
        <v>5901</v>
      </c>
      <c r="E82" s="1">
        <v>4834.8</v>
      </c>
      <c r="F82">
        <v>284.23</v>
      </c>
      <c r="G82" s="1">
        <v>529.9</v>
      </c>
      <c r="H82">
        <v>14572</v>
      </c>
      <c r="I82" s="1">
        <v>1620.5</v>
      </c>
      <c r="J82">
        <v>65</v>
      </c>
      <c r="Q82">
        <f t="shared" si="23"/>
        <v>-6.5562500000000051E-2</v>
      </c>
      <c r="R82">
        <f t="shared" si="24"/>
        <v>-2.3226476699317305E-2</v>
      </c>
      <c r="S82">
        <f t="shared" si="25"/>
        <v>4.1379310344827926E-3</v>
      </c>
      <c r="T82">
        <f t="shared" si="26"/>
        <v>-4.2347759803506392E-4</v>
      </c>
      <c r="U82">
        <f t="shared" si="27"/>
        <v>2.1724429416737148E-2</v>
      </c>
      <c r="V82">
        <f t="shared" si="28"/>
        <v>8.8034368617508269E-4</v>
      </c>
      <c r="W82">
        <f t="shared" si="29"/>
        <v>-6.7897977132805667E-2</v>
      </c>
      <c r="X82">
        <f t="shared" si="30"/>
        <v>-6.4093822446474836E-3</v>
      </c>
      <c r="Y82">
        <f t="shared" si="31"/>
        <v>-7.1074076343360763E-3</v>
      </c>
      <c r="Z82">
        <f t="shared" si="32"/>
        <v>-8.2392432102533757E-3</v>
      </c>
    </row>
    <row r="83" spans="1:26" x14ac:dyDescent="0.3">
      <c r="A83" s="1">
        <v>297.5</v>
      </c>
      <c r="B83">
        <v>26334</v>
      </c>
      <c r="C83" s="1">
        <v>230.51</v>
      </c>
      <c r="D83" s="1">
        <v>5926</v>
      </c>
      <c r="E83" s="1">
        <v>5040</v>
      </c>
      <c r="F83">
        <v>283.47000000000003</v>
      </c>
      <c r="G83" s="1">
        <v>505.2</v>
      </c>
      <c r="H83">
        <v>14123</v>
      </c>
      <c r="I83" s="1">
        <v>1595.8</v>
      </c>
      <c r="J83">
        <v>64.900000000000006</v>
      </c>
      <c r="Q83">
        <f t="shared" si="23"/>
        <v>-5.0832720219382713E-3</v>
      </c>
      <c r="R83">
        <f t="shared" si="24"/>
        <v>3.0388209374762593E-4</v>
      </c>
      <c r="S83">
        <f t="shared" si="25"/>
        <v>-1.0516826923076997E-2</v>
      </c>
      <c r="T83">
        <f t="shared" si="26"/>
        <v>4.2365700728690054E-3</v>
      </c>
      <c r="U83">
        <f t="shared" si="27"/>
        <v>4.2442293373045378E-2</v>
      </c>
      <c r="V83">
        <f t="shared" si="28"/>
        <v>-2.6738908630334268E-3</v>
      </c>
      <c r="W83">
        <f t="shared" si="29"/>
        <v>-4.6612568409133782E-2</v>
      </c>
      <c r="X83">
        <f t="shared" si="30"/>
        <v>-3.0812517156189954E-2</v>
      </c>
      <c r="Y83">
        <f t="shared" si="31"/>
        <v>-1.5242209194693023E-2</v>
      </c>
      <c r="Z83">
        <f t="shared" si="32"/>
        <v>-1.5384615384614511E-3</v>
      </c>
    </row>
    <row r="84" spans="1:26" x14ac:dyDescent="0.3">
      <c r="A84" s="1">
        <v>300.5</v>
      </c>
      <c r="B84">
        <v>25732</v>
      </c>
      <c r="C84" s="1">
        <v>231.38</v>
      </c>
      <c r="D84" s="1">
        <v>5805</v>
      </c>
      <c r="E84" s="1">
        <v>4934.8</v>
      </c>
      <c r="F84">
        <v>283.5</v>
      </c>
      <c r="G84" s="1">
        <v>506.5</v>
      </c>
      <c r="H84">
        <v>13959.5</v>
      </c>
      <c r="I84" s="1">
        <v>1566.1</v>
      </c>
      <c r="J84">
        <v>64.540000000000006</v>
      </c>
      <c r="Q84">
        <f t="shared" si="23"/>
        <v>1.0084033613445379E-2</v>
      </c>
      <c r="R84">
        <f t="shared" si="24"/>
        <v>-2.2860180754917598E-2</v>
      </c>
      <c r="S84">
        <f t="shared" si="25"/>
        <v>3.7742397292959287E-3</v>
      </c>
      <c r="T84">
        <f t="shared" si="26"/>
        <v>-2.0418494768815389E-2</v>
      </c>
      <c r="U84">
        <f t="shared" si="27"/>
        <v>-2.0873015873015838E-2</v>
      </c>
      <c r="V84">
        <f t="shared" si="28"/>
        <v>1.0583130489989316E-4</v>
      </c>
      <c r="W84">
        <f t="shared" si="29"/>
        <v>2.5732383214568714E-3</v>
      </c>
      <c r="X84">
        <f t="shared" si="30"/>
        <v>-1.1576860440416342E-2</v>
      </c>
      <c r="Y84">
        <f t="shared" si="31"/>
        <v>-1.8611354806366741E-2</v>
      </c>
      <c r="Z84">
        <f t="shared" si="32"/>
        <v>-5.5469953775038432E-3</v>
      </c>
    </row>
    <row r="85" spans="1:26" x14ac:dyDescent="0.3">
      <c r="A85" s="1">
        <v>288.86</v>
      </c>
      <c r="B85">
        <v>26202</v>
      </c>
      <c r="C85" s="1">
        <v>233.8</v>
      </c>
      <c r="D85" s="1">
        <v>5991</v>
      </c>
      <c r="E85" s="1">
        <v>4802.2</v>
      </c>
      <c r="F85">
        <v>288.52</v>
      </c>
      <c r="G85" s="1">
        <v>514</v>
      </c>
      <c r="H85">
        <v>14080</v>
      </c>
      <c r="I85" s="1">
        <v>1614.2</v>
      </c>
      <c r="J85">
        <v>65.180000000000007</v>
      </c>
      <c r="Q85">
        <f t="shared" si="23"/>
        <v>-3.8735440931780322E-2</v>
      </c>
      <c r="R85">
        <f t="shared" si="24"/>
        <v>1.8265195087828385E-2</v>
      </c>
      <c r="S85">
        <f t="shared" si="25"/>
        <v>1.0458985219120131E-2</v>
      </c>
      <c r="T85">
        <f t="shared" si="26"/>
        <v>3.2041343669250648E-2</v>
      </c>
      <c r="U85">
        <f t="shared" si="27"/>
        <v>-2.6870389884088589E-2</v>
      </c>
      <c r="V85">
        <f t="shared" si="28"/>
        <v>1.7707231040564309E-2</v>
      </c>
      <c r="W85">
        <f t="shared" si="29"/>
        <v>1.4807502467917079E-2</v>
      </c>
      <c r="X85">
        <f t="shared" si="30"/>
        <v>8.6321143307425043E-3</v>
      </c>
      <c r="Y85">
        <f t="shared" si="31"/>
        <v>3.0713236702637214E-2</v>
      </c>
      <c r="Z85">
        <f t="shared" si="32"/>
        <v>9.9163309575457156E-3</v>
      </c>
    </row>
    <row r="86" spans="1:26" x14ac:dyDescent="0.3">
      <c r="A86" s="1">
        <v>305</v>
      </c>
      <c r="B86">
        <v>26646</v>
      </c>
      <c r="C86" s="1">
        <v>237.5</v>
      </c>
      <c r="D86" s="1">
        <v>6122</v>
      </c>
      <c r="E86" s="1">
        <v>4864.3999999999996</v>
      </c>
      <c r="F86">
        <v>289.89999999999998</v>
      </c>
      <c r="G86" s="1">
        <v>511.1</v>
      </c>
      <c r="H86">
        <v>14280</v>
      </c>
      <c r="I86" s="1">
        <v>1636</v>
      </c>
      <c r="J86">
        <v>65.22</v>
      </c>
      <c r="Q86">
        <f t="shared" si="23"/>
        <v>5.5874818251055822E-2</v>
      </c>
      <c r="R86">
        <f t="shared" si="24"/>
        <v>1.6945271353331806E-2</v>
      </c>
      <c r="S86">
        <f t="shared" si="25"/>
        <v>1.5825491873396016E-2</v>
      </c>
      <c r="T86">
        <f t="shared" si="26"/>
        <v>2.186613253213153E-2</v>
      </c>
      <c r="U86">
        <f t="shared" si="27"/>
        <v>1.2952396818124989E-2</v>
      </c>
      <c r="V86">
        <f t="shared" si="28"/>
        <v>4.7830306391237884E-3</v>
      </c>
      <c r="W86">
        <f t="shared" si="29"/>
        <v>-5.6420233463034576E-3</v>
      </c>
      <c r="X86">
        <f t="shared" si="30"/>
        <v>1.4204545454545454E-2</v>
      </c>
      <c r="Y86">
        <f t="shared" si="31"/>
        <v>1.3505141865939756E-2</v>
      </c>
      <c r="Z86">
        <f t="shared" si="32"/>
        <v>6.1368517950279283E-4</v>
      </c>
    </row>
    <row r="87" spans="1:26" x14ac:dyDescent="0.3">
      <c r="A87" s="1">
        <v>314.70999999999998</v>
      </c>
      <c r="B87">
        <v>26824</v>
      </c>
      <c r="C87" s="1">
        <v>243</v>
      </c>
      <c r="D87" s="1">
        <v>6087</v>
      </c>
      <c r="E87" s="1">
        <v>4828.6000000000004</v>
      </c>
      <c r="F87">
        <v>295.95</v>
      </c>
      <c r="G87" s="1">
        <v>515.79999999999995</v>
      </c>
      <c r="H87">
        <v>14812</v>
      </c>
      <c r="I87" s="1">
        <v>1635</v>
      </c>
      <c r="J87">
        <v>65.400000000000006</v>
      </c>
      <c r="Q87">
        <f t="shared" si="23"/>
        <v>3.1836065573770424E-2</v>
      </c>
      <c r="R87">
        <f t="shared" si="24"/>
        <v>6.6801771372813927E-3</v>
      </c>
      <c r="S87">
        <f t="shared" si="25"/>
        <v>2.3157894736842106E-2</v>
      </c>
      <c r="T87">
        <f t="shared" si="26"/>
        <v>-5.7170859196341061E-3</v>
      </c>
      <c r="U87">
        <f t="shared" si="27"/>
        <v>-7.3595921388042258E-3</v>
      </c>
      <c r="V87">
        <f t="shared" si="28"/>
        <v>2.0869265263884138E-2</v>
      </c>
      <c r="W87">
        <f t="shared" si="29"/>
        <v>9.1958520837408173E-3</v>
      </c>
      <c r="X87">
        <f t="shared" si="30"/>
        <v>3.7254901960784313E-2</v>
      </c>
      <c r="Y87">
        <f t="shared" si="31"/>
        <v>-6.1124694376528117E-4</v>
      </c>
      <c r="Z87">
        <f t="shared" si="32"/>
        <v>2.7598896044159281E-3</v>
      </c>
    </row>
    <row r="88" spans="1:26" x14ac:dyDescent="0.3">
      <c r="A88" s="1">
        <v>332.5</v>
      </c>
      <c r="B88">
        <v>27000</v>
      </c>
      <c r="C88" s="1">
        <v>241.7</v>
      </c>
      <c r="D88" s="1">
        <v>6088</v>
      </c>
      <c r="E88" s="1">
        <v>4831.6000000000004</v>
      </c>
      <c r="F88">
        <v>298.13</v>
      </c>
      <c r="G88" s="1">
        <v>512.5</v>
      </c>
      <c r="H88">
        <v>15070.5</v>
      </c>
      <c r="I88" s="1">
        <v>1662.3</v>
      </c>
      <c r="J88">
        <v>65.64</v>
      </c>
      <c r="Q88">
        <f t="shared" si="23"/>
        <v>5.6528232340885332E-2</v>
      </c>
      <c r="R88">
        <f t="shared" si="24"/>
        <v>6.5612883984491497E-3</v>
      </c>
      <c r="S88">
        <f t="shared" si="25"/>
        <v>-5.3497942386831745E-3</v>
      </c>
      <c r="T88">
        <f t="shared" si="26"/>
        <v>1.642845408247084E-4</v>
      </c>
      <c r="U88">
        <f t="shared" si="27"/>
        <v>6.2129809882781751E-4</v>
      </c>
      <c r="V88">
        <f t="shared" si="28"/>
        <v>7.3661091400574656E-3</v>
      </c>
      <c r="W88">
        <f t="shared" si="29"/>
        <v>-6.3978286157424478E-3</v>
      </c>
      <c r="X88">
        <f t="shared" si="30"/>
        <v>1.7452065892519578E-2</v>
      </c>
      <c r="Y88">
        <f t="shared" si="31"/>
        <v>1.6697247706421992E-2</v>
      </c>
      <c r="Z88">
        <f t="shared" si="32"/>
        <v>3.6697247706421231E-3</v>
      </c>
    </row>
    <row r="89" spans="1:26" x14ac:dyDescent="0.3">
      <c r="A89" s="1">
        <v>329</v>
      </c>
      <c r="B89">
        <v>27046</v>
      </c>
      <c r="C89" s="1">
        <v>241.41</v>
      </c>
      <c r="D89" s="1">
        <v>6118</v>
      </c>
      <c r="E89" s="1">
        <v>4702.8</v>
      </c>
      <c r="F89">
        <v>299.20999999999998</v>
      </c>
      <c r="G89" s="1">
        <v>517.1</v>
      </c>
      <c r="H89">
        <v>15188</v>
      </c>
      <c r="I89" s="1">
        <v>1670</v>
      </c>
      <c r="J89">
        <v>66.88</v>
      </c>
      <c r="Q89">
        <f t="shared" si="23"/>
        <v>-1.0526315789473684E-2</v>
      </c>
      <c r="R89">
        <f t="shared" si="24"/>
        <v>1.7037037037037038E-3</v>
      </c>
      <c r="S89">
        <f t="shared" si="25"/>
        <v>-1.1998345055854037E-3</v>
      </c>
      <c r="T89">
        <f t="shared" si="26"/>
        <v>4.9277266754270696E-3</v>
      </c>
      <c r="U89">
        <f t="shared" si="27"/>
        <v>-2.6657835913569041E-2</v>
      </c>
      <c r="V89">
        <f t="shared" si="28"/>
        <v>3.6225807533625735E-3</v>
      </c>
      <c r="W89">
        <f t="shared" si="29"/>
        <v>8.9756097560976054E-3</v>
      </c>
      <c r="X89">
        <f t="shared" si="30"/>
        <v>7.7966888955243686E-3</v>
      </c>
      <c r="Y89">
        <f t="shared" si="31"/>
        <v>4.6321361968357372E-3</v>
      </c>
      <c r="Z89">
        <f t="shared" si="32"/>
        <v>1.8890920170627587E-2</v>
      </c>
    </row>
    <row r="90" spans="1:26" x14ac:dyDescent="0.3">
      <c r="A90" s="1">
        <v>306.01</v>
      </c>
      <c r="B90">
        <v>27338</v>
      </c>
      <c r="C90" s="1">
        <v>242.5</v>
      </c>
      <c r="D90" s="1">
        <v>6021</v>
      </c>
      <c r="E90" s="1">
        <v>4678</v>
      </c>
      <c r="F90">
        <v>287.7</v>
      </c>
      <c r="G90" s="1">
        <v>515.6</v>
      </c>
      <c r="H90">
        <v>15220.5</v>
      </c>
      <c r="I90" s="1">
        <v>1677.8</v>
      </c>
      <c r="J90">
        <v>66.319999999999993</v>
      </c>
      <c r="Q90">
        <f t="shared" si="23"/>
        <v>-6.9878419452887572E-2</v>
      </c>
      <c r="R90">
        <f t="shared" si="24"/>
        <v>1.0796420912519412E-2</v>
      </c>
      <c r="S90">
        <f t="shared" si="25"/>
        <v>4.5151402178865976E-3</v>
      </c>
      <c r="T90">
        <f t="shared" si="26"/>
        <v>-1.5854854527623405E-2</v>
      </c>
      <c r="U90">
        <f t="shared" si="27"/>
        <v>-5.2734541124436892E-3</v>
      </c>
      <c r="V90">
        <f t="shared" si="28"/>
        <v>-3.8467965642859502E-2</v>
      </c>
      <c r="W90">
        <f t="shared" si="29"/>
        <v>-2.9007928833881258E-3</v>
      </c>
      <c r="X90">
        <f t="shared" si="30"/>
        <v>2.1398472478272321E-3</v>
      </c>
      <c r="Y90">
        <f t="shared" si="31"/>
        <v>4.6706586826347034E-3</v>
      </c>
      <c r="Z90">
        <f t="shared" si="32"/>
        <v>-8.3732057416268293E-3</v>
      </c>
    </row>
    <row r="91" spans="1:26" x14ac:dyDescent="0.3">
      <c r="A91" s="1">
        <v>320</v>
      </c>
      <c r="B91">
        <v>27266</v>
      </c>
      <c r="C91" s="1">
        <v>241.79</v>
      </c>
      <c r="D91" s="1">
        <v>6119</v>
      </c>
      <c r="E91" s="1">
        <v>4601</v>
      </c>
      <c r="F91">
        <v>280.58999999999997</v>
      </c>
      <c r="G91" s="1">
        <v>510.6</v>
      </c>
      <c r="H91">
        <v>14924</v>
      </c>
      <c r="I91" s="1">
        <v>1668</v>
      </c>
      <c r="J91">
        <v>65.900000000000006</v>
      </c>
      <c r="Q91">
        <f t="shared" si="23"/>
        <v>4.5717460213718537E-2</v>
      </c>
      <c r="R91">
        <f t="shared" si="24"/>
        <v>-2.63369668593167E-3</v>
      </c>
      <c r="S91">
        <f t="shared" si="25"/>
        <v>-2.9278350515464244E-3</v>
      </c>
      <c r="T91">
        <f t="shared" si="26"/>
        <v>1.6276366052150805E-2</v>
      </c>
      <c r="U91">
        <f t="shared" si="27"/>
        <v>-1.6460025651988029E-2</v>
      </c>
      <c r="V91">
        <f t="shared" si="28"/>
        <v>-2.4713242961418191E-2</v>
      </c>
      <c r="W91">
        <f t="shared" si="29"/>
        <v>-9.6974398758727688E-3</v>
      </c>
      <c r="X91">
        <f t="shared" si="30"/>
        <v>-1.9480306166026085E-2</v>
      </c>
      <c r="Y91">
        <f t="shared" si="31"/>
        <v>-5.840982238645819E-3</v>
      </c>
      <c r="Z91">
        <f t="shared" si="32"/>
        <v>-6.332931242460608E-3</v>
      </c>
    </row>
    <row r="92" spans="1:26" x14ac:dyDescent="0.3">
      <c r="A92" s="1">
        <v>305.63</v>
      </c>
      <c r="B92">
        <v>27388</v>
      </c>
      <c r="C92" s="1">
        <v>247.16</v>
      </c>
      <c r="D92" s="1">
        <v>6040</v>
      </c>
      <c r="E92" s="1">
        <v>4638.3999999999996</v>
      </c>
      <c r="F92">
        <v>285</v>
      </c>
      <c r="G92" s="1">
        <v>506.2</v>
      </c>
      <c r="H92">
        <v>14888.5</v>
      </c>
      <c r="I92" s="1">
        <v>1647.2</v>
      </c>
      <c r="J92">
        <v>66.599999999999994</v>
      </c>
      <c r="Q92">
        <f t="shared" si="23"/>
        <v>-4.4906250000000016E-2</v>
      </c>
      <c r="R92">
        <f t="shared" si="24"/>
        <v>4.4744370278001905E-3</v>
      </c>
      <c r="S92">
        <f t="shared" si="25"/>
        <v>2.2209355225609018E-2</v>
      </c>
      <c r="T92">
        <f t="shared" si="26"/>
        <v>-1.2910606308220298E-2</v>
      </c>
      <c r="U92">
        <f t="shared" si="27"/>
        <v>8.1286676809388479E-3</v>
      </c>
      <c r="V92">
        <f t="shared" si="28"/>
        <v>1.5716882283759313E-2</v>
      </c>
      <c r="W92">
        <f t="shared" si="29"/>
        <v>-8.6173129651391182E-3</v>
      </c>
      <c r="X92">
        <f t="shared" si="30"/>
        <v>-2.3787188421334764E-3</v>
      </c>
      <c r="Y92">
        <f t="shared" si="31"/>
        <v>-1.247002398081532E-2</v>
      </c>
      <c r="Z92">
        <f t="shared" si="32"/>
        <v>1.0622154779969478E-2</v>
      </c>
    </row>
    <row r="93" spans="1:26" x14ac:dyDescent="0.3">
      <c r="A93" s="1">
        <v>304.10000000000002</v>
      </c>
      <c r="B93">
        <v>27390</v>
      </c>
      <c r="C93" s="1">
        <v>249.55</v>
      </c>
      <c r="D93" s="1">
        <v>6050</v>
      </c>
      <c r="E93" s="1">
        <v>4687</v>
      </c>
      <c r="F93">
        <v>282.26</v>
      </c>
      <c r="G93" s="1">
        <v>500.9</v>
      </c>
      <c r="H93">
        <v>14970</v>
      </c>
      <c r="I93" s="1">
        <v>1673.4</v>
      </c>
      <c r="J93">
        <v>67.319999999999993</v>
      </c>
      <c r="Q93">
        <f t="shared" si="23"/>
        <v>-5.0060530707063209E-3</v>
      </c>
      <c r="R93">
        <f t="shared" si="24"/>
        <v>7.3024682342631803E-5</v>
      </c>
      <c r="S93">
        <f t="shared" si="25"/>
        <v>9.6698494902088313E-3</v>
      </c>
      <c r="T93">
        <f t="shared" si="26"/>
        <v>1.6556291390728477E-3</v>
      </c>
      <c r="U93">
        <f t="shared" si="27"/>
        <v>1.0477750948603046E-2</v>
      </c>
      <c r="V93">
        <f t="shared" si="28"/>
        <v>-9.61403508771933E-3</v>
      </c>
      <c r="W93">
        <f t="shared" si="29"/>
        <v>-1.047016989332282E-2</v>
      </c>
      <c r="X93">
        <f t="shared" si="30"/>
        <v>5.4740235752426371E-3</v>
      </c>
      <c r="Y93">
        <f t="shared" si="31"/>
        <v>1.5905779504613918E-2</v>
      </c>
      <c r="Z93">
        <f t="shared" si="32"/>
        <v>1.0810810810810794E-2</v>
      </c>
    </row>
    <row r="94" spans="1:26" x14ac:dyDescent="0.3">
      <c r="A94" s="1">
        <v>301.79000000000002</v>
      </c>
      <c r="B94">
        <v>27352</v>
      </c>
      <c r="C94" s="1">
        <v>255.15</v>
      </c>
      <c r="D94" s="1">
        <v>5976</v>
      </c>
      <c r="E94" s="1">
        <v>4704.2</v>
      </c>
      <c r="F94">
        <v>281.42</v>
      </c>
      <c r="G94" s="1">
        <v>505.9</v>
      </c>
      <c r="H94">
        <v>15339</v>
      </c>
      <c r="I94" s="1">
        <v>1718.4</v>
      </c>
      <c r="J94">
        <v>70.599999999999994</v>
      </c>
      <c r="Q94">
        <f t="shared" si="23"/>
        <v>-7.5961854653074715E-3</v>
      </c>
      <c r="R94">
        <f t="shared" si="24"/>
        <v>-1.3873676524278934E-3</v>
      </c>
      <c r="S94">
        <f t="shared" si="25"/>
        <v>2.2440392706872345E-2</v>
      </c>
      <c r="T94">
        <f t="shared" si="26"/>
        <v>-1.2231404958677685E-2</v>
      </c>
      <c r="U94">
        <f t="shared" si="27"/>
        <v>3.669724770642163E-3</v>
      </c>
      <c r="V94">
        <f t="shared" si="28"/>
        <v>-2.9759795932827004E-3</v>
      </c>
      <c r="W94">
        <f t="shared" si="29"/>
        <v>9.982032341784788E-3</v>
      </c>
      <c r="X94">
        <f t="shared" si="30"/>
        <v>2.4649298597194388E-2</v>
      </c>
      <c r="Y94">
        <f t="shared" si="31"/>
        <v>2.6891358910003584E-2</v>
      </c>
      <c r="Z94">
        <f t="shared" si="32"/>
        <v>4.8722519310754629E-2</v>
      </c>
    </row>
    <row r="95" spans="1:26" x14ac:dyDescent="0.3">
      <c r="A95" s="1">
        <v>305.43</v>
      </c>
      <c r="B95">
        <v>27352</v>
      </c>
      <c r="C95" s="1">
        <v>266.22000000000003</v>
      </c>
      <c r="D95" s="1">
        <v>5994</v>
      </c>
      <c r="E95" s="1">
        <v>4740</v>
      </c>
      <c r="F95">
        <v>282.35000000000002</v>
      </c>
      <c r="G95" s="1">
        <v>500.4</v>
      </c>
      <c r="H95">
        <v>15774.5</v>
      </c>
      <c r="I95" s="1">
        <v>1753</v>
      </c>
      <c r="J95">
        <v>70.92</v>
      </c>
      <c r="Q95">
        <f t="shared" si="23"/>
        <v>1.2061367175850711E-2</v>
      </c>
      <c r="R95">
        <f t="shared" si="24"/>
        <v>0</v>
      </c>
      <c r="S95">
        <f t="shared" si="25"/>
        <v>4.3386243386243473E-2</v>
      </c>
      <c r="T95">
        <f t="shared" si="26"/>
        <v>3.0120481927710845E-3</v>
      </c>
      <c r="U95">
        <f t="shared" si="27"/>
        <v>7.6102206538838021E-3</v>
      </c>
      <c r="V95">
        <f t="shared" si="28"/>
        <v>3.3046691777414783E-3</v>
      </c>
      <c r="W95">
        <f t="shared" si="29"/>
        <v>-1.087171377742637E-2</v>
      </c>
      <c r="X95">
        <f t="shared" si="30"/>
        <v>2.8391681335158746E-2</v>
      </c>
      <c r="Y95">
        <f t="shared" si="31"/>
        <v>2.0135009310986912E-2</v>
      </c>
      <c r="Z95">
        <f t="shared" si="32"/>
        <v>4.5325779036828242E-3</v>
      </c>
    </row>
    <row r="96" spans="1:26" x14ac:dyDescent="0.3">
      <c r="A96" s="1">
        <v>294.68</v>
      </c>
      <c r="B96">
        <v>27110</v>
      </c>
      <c r="C96" s="1">
        <v>260.89999999999998</v>
      </c>
      <c r="D96" s="1">
        <v>5862.5</v>
      </c>
      <c r="E96" s="1">
        <v>4741.6000000000004</v>
      </c>
      <c r="F96">
        <v>278.08999999999997</v>
      </c>
      <c r="G96" s="1">
        <v>492.9</v>
      </c>
      <c r="H96">
        <v>15700</v>
      </c>
      <c r="I96" s="1">
        <v>1756.9</v>
      </c>
      <c r="J96">
        <v>69.5</v>
      </c>
      <c r="Q96">
        <f t="shared" si="23"/>
        <v>-3.5196280653504892E-2</v>
      </c>
      <c r="R96">
        <f t="shared" si="24"/>
        <v>-8.8476162620649314E-3</v>
      </c>
      <c r="S96">
        <f t="shared" si="25"/>
        <v>-1.9983472316129704E-2</v>
      </c>
      <c r="T96">
        <f t="shared" si="26"/>
        <v>-2.1938605271938607E-2</v>
      </c>
      <c r="U96">
        <f t="shared" si="27"/>
        <v>3.375527426161105E-4</v>
      </c>
      <c r="V96">
        <f t="shared" si="28"/>
        <v>-1.5087657163095616E-2</v>
      </c>
      <c r="W96">
        <f t="shared" si="29"/>
        <v>-1.498800959232614E-2</v>
      </c>
      <c r="X96">
        <f t="shared" si="30"/>
        <v>-4.7228121335066084E-3</v>
      </c>
      <c r="Y96">
        <f t="shared" si="31"/>
        <v>2.224757558471244E-3</v>
      </c>
      <c r="Z96">
        <f t="shared" si="32"/>
        <v>-2.002256063169771E-2</v>
      </c>
    </row>
    <row r="97" spans="1:26" x14ac:dyDescent="0.3">
      <c r="A97" s="1">
        <v>305.97000000000003</v>
      </c>
      <c r="B97">
        <v>27156</v>
      </c>
      <c r="C97" s="1">
        <v>259.16000000000003</v>
      </c>
      <c r="D97" s="1">
        <v>5711</v>
      </c>
      <c r="E97" s="1">
        <v>4750.8</v>
      </c>
      <c r="F97">
        <v>278.79000000000002</v>
      </c>
      <c r="G97" s="1">
        <v>483.3</v>
      </c>
      <c r="H97">
        <v>15732</v>
      </c>
      <c r="I97" s="1">
        <v>1785.9</v>
      </c>
      <c r="J97">
        <v>70.08</v>
      </c>
      <c r="Q97">
        <f t="shared" si="23"/>
        <v>3.8312746029591491E-2</v>
      </c>
      <c r="R97">
        <f t="shared" si="24"/>
        <v>1.6967908520841017E-3</v>
      </c>
      <c r="S97">
        <f t="shared" si="25"/>
        <v>-6.6692219241086719E-3</v>
      </c>
      <c r="T97">
        <f t="shared" si="26"/>
        <v>-2.5842217484008528E-2</v>
      </c>
      <c r="U97">
        <f t="shared" si="27"/>
        <v>1.9402733254597218E-3</v>
      </c>
      <c r="V97">
        <f t="shared" si="28"/>
        <v>2.517170700133214E-3</v>
      </c>
      <c r="W97">
        <f t="shared" si="29"/>
        <v>-1.9476567255021233E-2</v>
      </c>
      <c r="X97">
        <f t="shared" si="30"/>
        <v>2.0382165605095539E-3</v>
      </c>
      <c r="Y97">
        <f t="shared" si="31"/>
        <v>1.6506346405600773E-2</v>
      </c>
      <c r="Z97">
        <f t="shared" si="32"/>
        <v>8.3453237410071705E-3</v>
      </c>
    </row>
    <row r="98" spans="1:26" x14ac:dyDescent="0.3">
      <c r="A98" s="1">
        <v>301.77999999999997</v>
      </c>
      <c r="B98">
        <v>27064</v>
      </c>
      <c r="C98" s="1">
        <v>258</v>
      </c>
      <c r="D98" s="1">
        <v>5800.5</v>
      </c>
      <c r="E98" s="1">
        <v>4767.2</v>
      </c>
      <c r="F98">
        <v>281.66000000000003</v>
      </c>
      <c r="G98" s="1">
        <v>487.7</v>
      </c>
      <c r="H98">
        <v>15698.5</v>
      </c>
      <c r="I98" s="1">
        <v>1775.1</v>
      </c>
      <c r="J98">
        <v>70.86</v>
      </c>
      <c r="Q98">
        <f t="shared" si="23"/>
        <v>-1.3694153021538237E-2</v>
      </c>
      <c r="R98">
        <f t="shared" si="24"/>
        <v>-3.3878332596847843E-3</v>
      </c>
      <c r="S98">
        <f t="shared" si="25"/>
        <v>-4.4759993826208712E-3</v>
      </c>
      <c r="T98">
        <f t="shared" si="26"/>
        <v>1.5671511118893363E-2</v>
      </c>
      <c r="U98">
        <f t="shared" si="27"/>
        <v>3.452050181022067E-3</v>
      </c>
      <c r="V98">
        <f t="shared" si="28"/>
        <v>1.029448688977368E-2</v>
      </c>
      <c r="W98">
        <f t="shared" si="29"/>
        <v>9.1040761431822412E-3</v>
      </c>
      <c r="X98">
        <f t="shared" si="30"/>
        <v>-2.1294177472667175E-3</v>
      </c>
      <c r="Y98">
        <f t="shared" si="31"/>
        <v>-6.047371073408467E-3</v>
      </c>
      <c r="Z98">
        <f t="shared" si="32"/>
        <v>1.1130136986301387E-2</v>
      </c>
    </row>
    <row r="99" spans="1:26" x14ac:dyDescent="0.3">
      <c r="A99" s="1">
        <v>303.97000000000003</v>
      </c>
      <c r="B99">
        <v>26982</v>
      </c>
      <c r="C99" s="1">
        <v>261.24</v>
      </c>
      <c r="D99" s="1">
        <v>5818</v>
      </c>
      <c r="E99" s="1">
        <v>4891.8</v>
      </c>
      <c r="F99">
        <v>281.44</v>
      </c>
      <c r="G99" s="1">
        <v>492.8</v>
      </c>
      <c r="H99">
        <v>15758</v>
      </c>
      <c r="I99" s="1">
        <v>1783.5</v>
      </c>
      <c r="J99">
        <v>71.680000000000007</v>
      </c>
      <c r="Q99">
        <f t="shared" si="23"/>
        <v>7.2569421432833675E-3</v>
      </c>
      <c r="R99">
        <f t="shared" si="24"/>
        <v>-3.0298551581436593E-3</v>
      </c>
      <c r="S99">
        <f t="shared" si="25"/>
        <v>1.2558139534883756E-2</v>
      </c>
      <c r="T99">
        <f t="shared" si="26"/>
        <v>3.0169812947159727E-3</v>
      </c>
      <c r="U99">
        <f t="shared" si="27"/>
        <v>2.6136935727471129E-2</v>
      </c>
      <c r="V99">
        <f t="shared" si="28"/>
        <v>-7.8108357594272267E-4</v>
      </c>
      <c r="W99">
        <f t="shared" si="29"/>
        <v>1.045724830838635E-2</v>
      </c>
      <c r="X99">
        <f t="shared" si="30"/>
        <v>3.7901710354492466E-3</v>
      </c>
      <c r="Y99">
        <f t="shared" si="31"/>
        <v>4.732127767449773E-3</v>
      </c>
      <c r="Z99">
        <f t="shared" si="32"/>
        <v>1.157211402766028E-2</v>
      </c>
    </row>
    <row r="100" spans="1:26" x14ac:dyDescent="0.3">
      <c r="A100" s="1">
        <v>307.19</v>
      </c>
      <c r="B100">
        <v>26730</v>
      </c>
      <c r="C100" s="1">
        <v>259.79000000000002</v>
      </c>
      <c r="D100" s="1">
        <v>5913</v>
      </c>
      <c r="E100" s="1">
        <v>4897.8</v>
      </c>
      <c r="F100">
        <v>285.86</v>
      </c>
      <c r="G100" s="1">
        <v>485.3</v>
      </c>
      <c r="H100">
        <v>15849.5</v>
      </c>
      <c r="I100" s="1">
        <v>1789.9</v>
      </c>
      <c r="J100">
        <v>71.34</v>
      </c>
      <c r="Q100">
        <f t="shared" si="23"/>
        <v>1.0593150639865679E-2</v>
      </c>
      <c r="R100">
        <f t="shared" si="24"/>
        <v>-9.3395597064709814E-3</v>
      </c>
      <c r="S100">
        <f t="shared" si="25"/>
        <v>-5.5504516919307476E-3</v>
      </c>
      <c r="T100">
        <f t="shared" si="26"/>
        <v>1.6328635269852183E-2</v>
      </c>
      <c r="U100">
        <f t="shared" si="27"/>
        <v>1.2265423770391267E-3</v>
      </c>
      <c r="V100">
        <f t="shared" si="28"/>
        <v>1.5704945992040989E-2</v>
      </c>
      <c r="W100">
        <f t="shared" si="29"/>
        <v>-1.5219155844155844E-2</v>
      </c>
      <c r="X100">
        <f t="shared" si="30"/>
        <v>5.8065744383805048E-3</v>
      </c>
      <c r="Y100">
        <f t="shared" si="31"/>
        <v>3.5884496776002754E-3</v>
      </c>
      <c r="Z100">
        <f t="shared" si="32"/>
        <v>-4.7433035714286188E-3</v>
      </c>
    </row>
    <row r="101" spans="1:26" x14ac:dyDescent="0.3">
      <c r="A101" s="1">
        <v>308.77999999999997</v>
      </c>
      <c r="B101">
        <v>26986</v>
      </c>
      <c r="C101" s="1">
        <v>263.08999999999997</v>
      </c>
      <c r="D101" s="1">
        <v>6016.5</v>
      </c>
      <c r="E101" s="1">
        <v>4995.3999999999996</v>
      </c>
      <c r="F101">
        <v>286.29000000000002</v>
      </c>
      <c r="G101" s="1">
        <v>486.4</v>
      </c>
      <c r="H101">
        <v>16012</v>
      </c>
      <c r="I101" s="1">
        <v>1772.3</v>
      </c>
      <c r="J101">
        <v>70.72</v>
      </c>
      <c r="Q101">
        <f t="shared" si="23"/>
        <v>5.1759497379471175E-3</v>
      </c>
      <c r="R101">
        <f t="shared" si="24"/>
        <v>9.5772540216984663E-3</v>
      </c>
      <c r="S101">
        <f t="shared" si="25"/>
        <v>1.2702567458331553E-2</v>
      </c>
      <c r="T101">
        <f t="shared" si="26"/>
        <v>1.7503805175038051E-2</v>
      </c>
      <c r="U101">
        <f t="shared" si="27"/>
        <v>1.9927314304381445E-2</v>
      </c>
      <c r="V101">
        <f t="shared" si="28"/>
        <v>1.5042328412509859E-3</v>
      </c>
      <c r="W101">
        <f t="shared" si="29"/>
        <v>2.2666391922521447E-3</v>
      </c>
      <c r="X101">
        <f t="shared" si="30"/>
        <v>1.0252689359285782E-2</v>
      </c>
      <c r="Y101">
        <f t="shared" si="31"/>
        <v>-9.8329515615398263E-3</v>
      </c>
      <c r="Z101">
        <f t="shared" si="32"/>
        <v>-8.6907765629381066E-3</v>
      </c>
    </row>
    <row r="102" spans="1:26" x14ac:dyDescent="0.3">
      <c r="A102" s="1">
        <v>311.98</v>
      </c>
      <c r="B102">
        <v>26994</v>
      </c>
      <c r="C102" s="1">
        <v>262.95999999999998</v>
      </c>
      <c r="D102" s="1">
        <v>5992</v>
      </c>
      <c r="E102" s="1">
        <v>4962.2</v>
      </c>
      <c r="F102">
        <v>291.44</v>
      </c>
      <c r="G102" s="1">
        <v>485</v>
      </c>
      <c r="H102">
        <v>15997</v>
      </c>
      <c r="I102" s="1">
        <v>1790.4</v>
      </c>
      <c r="J102">
        <v>71.12</v>
      </c>
      <c r="Q102">
        <f t="shared" si="23"/>
        <v>1.036336550294723E-2</v>
      </c>
      <c r="R102">
        <f t="shared" si="24"/>
        <v>2.964500111168754E-4</v>
      </c>
      <c r="S102">
        <f t="shared" si="25"/>
        <v>-4.9412748489108466E-4</v>
      </c>
      <c r="T102">
        <f t="shared" si="26"/>
        <v>-4.0721349621873184E-3</v>
      </c>
      <c r="U102">
        <f t="shared" si="27"/>
        <v>-6.6461144252712139E-3</v>
      </c>
      <c r="V102">
        <f t="shared" si="28"/>
        <v>1.7988752663383203E-2</v>
      </c>
      <c r="W102">
        <f t="shared" si="29"/>
        <v>-2.878289473684164E-3</v>
      </c>
      <c r="X102">
        <f t="shared" si="30"/>
        <v>-9.3679740194853864E-4</v>
      </c>
      <c r="Y102">
        <f t="shared" si="31"/>
        <v>1.0212717937143902E-2</v>
      </c>
      <c r="Z102">
        <f t="shared" si="32"/>
        <v>5.6561085972851484E-3</v>
      </c>
    </row>
    <row r="103" spans="1:26" x14ac:dyDescent="0.3">
      <c r="A103" s="1">
        <v>325</v>
      </c>
      <c r="B103">
        <v>27134</v>
      </c>
      <c r="C103" s="1">
        <v>262</v>
      </c>
      <c r="D103" s="1">
        <v>5955</v>
      </c>
      <c r="E103" s="1">
        <v>4945</v>
      </c>
      <c r="F103">
        <v>290.32</v>
      </c>
      <c r="G103" s="1">
        <v>492.5</v>
      </c>
      <c r="H103">
        <v>15941</v>
      </c>
      <c r="I103" s="1">
        <v>1760.5</v>
      </c>
      <c r="J103">
        <v>69.94</v>
      </c>
      <c r="Q103">
        <f t="shared" si="23"/>
        <v>4.1733444451567347E-2</v>
      </c>
      <c r="R103">
        <f t="shared" si="24"/>
        <v>5.1863377046751126E-3</v>
      </c>
      <c r="S103">
        <f t="shared" si="25"/>
        <v>-3.6507453605110268E-3</v>
      </c>
      <c r="T103">
        <f t="shared" si="26"/>
        <v>-6.1748998664886518E-3</v>
      </c>
      <c r="U103">
        <f t="shared" si="27"/>
        <v>-3.4662045060658213E-3</v>
      </c>
      <c r="V103">
        <f t="shared" si="28"/>
        <v>-3.8429865495470924E-3</v>
      </c>
      <c r="W103">
        <f t="shared" si="29"/>
        <v>1.5463917525773196E-2</v>
      </c>
      <c r="X103">
        <f t="shared" si="30"/>
        <v>-3.5006563730699508E-3</v>
      </c>
      <c r="Y103">
        <f t="shared" si="31"/>
        <v>-1.6700178731009881E-2</v>
      </c>
      <c r="Z103">
        <f t="shared" si="32"/>
        <v>-1.6591676040495034E-2</v>
      </c>
    </row>
    <row r="104" spans="1:26" x14ac:dyDescent="0.3">
      <c r="A104" s="1">
        <v>332</v>
      </c>
      <c r="B104">
        <v>26404</v>
      </c>
      <c r="C104" s="1">
        <v>261.02999999999997</v>
      </c>
      <c r="D104" s="1">
        <v>5993</v>
      </c>
      <c r="E104" s="1">
        <v>4942</v>
      </c>
      <c r="F104">
        <v>293.27999999999997</v>
      </c>
      <c r="G104" s="1">
        <v>501.1</v>
      </c>
      <c r="H104">
        <v>15850.5</v>
      </c>
      <c r="I104" s="1">
        <v>1746.6</v>
      </c>
      <c r="J104">
        <v>70.06</v>
      </c>
      <c r="Q104">
        <f t="shared" si="23"/>
        <v>2.1538461538461538E-2</v>
      </c>
      <c r="R104">
        <f t="shared" si="24"/>
        <v>-2.6903515884130612E-2</v>
      </c>
      <c r="S104">
        <f t="shared" si="25"/>
        <v>-3.7022900763359818E-3</v>
      </c>
      <c r="T104">
        <f t="shared" si="26"/>
        <v>6.3811922753988243E-3</v>
      </c>
      <c r="U104">
        <f t="shared" si="27"/>
        <v>-6.0667340748230534E-4</v>
      </c>
      <c r="V104">
        <f t="shared" si="28"/>
        <v>1.0195646183521562E-2</v>
      </c>
      <c r="W104">
        <f t="shared" si="29"/>
        <v>1.7461928934010197E-2</v>
      </c>
      <c r="X104">
        <f t="shared" si="30"/>
        <v>-5.6771846182799074E-3</v>
      </c>
      <c r="Y104">
        <f t="shared" si="31"/>
        <v>-7.8954842374325991E-3</v>
      </c>
      <c r="Z104">
        <f t="shared" si="32"/>
        <v>1.7157563625965764E-3</v>
      </c>
    </row>
    <row r="105" spans="1:26" x14ac:dyDescent="0.3">
      <c r="A105" s="1">
        <v>314</v>
      </c>
      <c r="B105">
        <v>26750</v>
      </c>
      <c r="C105" s="1">
        <v>263.86</v>
      </c>
      <c r="D105" s="1">
        <v>6210</v>
      </c>
      <c r="E105" s="1">
        <v>4933</v>
      </c>
      <c r="F105">
        <v>294.32</v>
      </c>
      <c r="G105" s="1">
        <v>510</v>
      </c>
      <c r="H105">
        <v>16099</v>
      </c>
      <c r="I105" s="1">
        <v>1775.9</v>
      </c>
      <c r="J105">
        <v>71.06</v>
      </c>
      <c r="Q105">
        <f t="shared" si="23"/>
        <v>-5.4216867469879519E-2</v>
      </c>
      <c r="R105">
        <f t="shared" si="24"/>
        <v>1.3104075140130284E-2</v>
      </c>
      <c r="S105">
        <f t="shared" si="25"/>
        <v>1.0841665708922504E-2</v>
      </c>
      <c r="T105">
        <f t="shared" si="26"/>
        <v>3.6208910395461369E-2</v>
      </c>
      <c r="U105">
        <f t="shared" si="27"/>
        <v>-1.8211250505868069E-3</v>
      </c>
      <c r="V105">
        <f t="shared" si="28"/>
        <v>3.546099290780212E-3</v>
      </c>
      <c r="W105">
        <f t="shared" si="29"/>
        <v>1.7760925962881615E-2</v>
      </c>
      <c r="X105">
        <f t="shared" si="30"/>
        <v>1.5677738872590771E-2</v>
      </c>
      <c r="Y105">
        <f t="shared" si="31"/>
        <v>1.6775449444635396E-2</v>
      </c>
      <c r="Z105">
        <f t="shared" si="32"/>
        <v>1.4273479874393376E-2</v>
      </c>
    </row>
    <row r="106" spans="1:26" x14ac:dyDescent="0.3">
      <c r="A106" s="1">
        <v>313.27999999999997</v>
      </c>
      <c r="B106">
        <v>26944</v>
      </c>
      <c r="C106" s="1">
        <v>271.14999999999998</v>
      </c>
      <c r="D106" s="1">
        <v>6428</v>
      </c>
      <c r="E106" s="1">
        <v>4948</v>
      </c>
      <c r="F106">
        <v>294.99</v>
      </c>
      <c r="G106" s="1">
        <v>518</v>
      </c>
      <c r="H106">
        <v>16103.5</v>
      </c>
      <c r="I106" s="1">
        <v>1802</v>
      </c>
      <c r="J106">
        <v>71.239999999999995</v>
      </c>
      <c r="Q106">
        <f t="shared" si="23"/>
        <v>-2.2929936305733354E-3</v>
      </c>
      <c r="R106">
        <f t="shared" si="24"/>
        <v>7.2523364485981307E-3</v>
      </c>
      <c r="S106">
        <f t="shared" si="25"/>
        <v>2.7628287728340646E-2</v>
      </c>
      <c r="T106">
        <f t="shared" si="26"/>
        <v>3.5104669887278582E-2</v>
      </c>
      <c r="U106">
        <f t="shared" si="27"/>
        <v>3.040745996351105E-3</v>
      </c>
      <c r="V106">
        <f t="shared" si="28"/>
        <v>2.2764338135363412E-3</v>
      </c>
      <c r="W106">
        <f t="shared" si="29"/>
        <v>1.5686274509803921E-2</v>
      </c>
      <c r="X106">
        <f t="shared" si="30"/>
        <v>2.7952046710975838E-4</v>
      </c>
      <c r="Y106">
        <f t="shared" si="31"/>
        <v>1.469677346697444E-2</v>
      </c>
      <c r="Z106">
        <f t="shared" si="32"/>
        <v>2.5330706445256487E-3</v>
      </c>
    </row>
    <row r="107" spans="1:26" x14ac:dyDescent="0.3">
      <c r="A107" s="1">
        <v>313.49</v>
      </c>
      <c r="B107">
        <v>26630</v>
      </c>
      <c r="C107" s="1">
        <v>272.10000000000002</v>
      </c>
      <c r="D107" s="1">
        <v>6474.5</v>
      </c>
      <c r="E107" s="1">
        <v>4901.8</v>
      </c>
      <c r="F107">
        <v>293.02999999999997</v>
      </c>
      <c r="G107" s="1">
        <v>514.20000000000005</v>
      </c>
      <c r="H107">
        <v>16000</v>
      </c>
      <c r="I107" s="1">
        <v>1748.4</v>
      </c>
      <c r="J107">
        <v>71.5</v>
      </c>
      <c r="Q107">
        <f t="shared" si="23"/>
        <v>6.7032686414720502E-4</v>
      </c>
      <c r="R107">
        <f t="shared" si="24"/>
        <v>-1.1653800475059383E-2</v>
      </c>
      <c r="S107">
        <f t="shared" si="25"/>
        <v>3.503595795685213E-3</v>
      </c>
      <c r="T107">
        <f t="shared" si="26"/>
        <v>7.2339763534536401E-3</v>
      </c>
      <c r="U107">
        <f t="shared" si="27"/>
        <v>-9.3371059013742565E-3</v>
      </c>
      <c r="V107">
        <f t="shared" si="28"/>
        <v>-6.6442930268823903E-3</v>
      </c>
      <c r="W107">
        <f t="shared" si="29"/>
        <v>-7.3359073359072482E-3</v>
      </c>
      <c r="X107">
        <f t="shared" si="30"/>
        <v>-6.4271742167851713E-3</v>
      </c>
      <c r="Y107">
        <f t="shared" si="31"/>
        <v>-2.9744728079911159E-2</v>
      </c>
      <c r="Z107">
        <f t="shared" si="32"/>
        <v>3.6496350364964222E-3</v>
      </c>
    </row>
    <row r="108" spans="1:26" x14ac:dyDescent="0.3">
      <c r="A108" s="1">
        <v>311.38</v>
      </c>
      <c r="B108">
        <v>26400</v>
      </c>
      <c r="C108" s="1">
        <v>274.3</v>
      </c>
      <c r="D108" s="1">
        <v>6511</v>
      </c>
      <c r="E108" s="1">
        <v>4923.3999999999996</v>
      </c>
      <c r="F108">
        <v>292.08</v>
      </c>
      <c r="G108" s="1">
        <v>512.5</v>
      </c>
      <c r="H108">
        <v>15583</v>
      </c>
      <c r="I108" s="1">
        <v>1751.6</v>
      </c>
      <c r="J108">
        <v>71.44</v>
      </c>
      <c r="Q108">
        <f t="shared" si="23"/>
        <v>-6.730677214584241E-3</v>
      </c>
      <c r="R108">
        <f t="shared" si="24"/>
        <v>-8.636875704093128E-3</v>
      </c>
      <c r="S108">
        <f t="shared" si="25"/>
        <v>8.0852627710400159E-3</v>
      </c>
      <c r="T108">
        <f t="shared" si="26"/>
        <v>5.637500965325508E-3</v>
      </c>
      <c r="U108">
        <f t="shared" si="27"/>
        <v>4.4065445346606258E-3</v>
      </c>
      <c r="V108">
        <f t="shared" si="28"/>
        <v>-3.2419888748591911E-3</v>
      </c>
      <c r="W108">
        <f t="shared" si="29"/>
        <v>-3.3061065733178633E-3</v>
      </c>
      <c r="X108">
        <f t="shared" si="30"/>
        <v>-2.6062499999999999E-2</v>
      </c>
      <c r="Y108">
        <f t="shared" si="31"/>
        <v>1.8302447952412593E-3</v>
      </c>
      <c r="Z108">
        <f t="shared" si="32"/>
        <v>-8.3916083916087093E-4</v>
      </c>
    </row>
    <row r="109" spans="1:26" x14ac:dyDescent="0.3">
      <c r="A109" s="1">
        <v>315.42</v>
      </c>
      <c r="B109">
        <v>26246</v>
      </c>
      <c r="C109" s="1">
        <v>275.67</v>
      </c>
      <c r="D109" s="1">
        <v>6555</v>
      </c>
      <c r="E109" s="1">
        <v>4911.3999999999996</v>
      </c>
      <c r="F109">
        <v>294.79000000000002</v>
      </c>
      <c r="G109" s="1">
        <v>517.20000000000005</v>
      </c>
      <c r="H109">
        <v>15200</v>
      </c>
      <c r="I109" s="1">
        <v>1739.3</v>
      </c>
      <c r="J109">
        <v>71.34</v>
      </c>
      <c r="Q109">
        <f t="shared" si="23"/>
        <v>1.2974500610186976E-2</v>
      </c>
      <c r="R109">
        <f t="shared" si="24"/>
        <v>-5.8333333333333336E-3</v>
      </c>
      <c r="S109">
        <f t="shared" si="25"/>
        <v>4.9945315348159111E-3</v>
      </c>
      <c r="T109">
        <f t="shared" si="26"/>
        <v>6.7577945016126552E-3</v>
      </c>
      <c r="U109">
        <f t="shared" si="27"/>
        <v>-2.4373400495592478E-3</v>
      </c>
      <c r="V109">
        <f t="shared" si="28"/>
        <v>9.2782799233088083E-3</v>
      </c>
      <c r="W109">
        <f t="shared" si="29"/>
        <v>9.1707317073171611E-3</v>
      </c>
      <c r="X109">
        <f t="shared" si="30"/>
        <v>-2.4578065840980556E-2</v>
      </c>
      <c r="Y109">
        <f t="shared" si="31"/>
        <v>-7.0221511760675702E-3</v>
      </c>
      <c r="Z109">
        <f t="shared" si="32"/>
        <v>-1.3997760358341869E-3</v>
      </c>
    </row>
    <row r="110" spans="1:26" x14ac:dyDescent="0.3">
      <c r="A110" s="1">
        <v>315.39</v>
      </c>
      <c r="B110">
        <v>26072</v>
      </c>
      <c r="C110" s="1">
        <v>275.36</v>
      </c>
      <c r="D110" s="1">
        <v>6504.5</v>
      </c>
      <c r="E110" s="1">
        <v>4889.6000000000004</v>
      </c>
      <c r="F110">
        <v>293.99</v>
      </c>
      <c r="G110" s="1">
        <v>515.29999999999995</v>
      </c>
      <c r="H110">
        <v>15197</v>
      </c>
      <c r="I110" s="1">
        <v>1712.4</v>
      </c>
      <c r="J110">
        <v>71.38</v>
      </c>
      <c r="Q110">
        <f t="shared" si="23"/>
        <v>-9.511128019792517E-5</v>
      </c>
      <c r="R110">
        <f t="shared" si="24"/>
        <v>-6.6295816505372246E-3</v>
      </c>
      <c r="S110">
        <f t="shared" si="25"/>
        <v>-1.1245329560706724E-3</v>
      </c>
      <c r="T110">
        <f t="shared" si="26"/>
        <v>-7.7040427154843631E-3</v>
      </c>
      <c r="U110">
        <f t="shared" si="27"/>
        <v>-4.4386529299180015E-3</v>
      </c>
      <c r="V110">
        <f t="shared" si="28"/>
        <v>-2.7137962617456877E-3</v>
      </c>
      <c r="W110">
        <f t="shared" si="29"/>
        <v>-3.6736272235113896E-3</v>
      </c>
      <c r="X110">
        <f t="shared" si="30"/>
        <v>-1.9736842105263157E-4</v>
      </c>
      <c r="Y110">
        <f t="shared" si="31"/>
        <v>-1.5465992065773509E-2</v>
      </c>
      <c r="Z110">
        <f t="shared" si="32"/>
        <v>5.6069526212492349E-4</v>
      </c>
    </row>
    <row r="111" spans="1:26" x14ac:dyDescent="0.3">
      <c r="A111" s="1">
        <v>326.55</v>
      </c>
      <c r="B111">
        <v>26502</v>
      </c>
      <c r="C111" s="1">
        <v>275.64999999999998</v>
      </c>
      <c r="D111" s="1">
        <v>6587</v>
      </c>
      <c r="E111" s="1">
        <v>4973</v>
      </c>
      <c r="F111">
        <v>293.99</v>
      </c>
      <c r="G111" s="1">
        <v>523.79999999999995</v>
      </c>
      <c r="H111">
        <v>15099</v>
      </c>
      <c r="I111" s="1">
        <v>1697.7</v>
      </c>
      <c r="J111">
        <v>73.72</v>
      </c>
      <c r="Q111">
        <f t="shared" si="23"/>
        <v>3.5384761723580412E-2</v>
      </c>
      <c r="R111">
        <f t="shared" si="24"/>
        <v>1.649278919914084E-2</v>
      </c>
      <c r="S111">
        <f t="shared" si="25"/>
        <v>1.0531667635094552E-3</v>
      </c>
      <c r="T111">
        <f t="shared" si="26"/>
        <v>1.2683526789145977E-2</v>
      </c>
      <c r="U111">
        <f t="shared" si="27"/>
        <v>1.7056609947643905E-2</v>
      </c>
      <c r="V111">
        <f t="shared" si="28"/>
        <v>0</v>
      </c>
      <c r="W111">
        <f t="shared" si="29"/>
        <v>1.6495245488065205E-2</v>
      </c>
      <c r="X111">
        <f t="shared" si="30"/>
        <v>-6.4486411791801011E-3</v>
      </c>
      <c r="Y111">
        <f t="shared" si="31"/>
        <v>-8.584442887175919E-3</v>
      </c>
      <c r="Z111">
        <f t="shared" si="32"/>
        <v>3.2782291958531849E-2</v>
      </c>
    </row>
    <row r="112" spans="1:26" x14ac:dyDescent="0.3">
      <c r="A112" s="1">
        <v>314</v>
      </c>
      <c r="B112">
        <v>26192</v>
      </c>
      <c r="C112" s="1">
        <v>276.10000000000002</v>
      </c>
      <c r="D112" s="1">
        <v>6570</v>
      </c>
      <c r="E112" s="1">
        <v>5005.8</v>
      </c>
      <c r="F112">
        <v>293.85000000000002</v>
      </c>
      <c r="G112" s="1">
        <v>519.4</v>
      </c>
      <c r="H112">
        <v>15025</v>
      </c>
      <c r="I112" s="1">
        <v>1709.7</v>
      </c>
      <c r="J112">
        <v>73.34</v>
      </c>
      <c r="Q112">
        <f t="shared" si="23"/>
        <v>-3.8432093094472548E-2</v>
      </c>
      <c r="R112">
        <f t="shared" si="24"/>
        <v>-1.1697230397705833E-2</v>
      </c>
      <c r="S112">
        <f t="shared" si="25"/>
        <v>1.6325049882098513E-3</v>
      </c>
      <c r="T112">
        <f t="shared" si="26"/>
        <v>-2.5808410505541216E-3</v>
      </c>
      <c r="U112">
        <f t="shared" si="27"/>
        <v>6.595616328172166E-3</v>
      </c>
      <c r="V112">
        <f t="shared" si="28"/>
        <v>-4.7620667369633783E-4</v>
      </c>
      <c r="W112">
        <f t="shared" si="29"/>
        <v>-8.4001527300495947E-3</v>
      </c>
      <c r="X112">
        <f t="shared" si="30"/>
        <v>-4.9009868203192261E-3</v>
      </c>
      <c r="Y112">
        <f t="shared" si="31"/>
        <v>7.0683866407492491E-3</v>
      </c>
      <c r="Z112">
        <f t="shared" si="32"/>
        <v>-5.1546391752576703E-3</v>
      </c>
    </row>
    <row r="113" spans="1:26" x14ac:dyDescent="0.3">
      <c r="A113" s="1">
        <v>326.42</v>
      </c>
      <c r="B113">
        <v>26178</v>
      </c>
      <c r="C113" s="1">
        <v>277.05</v>
      </c>
      <c r="D113" s="1">
        <v>6518.5</v>
      </c>
      <c r="E113" s="1">
        <v>5056.8</v>
      </c>
      <c r="F113">
        <v>292.22000000000003</v>
      </c>
      <c r="G113" s="1">
        <v>523.4</v>
      </c>
      <c r="H113">
        <v>14940</v>
      </c>
      <c r="I113" s="1">
        <v>1701.6</v>
      </c>
      <c r="J113">
        <v>73.58</v>
      </c>
      <c r="Q113">
        <f t="shared" si="23"/>
        <v>3.9554140127388587E-2</v>
      </c>
      <c r="R113">
        <f t="shared" si="24"/>
        <v>-5.3451435552840558E-4</v>
      </c>
      <c r="S113">
        <f t="shared" si="25"/>
        <v>3.440782325244435E-3</v>
      </c>
      <c r="T113">
        <f t="shared" si="26"/>
        <v>-7.838660578386605E-3</v>
      </c>
      <c r="U113">
        <f t="shared" si="27"/>
        <v>1.0188181709217307E-2</v>
      </c>
      <c r="V113">
        <f t="shared" si="28"/>
        <v>-5.5470478135102785E-3</v>
      </c>
      <c r="W113">
        <f t="shared" si="29"/>
        <v>7.7011936850211789E-3</v>
      </c>
      <c r="X113">
        <f t="shared" si="30"/>
        <v>-5.6572379367720469E-3</v>
      </c>
      <c r="Y113">
        <f t="shared" si="31"/>
        <v>-4.7376732760134157E-3</v>
      </c>
      <c r="Z113">
        <f t="shared" si="32"/>
        <v>3.2724297791109202E-3</v>
      </c>
    </row>
    <row r="114" spans="1:26" x14ac:dyDescent="0.3">
      <c r="A114" s="1">
        <v>310.41000000000003</v>
      </c>
      <c r="B114">
        <v>26314</v>
      </c>
      <c r="C114" s="1">
        <v>279.5</v>
      </c>
      <c r="D114" s="1">
        <v>6515</v>
      </c>
      <c r="E114" s="1">
        <v>5090</v>
      </c>
      <c r="F114">
        <v>292.48</v>
      </c>
      <c r="G114" s="1">
        <v>535.9</v>
      </c>
      <c r="H114">
        <v>14786</v>
      </c>
      <c r="I114" s="1">
        <v>1679.2</v>
      </c>
      <c r="J114">
        <v>72.28</v>
      </c>
      <c r="Q114">
        <f t="shared" si="23"/>
        <v>-4.9047239752466117E-2</v>
      </c>
      <c r="R114">
        <f t="shared" si="24"/>
        <v>5.1952020780808312E-3</v>
      </c>
      <c r="S114">
        <f t="shared" si="25"/>
        <v>8.8431691030499502E-3</v>
      </c>
      <c r="T114">
        <f t="shared" si="26"/>
        <v>-5.3693334356063509E-4</v>
      </c>
      <c r="U114">
        <f t="shared" si="27"/>
        <v>6.5654168644201502E-3</v>
      </c>
      <c r="V114">
        <f t="shared" si="28"/>
        <v>8.8974060639241282E-4</v>
      </c>
      <c r="W114">
        <f t="shared" si="29"/>
        <v>2.388230798624379E-2</v>
      </c>
      <c r="X114">
        <f t="shared" si="30"/>
        <v>-1.0307898259705489E-2</v>
      </c>
      <c r="Y114">
        <f t="shared" si="31"/>
        <v>-1.3164080865068092E-2</v>
      </c>
      <c r="Z114">
        <f t="shared" si="32"/>
        <v>-1.766784452296816E-2</v>
      </c>
    </row>
    <row r="115" spans="1:26" x14ac:dyDescent="0.3">
      <c r="A115" s="1">
        <v>312.13</v>
      </c>
      <c r="B115">
        <v>26054</v>
      </c>
      <c r="C115" s="1">
        <v>272.72000000000003</v>
      </c>
      <c r="D115" s="1">
        <v>6504.5</v>
      </c>
      <c r="E115" s="1">
        <v>4925</v>
      </c>
      <c r="F115">
        <v>291.32</v>
      </c>
      <c r="G115" s="1">
        <v>537.1</v>
      </c>
      <c r="H115">
        <v>14825</v>
      </c>
      <c r="I115" s="1">
        <v>1671.4</v>
      </c>
      <c r="J115">
        <v>71.06</v>
      </c>
      <c r="Q115">
        <f t="shared" si="23"/>
        <v>5.5410585999161443E-3</v>
      </c>
      <c r="R115">
        <f t="shared" si="24"/>
        <v>-9.8806718856882265E-3</v>
      </c>
      <c r="S115">
        <f t="shared" si="25"/>
        <v>-2.4257602862253928E-2</v>
      </c>
      <c r="T115">
        <f t="shared" si="26"/>
        <v>-1.6116653875671528E-3</v>
      </c>
      <c r="U115">
        <f t="shared" si="27"/>
        <v>-3.2416502946954813E-2</v>
      </c>
      <c r="V115">
        <f t="shared" si="28"/>
        <v>-3.9660831509847677E-3</v>
      </c>
      <c r="W115">
        <f t="shared" si="29"/>
        <v>2.2392237357716843E-3</v>
      </c>
      <c r="X115">
        <f t="shared" si="30"/>
        <v>2.6376301907209522E-3</v>
      </c>
      <c r="Y115">
        <f t="shared" si="31"/>
        <v>-4.6450690805145039E-3</v>
      </c>
      <c r="Z115">
        <f t="shared" si="32"/>
        <v>-1.6878804648588805E-2</v>
      </c>
    </row>
    <row r="116" spans="1:26" x14ac:dyDescent="0.3">
      <c r="A116" s="1">
        <v>312.89999999999998</v>
      </c>
      <c r="B116">
        <v>25664</v>
      </c>
      <c r="C116" s="1">
        <v>271.8</v>
      </c>
      <c r="D116" s="1">
        <v>6591.5</v>
      </c>
      <c r="E116" s="1">
        <v>4962.8</v>
      </c>
      <c r="F116">
        <v>291</v>
      </c>
      <c r="G116" s="1">
        <v>540.6</v>
      </c>
      <c r="H116">
        <v>14650.5</v>
      </c>
      <c r="I116" s="1">
        <v>1649.6</v>
      </c>
      <c r="J116">
        <v>70.16</v>
      </c>
      <c r="Q116">
        <f t="shared" si="23"/>
        <v>2.4669208342677149E-3</v>
      </c>
      <c r="R116">
        <f t="shared" si="24"/>
        <v>-1.496891072388117E-2</v>
      </c>
      <c r="S116">
        <f t="shared" si="25"/>
        <v>-3.3734232912878259E-3</v>
      </c>
      <c r="T116">
        <f t="shared" si="26"/>
        <v>1.3375355523099392E-2</v>
      </c>
      <c r="U116">
        <f t="shared" si="27"/>
        <v>7.6751269035533363E-3</v>
      </c>
      <c r="V116">
        <f t="shared" si="28"/>
        <v>-1.0984484415762501E-3</v>
      </c>
      <c r="W116">
        <f t="shared" si="29"/>
        <v>6.5164773785142431E-3</v>
      </c>
      <c r="X116">
        <f t="shared" si="30"/>
        <v>-1.1770657672849915E-2</v>
      </c>
      <c r="Y116">
        <f t="shared" si="31"/>
        <v>-1.3042957999282147E-2</v>
      </c>
      <c r="Z116">
        <f t="shared" si="32"/>
        <v>-1.2665353222628843E-2</v>
      </c>
    </row>
    <row r="117" spans="1:26" x14ac:dyDescent="0.3">
      <c r="A117" s="1">
        <v>314.45</v>
      </c>
      <c r="B117">
        <v>24970</v>
      </c>
      <c r="C117" s="1">
        <v>272.5</v>
      </c>
      <c r="D117" s="1">
        <v>6669.5</v>
      </c>
      <c r="E117" s="1">
        <v>5041.3999999999996</v>
      </c>
      <c r="F117">
        <v>290.91000000000003</v>
      </c>
      <c r="G117" s="1">
        <v>535.79999999999995</v>
      </c>
      <c r="H117">
        <v>14450</v>
      </c>
      <c r="I117" s="1">
        <v>1611</v>
      </c>
      <c r="J117">
        <v>69.900000000000006</v>
      </c>
      <c r="Q117">
        <f t="shared" si="23"/>
        <v>4.9536593160754601E-3</v>
      </c>
      <c r="R117">
        <f t="shared" si="24"/>
        <v>-2.7041770573566083E-2</v>
      </c>
      <c r="S117">
        <f t="shared" si="25"/>
        <v>2.5754231052243877E-3</v>
      </c>
      <c r="T117">
        <f t="shared" si="26"/>
        <v>1.1833421831146173E-2</v>
      </c>
      <c r="U117">
        <f t="shared" si="27"/>
        <v>1.5837833481099267E-2</v>
      </c>
      <c r="V117">
        <f t="shared" si="28"/>
        <v>-3.0927835051537797E-4</v>
      </c>
      <c r="W117">
        <f t="shared" si="29"/>
        <v>-8.8790233074363071E-3</v>
      </c>
      <c r="X117">
        <f t="shared" si="30"/>
        <v>-1.3685539742670899E-2</v>
      </c>
      <c r="Y117">
        <f t="shared" si="31"/>
        <v>-2.3399612027158043E-2</v>
      </c>
      <c r="Z117">
        <f t="shared" si="32"/>
        <v>-3.70581527936133E-3</v>
      </c>
    </row>
    <row r="118" spans="1:26" x14ac:dyDescent="0.3">
      <c r="A118" s="1">
        <v>309.99</v>
      </c>
      <c r="B118">
        <v>25000</v>
      </c>
      <c r="C118" s="1">
        <v>270.06</v>
      </c>
      <c r="D118" s="1">
        <v>6653</v>
      </c>
      <c r="E118" s="1">
        <v>5047</v>
      </c>
      <c r="F118">
        <v>286.7</v>
      </c>
      <c r="G118" s="1">
        <v>526.79999999999995</v>
      </c>
      <c r="H118">
        <v>14514.5</v>
      </c>
      <c r="I118" s="1">
        <v>1599.9</v>
      </c>
      <c r="J118">
        <v>71.400000000000006</v>
      </c>
      <c r="Q118">
        <f t="shared" si="23"/>
        <v>-1.4183494991254507E-2</v>
      </c>
      <c r="R118">
        <f t="shared" si="24"/>
        <v>1.2014417300760913E-3</v>
      </c>
      <c r="S118">
        <f t="shared" si="25"/>
        <v>-8.9541284403669638E-3</v>
      </c>
      <c r="T118">
        <f t="shared" si="26"/>
        <v>-2.4739485718569608E-3</v>
      </c>
      <c r="U118">
        <f t="shared" si="27"/>
        <v>1.1108025548459484E-3</v>
      </c>
      <c r="V118">
        <f t="shared" si="28"/>
        <v>-1.4471829775532075E-2</v>
      </c>
      <c r="W118">
        <f t="shared" si="29"/>
        <v>-1.6797312430011199E-2</v>
      </c>
      <c r="X118">
        <f t="shared" si="30"/>
        <v>4.4636678200692045E-3</v>
      </c>
      <c r="Y118">
        <f t="shared" si="31"/>
        <v>-6.8901303538174479E-3</v>
      </c>
      <c r="Z118">
        <f t="shared" si="32"/>
        <v>2.1459227467811159E-2</v>
      </c>
    </row>
    <row r="119" spans="1:26" x14ac:dyDescent="0.3">
      <c r="A119" s="1">
        <v>312.77</v>
      </c>
      <c r="B119">
        <v>25372</v>
      </c>
      <c r="C119" s="1">
        <v>272.62</v>
      </c>
      <c r="D119" s="1">
        <v>6697</v>
      </c>
      <c r="E119" s="1">
        <v>5008.3999999999996</v>
      </c>
      <c r="F119">
        <v>286.67</v>
      </c>
      <c r="G119" s="1">
        <v>534.79999999999995</v>
      </c>
      <c r="H119">
        <v>14703.5</v>
      </c>
      <c r="I119" s="1">
        <v>1625.9</v>
      </c>
      <c r="J119">
        <v>71.099999999999994</v>
      </c>
      <c r="Q119">
        <f t="shared" si="23"/>
        <v>8.9680312268136803E-3</v>
      </c>
      <c r="R119">
        <f t="shared" si="24"/>
        <v>1.4880000000000001E-2</v>
      </c>
      <c r="S119">
        <f t="shared" si="25"/>
        <v>9.4793749537139971E-3</v>
      </c>
      <c r="T119">
        <f t="shared" si="26"/>
        <v>6.6135577934766272E-3</v>
      </c>
      <c r="U119">
        <f t="shared" si="27"/>
        <v>-7.6481077868041144E-3</v>
      </c>
      <c r="V119">
        <f t="shared" si="28"/>
        <v>-1.0463899546554837E-4</v>
      </c>
      <c r="W119">
        <f t="shared" si="29"/>
        <v>1.5186028853454823E-2</v>
      </c>
      <c r="X119">
        <f t="shared" si="30"/>
        <v>1.3021461297323367E-2</v>
      </c>
      <c r="Y119">
        <f t="shared" si="31"/>
        <v>1.625101568848053E-2</v>
      </c>
      <c r="Z119">
        <f t="shared" si="32"/>
        <v>-4.2016806722690661E-3</v>
      </c>
    </row>
    <row r="120" spans="1:26" x14ac:dyDescent="0.3">
      <c r="A120" s="1">
        <v>313.77</v>
      </c>
      <c r="B120">
        <v>25078</v>
      </c>
      <c r="C120" s="1">
        <v>277</v>
      </c>
      <c r="D120" s="1">
        <v>6715.5</v>
      </c>
      <c r="E120" s="1">
        <v>5007</v>
      </c>
      <c r="F120">
        <v>286.27</v>
      </c>
      <c r="G120" s="1">
        <v>539.4</v>
      </c>
      <c r="H120">
        <v>14752.5</v>
      </c>
      <c r="I120" s="1">
        <v>1632</v>
      </c>
      <c r="J120">
        <v>71.680000000000007</v>
      </c>
      <c r="Q120">
        <f t="shared" si="23"/>
        <v>3.1972375867250699E-3</v>
      </c>
      <c r="R120">
        <f t="shared" si="24"/>
        <v>-1.1587576856377109E-2</v>
      </c>
      <c r="S120">
        <f t="shared" si="25"/>
        <v>1.6066319418971447E-2</v>
      </c>
      <c r="T120">
        <f t="shared" si="26"/>
        <v>2.7624309392265192E-3</v>
      </c>
      <c r="U120">
        <f t="shared" si="27"/>
        <v>-2.7953038894649714E-4</v>
      </c>
      <c r="V120">
        <f t="shared" si="28"/>
        <v>-1.3953326124116025E-3</v>
      </c>
      <c r="W120">
        <f t="shared" si="29"/>
        <v>8.6013462976814187E-3</v>
      </c>
      <c r="X120">
        <f t="shared" si="30"/>
        <v>3.3325398714591763E-3</v>
      </c>
      <c r="Y120">
        <f t="shared" si="31"/>
        <v>3.7517682514299211E-3</v>
      </c>
      <c r="Z120">
        <f t="shared" si="32"/>
        <v>8.1575246132209924E-3</v>
      </c>
    </row>
    <row r="121" spans="1:26" x14ac:dyDescent="0.3">
      <c r="A121" s="1">
        <v>310.10000000000002</v>
      </c>
      <c r="B121">
        <v>25336</v>
      </c>
      <c r="C121" s="1">
        <v>277.35000000000002</v>
      </c>
      <c r="D121" s="1">
        <v>6633</v>
      </c>
      <c r="E121" s="1">
        <v>5040</v>
      </c>
      <c r="F121">
        <v>286.75</v>
      </c>
      <c r="G121" s="1">
        <v>540</v>
      </c>
      <c r="H121">
        <v>14730</v>
      </c>
      <c r="I121" s="1">
        <v>1627.6</v>
      </c>
      <c r="J121">
        <v>70.58</v>
      </c>
      <c r="Q121">
        <f t="shared" si="23"/>
        <v>-1.1696465563947985E-2</v>
      </c>
      <c r="R121">
        <f t="shared" si="24"/>
        <v>1.0287901746550761E-2</v>
      </c>
      <c r="S121">
        <f t="shared" si="25"/>
        <v>1.2635379061372663E-3</v>
      </c>
      <c r="T121">
        <f t="shared" si="26"/>
        <v>-1.2285012285012284E-2</v>
      </c>
      <c r="U121">
        <f t="shared" si="27"/>
        <v>6.5907729179149194E-3</v>
      </c>
      <c r="V121">
        <f t="shared" si="28"/>
        <v>1.6767387431446475E-3</v>
      </c>
      <c r="W121">
        <f t="shared" si="29"/>
        <v>1.1123470522803537E-3</v>
      </c>
      <c r="X121">
        <f t="shared" si="30"/>
        <v>-1.5251652262328419E-3</v>
      </c>
      <c r="Y121">
        <f t="shared" si="31"/>
        <v>-2.6960784313726049E-3</v>
      </c>
      <c r="Z121">
        <f t="shared" si="32"/>
        <v>-1.534598214285726E-2</v>
      </c>
    </row>
    <row r="122" spans="1:26" x14ac:dyDescent="0.3">
      <c r="A122" s="1">
        <v>309.33999999999997</v>
      </c>
      <c r="B122">
        <v>24358</v>
      </c>
      <c r="C122" s="1">
        <v>277.47000000000003</v>
      </c>
      <c r="D122" s="1">
        <v>6725</v>
      </c>
      <c r="E122" s="1">
        <v>5033</v>
      </c>
      <c r="F122">
        <v>286.01</v>
      </c>
      <c r="G122" s="1">
        <v>538.29999999999995</v>
      </c>
      <c r="H122">
        <v>14401</v>
      </c>
      <c r="I122" s="1">
        <v>1624.2</v>
      </c>
      <c r="J122">
        <v>69.14</v>
      </c>
      <c r="Q122">
        <f t="shared" si="23"/>
        <v>-2.4508223153822885E-3</v>
      </c>
      <c r="R122">
        <f t="shared" si="24"/>
        <v>-3.8601199873697506E-2</v>
      </c>
      <c r="S122">
        <f t="shared" si="25"/>
        <v>4.3266630611142793E-4</v>
      </c>
      <c r="T122">
        <f t="shared" si="26"/>
        <v>1.3870043720789989E-2</v>
      </c>
      <c r="U122">
        <f t="shared" si="27"/>
        <v>-1.3888888888888889E-3</v>
      </c>
      <c r="V122">
        <f t="shared" si="28"/>
        <v>-2.5806451612903542E-3</v>
      </c>
      <c r="W122">
        <f t="shared" si="29"/>
        <v>-3.1481481481482323E-3</v>
      </c>
      <c r="X122">
        <f t="shared" si="30"/>
        <v>-2.2335369993211132E-2</v>
      </c>
      <c r="Y122">
        <f t="shared" si="31"/>
        <v>-2.0889653477512067E-3</v>
      </c>
      <c r="Z122">
        <f t="shared" si="32"/>
        <v>-2.0402380277699032E-2</v>
      </c>
    </row>
    <row r="123" spans="1:26" x14ac:dyDescent="0.3">
      <c r="A123" s="1">
        <v>309.79000000000002</v>
      </c>
      <c r="B123">
        <v>24734</v>
      </c>
      <c r="C123" s="1">
        <v>277.19</v>
      </c>
      <c r="D123" s="1">
        <v>6810</v>
      </c>
      <c r="E123" s="1">
        <v>5088</v>
      </c>
      <c r="F123">
        <v>287.22000000000003</v>
      </c>
      <c r="G123" s="1">
        <v>537.1</v>
      </c>
      <c r="H123">
        <v>14330</v>
      </c>
      <c r="I123" s="1">
        <v>1623.1</v>
      </c>
      <c r="J123">
        <v>69.98</v>
      </c>
      <c r="Q123">
        <f t="shared" si="23"/>
        <v>1.454710027801272E-3</v>
      </c>
      <c r="R123">
        <f t="shared" si="24"/>
        <v>1.543640692996141E-2</v>
      </c>
      <c r="S123">
        <f t="shared" si="25"/>
        <v>-1.009118102858073E-3</v>
      </c>
      <c r="T123">
        <f t="shared" si="26"/>
        <v>1.2639405204460967E-2</v>
      </c>
      <c r="U123">
        <f t="shared" si="27"/>
        <v>1.0927876018279357E-2</v>
      </c>
      <c r="V123">
        <f t="shared" si="28"/>
        <v>4.2306213069474366E-3</v>
      </c>
      <c r="W123">
        <f t="shared" si="29"/>
        <v>-2.2292402006314914E-3</v>
      </c>
      <c r="X123">
        <f t="shared" si="30"/>
        <v>-4.9302131796403028E-3</v>
      </c>
      <c r="Y123">
        <f t="shared" si="31"/>
        <v>-6.7725649550556355E-4</v>
      </c>
      <c r="Z123">
        <f t="shared" si="32"/>
        <v>1.2149262366213529E-2</v>
      </c>
    </row>
    <row r="124" spans="1:26" x14ac:dyDescent="0.3">
      <c r="A124" s="1">
        <v>307.13</v>
      </c>
      <c r="B124">
        <v>24948</v>
      </c>
      <c r="C124" s="1">
        <v>276.99</v>
      </c>
      <c r="D124" s="1">
        <v>6759</v>
      </c>
      <c r="E124" s="1">
        <v>5099.8</v>
      </c>
      <c r="F124">
        <v>283.94</v>
      </c>
      <c r="G124" s="1">
        <v>530.4</v>
      </c>
      <c r="H124">
        <v>14355</v>
      </c>
      <c r="I124" s="1">
        <v>1625</v>
      </c>
      <c r="J124">
        <v>69.319999999999993</v>
      </c>
      <c r="Q124">
        <f t="shared" si="23"/>
        <v>-8.5864617967010715E-3</v>
      </c>
      <c r="R124">
        <f t="shared" si="24"/>
        <v>8.652057896013584E-3</v>
      </c>
      <c r="S124">
        <f t="shared" si="25"/>
        <v>-7.2152675060423762E-4</v>
      </c>
      <c r="T124">
        <f t="shared" si="26"/>
        <v>-7.4889867841409687E-3</v>
      </c>
      <c r="U124">
        <f t="shared" si="27"/>
        <v>2.3191823899371428E-3</v>
      </c>
      <c r="V124">
        <f t="shared" si="28"/>
        <v>-1.1419817561451254E-2</v>
      </c>
      <c r="W124">
        <f t="shared" si="29"/>
        <v>-1.2474399553155921E-2</v>
      </c>
      <c r="X124">
        <f t="shared" si="30"/>
        <v>1.7445917655268667E-3</v>
      </c>
      <c r="Y124">
        <f t="shared" si="31"/>
        <v>1.1705994701497696E-3</v>
      </c>
      <c r="Z124">
        <f t="shared" si="32"/>
        <v>-9.4312660760218735E-3</v>
      </c>
    </row>
    <row r="125" spans="1:26" x14ac:dyDescent="0.3">
      <c r="A125" s="1">
        <v>307</v>
      </c>
      <c r="B125">
        <v>24702</v>
      </c>
      <c r="C125" s="1">
        <v>276.8</v>
      </c>
      <c r="D125" s="1">
        <v>6685</v>
      </c>
      <c r="E125" s="1">
        <v>5084.6000000000004</v>
      </c>
      <c r="F125">
        <v>281.92</v>
      </c>
      <c r="G125" s="1">
        <v>523.79999999999995</v>
      </c>
      <c r="H125">
        <v>13966</v>
      </c>
      <c r="I125" s="1">
        <v>1581</v>
      </c>
      <c r="J125">
        <v>68.06</v>
      </c>
      <c r="Q125">
        <f t="shared" si="23"/>
        <v>-4.2327353238041042E-4</v>
      </c>
      <c r="R125">
        <f t="shared" si="24"/>
        <v>-9.8605098605098612E-3</v>
      </c>
      <c r="S125">
        <f t="shared" si="25"/>
        <v>-6.8594534098703102E-4</v>
      </c>
      <c r="T125">
        <f t="shared" si="26"/>
        <v>-1.0948365142772599E-2</v>
      </c>
      <c r="U125">
        <f t="shared" si="27"/>
        <v>-2.9805090395701433E-3</v>
      </c>
      <c r="V125">
        <f t="shared" si="28"/>
        <v>-7.1141790519123121E-3</v>
      </c>
      <c r="W125">
        <f t="shared" si="29"/>
        <v>-1.2443438914027194E-2</v>
      </c>
      <c r="X125">
        <f t="shared" si="30"/>
        <v>-2.7098571926158135E-2</v>
      </c>
      <c r="Y125">
        <f t="shared" si="31"/>
        <v>-2.7076923076923078E-2</v>
      </c>
      <c r="Z125">
        <f t="shared" si="32"/>
        <v>-1.817657241777252E-2</v>
      </c>
    </row>
    <row r="126" spans="1:26" x14ac:dyDescent="0.3">
      <c r="A126" s="1">
        <v>305.11</v>
      </c>
      <c r="B126">
        <v>24812</v>
      </c>
      <c r="C126" s="1">
        <v>281.8</v>
      </c>
      <c r="D126" s="1">
        <v>6762.5</v>
      </c>
      <c r="E126" s="1">
        <v>5176.6000000000004</v>
      </c>
      <c r="F126">
        <v>282.16000000000003</v>
      </c>
      <c r="G126" s="1">
        <v>531.29999999999995</v>
      </c>
      <c r="H126">
        <v>14241</v>
      </c>
      <c r="I126" s="1">
        <v>1598.2</v>
      </c>
      <c r="J126">
        <v>68.599999999999994</v>
      </c>
      <c r="Q126">
        <f t="shared" si="23"/>
        <v>-6.1563517915308999E-3</v>
      </c>
      <c r="R126">
        <f t="shared" si="24"/>
        <v>4.4530807222087285E-3</v>
      </c>
      <c r="S126">
        <f t="shared" si="25"/>
        <v>1.80635838150289E-2</v>
      </c>
      <c r="T126">
        <f t="shared" si="26"/>
        <v>1.1593118922961856E-2</v>
      </c>
      <c r="U126">
        <f t="shared" si="27"/>
        <v>1.8093852023758013E-2</v>
      </c>
      <c r="V126">
        <f t="shared" si="28"/>
        <v>8.5130533484679722E-4</v>
      </c>
      <c r="W126">
        <f t="shared" si="29"/>
        <v>1.4318442153493701E-2</v>
      </c>
      <c r="X126">
        <f t="shared" si="30"/>
        <v>1.9690677359301158E-2</v>
      </c>
      <c r="Y126">
        <f t="shared" si="31"/>
        <v>1.087919038583178E-2</v>
      </c>
      <c r="Z126">
        <f t="shared" si="32"/>
        <v>7.9341757272993248E-3</v>
      </c>
    </row>
    <row r="127" spans="1:26" x14ac:dyDescent="0.3">
      <c r="A127" s="1">
        <v>308.33999999999997</v>
      </c>
      <c r="B127">
        <v>24612</v>
      </c>
      <c r="C127" s="1">
        <v>285.74</v>
      </c>
      <c r="D127" s="1">
        <v>7010</v>
      </c>
      <c r="E127" s="1">
        <v>5168.6000000000004</v>
      </c>
      <c r="F127">
        <v>281.08999999999997</v>
      </c>
      <c r="G127" s="1">
        <v>537</v>
      </c>
      <c r="H127">
        <v>14128</v>
      </c>
      <c r="I127" s="1">
        <v>1583.8</v>
      </c>
      <c r="J127">
        <v>68.540000000000006</v>
      </c>
      <c r="Q127">
        <f t="shared" si="23"/>
        <v>1.0586345908033042E-2</v>
      </c>
      <c r="R127">
        <f t="shared" si="24"/>
        <v>-8.0606158310494915E-3</v>
      </c>
      <c r="S127">
        <f t="shared" si="25"/>
        <v>1.398154719659332E-2</v>
      </c>
      <c r="T127">
        <f t="shared" si="26"/>
        <v>3.6598890942698706E-2</v>
      </c>
      <c r="U127">
        <f t="shared" si="27"/>
        <v>-1.5454159100567939E-3</v>
      </c>
      <c r="V127">
        <f t="shared" si="28"/>
        <v>-3.7921746526795078E-3</v>
      </c>
      <c r="W127">
        <f t="shared" si="29"/>
        <v>1.0728402032749945E-2</v>
      </c>
      <c r="X127">
        <f t="shared" si="30"/>
        <v>-7.9348360367951683E-3</v>
      </c>
      <c r="Y127">
        <f t="shared" si="31"/>
        <v>-9.0101364034539423E-3</v>
      </c>
      <c r="Z127">
        <f t="shared" si="32"/>
        <v>-8.7463556851294561E-4</v>
      </c>
    </row>
    <row r="128" spans="1:26" x14ac:dyDescent="0.3">
      <c r="Q128" s="3">
        <f>AVERAGE(Q3:Q127)</f>
        <v>1.2573709981888411E-3</v>
      </c>
      <c r="R128" s="3">
        <f t="shared" ref="R128:Y128" si="33">AVERAGE(R3:R127)</f>
        <v>3.0689703675907445E-4</v>
      </c>
      <c r="S128" s="3">
        <f t="shared" si="33"/>
        <v>2.4524625859009119E-3</v>
      </c>
      <c r="T128" s="3">
        <f t="shared" si="33"/>
        <v>2.5188965019920006E-3</v>
      </c>
      <c r="U128" s="3">
        <f>AVERAGE(U3:U127)</f>
        <v>1.2210113977556E-4</v>
      </c>
      <c r="V128" s="3">
        <f t="shared" si="33"/>
        <v>1.1486091891851611E-3</v>
      </c>
      <c r="W128" s="3">
        <f t="shared" si="33"/>
        <v>4.8026222160970017E-4</v>
      </c>
      <c r="X128" s="3">
        <f t="shared" si="33"/>
        <v>-8.6726766744574008E-4</v>
      </c>
      <c r="Y128" s="3">
        <f t="shared" si="33"/>
        <v>-1.0346360011833349E-3</v>
      </c>
      <c r="Z128" s="3">
        <f>AVERAGE(Z3:Z127)</f>
        <v>-3.3526357715375077E-4</v>
      </c>
    </row>
    <row r="129" spans="12:26" x14ac:dyDescent="0.3">
      <c r="L129" s="34" t="s">
        <v>10</v>
      </c>
      <c r="M129" s="34"/>
      <c r="N129" s="34"/>
      <c r="O129" s="7">
        <v>365</v>
      </c>
      <c r="Q129" s="28">
        <f>Q128*$O$129</f>
        <v>0.45894041433892702</v>
      </c>
      <c r="R129" s="28">
        <f t="shared" ref="R129:Y129" si="34">R128*$O$129</f>
        <v>0.11201741841706217</v>
      </c>
      <c r="S129" s="28">
        <f t="shared" si="34"/>
        <v>0.89514884385383287</v>
      </c>
      <c r="T129" s="28">
        <f t="shared" si="34"/>
        <v>0.91939722322708017</v>
      </c>
      <c r="U129" s="28">
        <f t="shared" si="34"/>
        <v>4.4566916018079397E-2</v>
      </c>
      <c r="V129" s="28">
        <f t="shared" si="34"/>
        <v>0.41924235405258381</v>
      </c>
      <c r="W129" s="28">
        <f t="shared" si="34"/>
        <v>0.17529571088754056</v>
      </c>
      <c r="X129" s="28">
        <f t="shared" si="34"/>
        <v>-0.31655269861769514</v>
      </c>
      <c r="Y129" s="28">
        <f t="shared" si="34"/>
        <v>-0.37764214043191724</v>
      </c>
      <c r="Z129" s="28">
        <f>Z128*$O$129</f>
        <v>-0.12237120566111903</v>
      </c>
    </row>
  </sheetData>
  <mergeCells count="9">
    <mergeCell ref="L129:N129"/>
    <mergeCell ref="AC15:AF15"/>
    <mergeCell ref="Q1:Z1"/>
    <mergeCell ref="AC1:AM1"/>
    <mergeCell ref="AO17:AT17"/>
    <mergeCell ref="AC16:AM16"/>
    <mergeCell ref="AB31:AC31"/>
    <mergeCell ref="AB32:AC32"/>
    <mergeCell ref="AO2:AR2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Sheet1</vt:lpstr>
      <vt:lpstr>Sheet1!GAZP_210101_210630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2023-06-10T04:20:36Z</dcterms:modified>
</cp:coreProperties>
</file>