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mbhav\Desktop\Website Docs\Monte Carlo\"/>
    </mc:Choice>
  </mc:AlternateContent>
  <xr:revisionPtr revIDLastSave="0" documentId="13_ncr:1_{E5D5E476-DF8C-4C75-8C9E-F6C778B97E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current_age">Sheet1!$D$6</definedName>
    <definedName name="life_expectancy">Sheet1!$D$8</definedName>
    <definedName name="retirement_age">Sheet1!$D$7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71" i="1"/>
  <c r="O22" i="1"/>
  <c r="O21" i="1"/>
  <c r="O19" i="1"/>
  <c r="N22" i="1"/>
  <c r="N21" i="1"/>
  <c r="N20" i="1"/>
  <c r="N19" i="1"/>
  <c r="AC74" i="1"/>
  <c r="AC73" i="1"/>
  <c r="AC72" i="1"/>
  <c r="AC71" i="1"/>
  <c r="AA74" i="1"/>
  <c r="AA73" i="1"/>
  <c r="AA71" i="1"/>
  <c r="L12" i="1" s="1"/>
  <c r="O20" i="1"/>
  <c r="AA72" i="1"/>
  <c r="M8" i="1"/>
  <c r="M7" i="1"/>
  <c r="K71" i="1"/>
  <c r="D25" i="1"/>
  <c r="D85" i="1"/>
  <c r="D84" i="1"/>
  <c r="D89" i="1" s="1"/>
  <c r="D82" i="1"/>
  <c r="D75" i="1"/>
  <c r="D73" i="1"/>
  <c r="K85" i="1" s="1"/>
  <c r="D72" i="1"/>
  <c r="AH71" i="1"/>
  <c r="AG71" i="1"/>
  <c r="AG72" i="1" s="1"/>
  <c r="H71" i="1"/>
  <c r="G71" i="1"/>
  <c r="O71" i="1" s="1"/>
  <c r="D71" i="1"/>
  <c r="AV69" i="1"/>
  <c r="BH69" i="1" s="1"/>
  <c r="D81" i="1"/>
  <c r="L6" i="1"/>
  <c r="K127" i="1" l="1"/>
  <c r="K76" i="1"/>
  <c r="K134" i="1"/>
  <c r="K84" i="1"/>
  <c r="K90" i="1"/>
  <c r="G72" i="1"/>
  <c r="D86" i="1"/>
  <c r="D78" i="1"/>
  <c r="D31" i="1"/>
  <c r="D34" i="1" s="1"/>
  <c r="AN71" i="1"/>
  <c r="AP71" i="1"/>
  <c r="AK71" i="1"/>
  <c r="AP72" i="1"/>
  <c r="AG73" i="1"/>
  <c r="AN72" i="1"/>
  <c r="K79" i="1"/>
  <c r="K82" i="1"/>
  <c r="K139" i="1"/>
  <c r="K129" i="1"/>
  <c r="K93" i="1"/>
  <c r="K109" i="1"/>
  <c r="K145" i="1"/>
  <c r="AK72" i="1"/>
  <c r="K140" i="1"/>
  <c r="K100" i="1"/>
  <c r="K130" i="1"/>
  <c r="K126" i="1"/>
  <c r="K137" i="1"/>
  <c r="K121" i="1"/>
  <c r="K105" i="1"/>
  <c r="K91" i="1"/>
  <c r="K146" i="1"/>
  <c r="K148" i="1"/>
  <c r="K132" i="1"/>
  <c r="K116" i="1"/>
  <c r="K98" i="1"/>
  <c r="K92" i="1"/>
  <c r="K135" i="1"/>
  <c r="K119" i="1"/>
  <c r="K101" i="1"/>
  <c r="K138" i="1"/>
  <c r="K122" i="1"/>
  <c r="K106" i="1"/>
  <c r="K144" i="1"/>
  <c r="K128" i="1"/>
  <c r="K112" i="1"/>
  <c r="K142" i="1"/>
  <c r="K131" i="1"/>
  <c r="K117" i="1"/>
  <c r="K104" i="1"/>
  <c r="K103" i="1"/>
  <c r="K102" i="1"/>
  <c r="K149" i="1"/>
  <c r="K118" i="1"/>
  <c r="K73" i="1"/>
  <c r="K143" i="1"/>
  <c r="K86" i="1"/>
  <c r="K81" i="1"/>
  <c r="K78" i="1"/>
  <c r="K75" i="1"/>
  <c r="K133" i="1"/>
  <c r="K120" i="1"/>
  <c r="K108" i="1"/>
  <c r="K107" i="1"/>
  <c r="K89" i="1"/>
  <c r="K88" i="1"/>
  <c r="K87" i="1"/>
  <c r="K150" i="1"/>
  <c r="K136" i="1"/>
  <c r="K124" i="1"/>
  <c r="K123" i="1"/>
  <c r="K111" i="1"/>
  <c r="K110" i="1"/>
  <c r="K94" i="1"/>
  <c r="K83" i="1"/>
  <c r="K80" i="1"/>
  <c r="K77" i="1"/>
  <c r="K96" i="1"/>
  <c r="K95" i="1"/>
  <c r="K72" i="1"/>
  <c r="K125" i="1"/>
  <c r="K97" i="1"/>
  <c r="K74" i="1"/>
  <c r="K147" i="1"/>
  <c r="K114" i="1"/>
  <c r="K113" i="1"/>
  <c r="K141" i="1"/>
  <c r="K99" i="1"/>
  <c r="K115" i="1"/>
  <c r="AA76" i="1" l="1"/>
  <c r="O72" i="1"/>
  <c r="G73" i="1"/>
  <c r="G74" i="1" s="1"/>
  <c r="O74" i="1" s="1"/>
  <c r="I71" i="1"/>
  <c r="AI71" i="1"/>
  <c r="D90" i="1"/>
  <c r="E91" i="1" s="1"/>
  <c r="AP73" i="1"/>
  <c r="AG74" i="1"/>
  <c r="AN73" i="1"/>
  <c r="AK73" i="1"/>
  <c r="O73" i="1" l="1"/>
  <c r="D92" i="1"/>
  <c r="D95" i="1" s="1"/>
  <c r="E104" i="1"/>
  <c r="F104" i="1" s="1"/>
  <c r="E92" i="1"/>
  <c r="E95" i="1" s="1"/>
  <c r="AJ71" i="1"/>
  <c r="AL71" i="1" s="1"/>
  <c r="AM71" i="1" s="1"/>
  <c r="AO71" i="1" s="1"/>
  <c r="AQ71" i="1" s="1"/>
  <c r="AH72" i="1" s="1"/>
  <c r="AI72" i="1"/>
  <c r="AI73" i="1" s="1"/>
  <c r="AI74" i="1" s="1"/>
  <c r="J71" i="1"/>
  <c r="L71" i="1" s="1"/>
  <c r="I72" i="1"/>
  <c r="AP74" i="1"/>
  <c r="AN74" i="1"/>
  <c r="AK74" i="1"/>
  <c r="AG75" i="1"/>
  <c r="G75" i="1"/>
  <c r="N71" i="1" l="1"/>
  <c r="P71" i="1" s="1"/>
  <c r="H72" i="1" s="1"/>
  <c r="J72" i="1" s="1"/>
  <c r="L72" i="1" s="1"/>
  <c r="N72" i="1" s="1"/>
  <c r="P72" i="1" s="1"/>
  <c r="H73" i="1" s="1"/>
  <c r="I73" i="1"/>
  <c r="I74" i="1" s="1"/>
  <c r="I75" i="1" s="1"/>
  <c r="AJ72" i="1"/>
  <c r="AL72" i="1" s="1"/>
  <c r="AM72" i="1" s="1"/>
  <c r="AO72" i="1" s="1"/>
  <c r="AQ72" i="1" s="1"/>
  <c r="AH73" i="1" s="1"/>
  <c r="AJ73" i="1" s="1"/>
  <c r="AL73" i="1" s="1"/>
  <c r="AM73" i="1" s="1"/>
  <c r="AO73" i="1" s="1"/>
  <c r="AQ73" i="1" s="1"/>
  <c r="AH74" i="1" s="1"/>
  <c r="AJ74" i="1" s="1"/>
  <c r="AK75" i="1"/>
  <c r="AI75" i="1"/>
  <c r="AN75" i="1"/>
  <c r="AG76" i="1"/>
  <c r="AP75" i="1"/>
  <c r="G76" i="1"/>
  <c r="O75" i="1"/>
  <c r="J73" i="1" l="1"/>
  <c r="AL74" i="1"/>
  <c r="AM74" i="1" s="1"/>
  <c r="AO74" i="1" s="1"/>
  <c r="O76" i="1"/>
  <c r="G77" i="1"/>
  <c r="I76" i="1"/>
  <c r="AN76" i="1"/>
  <c r="AG77" i="1"/>
  <c r="AP76" i="1"/>
  <c r="AK76" i="1"/>
  <c r="AI76" i="1"/>
  <c r="L73" i="1" l="1"/>
  <c r="N73" i="1" s="1"/>
  <c r="P73" i="1" s="1"/>
  <c r="H74" i="1" s="1"/>
  <c r="J74" i="1" s="1"/>
  <c r="L74" i="1" s="1"/>
  <c r="N74" i="1" s="1"/>
  <c r="P74" i="1" s="1"/>
  <c r="H75" i="1" s="1"/>
  <c r="J75" i="1" s="1"/>
  <c r="L75" i="1" s="1"/>
  <c r="N75" i="1" s="1"/>
  <c r="P75" i="1" s="1"/>
  <c r="H76" i="1" s="1"/>
  <c r="J76" i="1" s="1"/>
  <c r="L76" i="1" s="1"/>
  <c r="N76" i="1" s="1"/>
  <c r="P76" i="1" s="1"/>
  <c r="H77" i="1" s="1"/>
  <c r="AQ74" i="1"/>
  <c r="AH75" i="1" s="1"/>
  <c r="AJ75" i="1" s="1"/>
  <c r="AL75" i="1" s="1"/>
  <c r="AM75" i="1" s="1"/>
  <c r="AO75" i="1" s="1"/>
  <c r="AQ75" i="1" s="1"/>
  <c r="AH76" i="1" s="1"/>
  <c r="AJ76" i="1" s="1"/>
  <c r="AI77" i="1"/>
  <c r="AP77" i="1"/>
  <c r="AN77" i="1"/>
  <c r="AK77" i="1"/>
  <c r="AG78" i="1"/>
  <c r="O77" i="1"/>
  <c r="I77" i="1"/>
  <c r="G78" i="1"/>
  <c r="J77" i="1" l="1"/>
  <c r="G79" i="1"/>
  <c r="I78" i="1"/>
  <c r="O78" i="1"/>
  <c r="AK78" i="1"/>
  <c r="AI78" i="1"/>
  <c r="AP78" i="1"/>
  <c r="AN78" i="1"/>
  <c r="AG79" i="1"/>
  <c r="AL76" i="1"/>
  <c r="AM76" i="1" s="1"/>
  <c r="AO76" i="1" s="1"/>
  <c r="AQ76" i="1" s="1"/>
  <c r="AH77" i="1" s="1"/>
  <c r="AJ77" i="1" s="1"/>
  <c r="L77" i="1" l="1"/>
  <c r="N77" i="1" s="1"/>
  <c r="P77" i="1" s="1"/>
  <c r="H78" i="1" s="1"/>
  <c r="J78" i="1" s="1"/>
  <c r="L78" i="1" s="1"/>
  <c r="N78" i="1" s="1"/>
  <c r="P78" i="1" s="1"/>
  <c r="H79" i="1" s="1"/>
  <c r="AL77" i="1"/>
  <c r="AM77" i="1" s="1"/>
  <c r="AO77" i="1" s="1"/>
  <c r="AQ77" i="1" s="1"/>
  <c r="AH78" i="1" s="1"/>
  <c r="AJ78" i="1" s="1"/>
  <c r="AN79" i="1"/>
  <c r="AG80" i="1"/>
  <c r="AP79" i="1"/>
  <c r="AK79" i="1"/>
  <c r="AI79" i="1"/>
  <c r="O79" i="1"/>
  <c r="I79" i="1"/>
  <c r="G80" i="1"/>
  <c r="J79" i="1" l="1"/>
  <c r="L79" i="1" s="1"/>
  <c r="N79" i="1" s="1"/>
  <c r="P79" i="1" s="1"/>
  <c r="H80" i="1" s="1"/>
  <c r="AL78" i="1"/>
  <c r="AM78" i="1" s="1"/>
  <c r="AO78" i="1" s="1"/>
  <c r="AQ78" i="1" s="1"/>
  <c r="AH79" i="1" s="1"/>
  <c r="AJ79" i="1" s="1"/>
  <c r="O80" i="1"/>
  <c r="I80" i="1"/>
  <c r="G81" i="1"/>
  <c r="AI80" i="1"/>
  <c r="AP80" i="1"/>
  <c r="AN80" i="1"/>
  <c r="AK80" i="1"/>
  <c r="AG81" i="1"/>
  <c r="J80" i="1" l="1"/>
  <c r="L80" i="1" s="1"/>
  <c r="N80" i="1" s="1"/>
  <c r="P80" i="1" s="1"/>
  <c r="H81" i="1" s="1"/>
  <c r="AL79" i="1"/>
  <c r="AM79" i="1" s="1"/>
  <c r="AO79" i="1" s="1"/>
  <c r="AQ79" i="1" s="1"/>
  <c r="AH80" i="1" s="1"/>
  <c r="AJ80" i="1" s="1"/>
  <c r="AK81" i="1"/>
  <c r="AI81" i="1"/>
  <c r="AN81" i="1"/>
  <c r="AP81" i="1"/>
  <c r="AG82" i="1"/>
  <c r="G82" i="1"/>
  <c r="I81" i="1"/>
  <c r="O81" i="1"/>
  <c r="J81" i="1" l="1"/>
  <c r="L81" i="1" s="1"/>
  <c r="N81" i="1" s="1"/>
  <c r="P81" i="1" s="1"/>
  <c r="H82" i="1" s="1"/>
  <c r="AL80" i="1"/>
  <c r="AM80" i="1" s="1"/>
  <c r="AO80" i="1" s="1"/>
  <c r="AQ80" i="1" s="1"/>
  <c r="AH81" i="1" s="1"/>
  <c r="AJ81" i="1" s="1"/>
  <c r="AN82" i="1"/>
  <c r="AI82" i="1"/>
  <c r="AP82" i="1"/>
  <c r="AG83" i="1"/>
  <c r="AK82" i="1"/>
  <c r="O82" i="1"/>
  <c r="I82" i="1"/>
  <c r="G83" i="1"/>
  <c r="J82" i="1" l="1"/>
  <c r="L82" i="1" s="1"/>
  <c r="N82" i="1" s="1"/>
  <c r="P82" i="1" s="1"/>
  <c r="H83" i="1" s="1"/>
  <c r="AL81" i="1"/>
  <c r="AM81" i="1" s="1"/>
  <c r="AO81" i="1" s="1"/>
  <c r="AQ81" i="1" s="1"/>
  <c r="AH82" i="1" s="1"/>
  <c r="AJ82" i="1" s="1"/>
  <c r="O83" i="1"/>
  <c r="G84" i="1"/>
  <c r="I83" i="1"/>
  <c r="AI83" i="1"/>
  <c r="AP83" i="1"/>
  <c r="AN83" i="1"/>
  <c r="AK83" i="1"/>
  <c r="AG84" i="1"/>
  <c r="J83" i="1" l="1"/>
  <c r="L83" i="1" s="1"/>
  <c r="N83" i="1" s="1"/>
  <c r="P83" i="1" s="1"/>
  <c r="H84" i="1" s="1"/>
  <c r="AL82" i="1"/>
  <c r="AM82" i="1" s="1"/>
  <c r="AO82" i="1" s="1"/>
  <c r="AQ82" i="1" s="1"/>
  <c r="AH83" i="1" s="1"/>
  <c r="AJ83" i="1" s="1"/>
  <c r="AI84" i="1"/>
  <c r="AN84" i="1"/>
  <c r="AP84" i="1"/>
  <c r="AG85" i="1"/>
  <c r="AK84" i="1"/>
  <c r="I84" i="1"/>
  <c r="O84" i="1"/>
  <c r="G85" i="1"/>
  <c r="J84" i="1" l="1"/>
  <c r="L84" i="1" s="1"/>
  <c r="N84" i="1" s="1"/>
  <c r="P84" i="1" s="1"/>
  <c r="H85" i="1" s="1"/>
  <c r="AL83" i="1"/>
  <c r="AM83" i="1" s="1"/>
  <c r="AO83" i="1" s="1"/>
  <c r="G86" i="1"/>
  <c r="O85" i="1"/>
  <c r="I85" i="1"/>
  <c r="AI85" i="1"/>
  <c r="AN85" i="1"/>
  <c r="AG86" i="1"/>
  <c r="AP85" i="1"/>
  <c r="AK85" i="1"/>
  <c r="AQ83" i="1" l="1"/>
  <c r="AH84" i="1" s="1"/>
  <c r="AJ84" i="1" s="1"/>
  <c r="AL84" i="1" s="1"/>
  <c r="AM84" i="1" s="1"/>
  <c r="AO84" i="1" s="1"/>
  <c r="AQ84" i="1" s="1"/>
  <c r="AH85" i="1" s="1"/>
  <c r="AJ85" i="1" s="1"/>
  <c r="J85" i="1"/>
  <c r="L85" i="1" s="1"/>
  <c r="N85" i="1" s="1"/>
  <c r="P85" i="1" s="1"/>
  <c r="H86" i="1" s="1"/>
  <c r="AP86" i="1"/>
  <c r="AN86" i="1"/>
  <c r="AK86" i="1"/>
  <c r="AG87" i="1"/>
  <c r="AI86" i="1"/>
  <c r="G87" i="1"/>
  <c r="O86" i="1"/>
  <c r="I86" i="1"/>
  <c r="J86" i="1" l="1"/>
  <c r="L86" i="1" s="1"/>
  <c r="N86" i="1" s="1"/>
  <c r="P86" i="1" s="1"/>
  <c r="H87" i="1" s="1"/>
  <c r="AL85" i="1"/>
  <c r="AM85" i="1" s="1"/>
  <c r="AO85" i="1" s="1"/>
  <c r="AQ85" i="1" s="1"/>
  <c r="AH86" i="1" s="1"/>
  <c r="AJ86" i="1" s="1"/>
  <c r="AN87" i="1"/>
  <c r="AK87" i="1"/>
  <c r="AP87" i="1"/>
  <c r="AI87" i="1"/>
  <c r="AG88" i="1"/>
  <c r="I87" i="1"/>
  <c r="O87" i="1"/>
  <c r="G88" i="1"/>
  <c r="J87" i="1" l="1"/>
  <c r="L87" i="1" s="1"/>
  <c r="N87" i="1" s="1"/>
  <c r="P87" i="1" s="1"/>
  <c r="H88" i="1" s="1"/>
  <c r="AL86" i="1"/>
  <c r="AM86" i="1" s="1"/>
  <c r="AO86" i="1" s="1"/>
  <c r="AQ86" i="1" s="1"/>
  <c r="AH87" i="1" s="1"/>
  <c r="AJ87" i="1" s="1"/>
  <c r="G89" i="1"/>
  <c r="O88" i="1"/>
  <c r="I88" i="1"/>
  <c r="AI88" i="1"/>
  <c r="AG89" i="1"/>
  <c r="AP88" i="1"/>
  <c r="AN88" i="1"/>
  <c r="AK88" i="1"/>
  <c r="J88" i="1" l="1"/>
  <c r="L88" i="1" s="1"/>
  <c r="N88" i="1" s="1"/>
  <c r="P88" i="1" s="1"/>
  <c r="H89" i="1" s="1"/>
  <c r="AL87" i="1"/>
  <c r="AM87" i="1" s="1"/>
  <c r="AO87" i="1" s="1"/>
  <c r="AQ87" i="1" s="1"/>
  <c r="AH88" i="1" s="1"/>
  <c r="AJ88" i="1" s="1"/>
  <c r="AG90" i="1"/>
  <c r="AP89" i="1"/>
  <c r="AN89" i="1"/>
  <c r="AI89" i="1"/>
  <c r="AK89" i="1"/>
  <c r="G90" i="1"/>
  <c r="O89" i="1"/>
  <c r="I89" i="1"/>
  <c r="J89" i="1" l="1"/>
  <c r="L89" i="1" s="1"/>
  <c r="N89" i="1" s="1"/>
  <c r="P89" i="1" s="1"/>
  <c r="H90" i="1" s="1"/>
  <c r="AL88" i="1"/>
  <c r="AM88" i="1" s="1"/>
  <c r="AO88" i="1" s="1"/>
  <c r="AQ88" i="1" s="1"/>
  <c r="AH89" i="1" s="1"/>
  <c r="AJ89" i="1" s="1"/>
  <c r="O90" i="1"/>
  <c r="G91" i="1"/>
  <c r="I90" i="1"/>
  <c r="AN90" i="1"/>
  <c r="AG91" i="1"/>
  <c r="AP90" i="1"/>
  <c r="AI90" i="1"/>
  <c r="AK90" i="1"/>
  <c r="J90" i="1" l="1"/>
  <c r="L90" i="1" s="1"/>
  <c r="N90" i="1" s="1"/>
  <c r="P90" i="1" s="1"/>
  <c r="H91" i="1" s="1"/>
  <c r="AL89" i="1"/>
  <c r="AM89" i="1" s="1"/>
  <c r="AO89" i="1" s="1"/>
  <c r="AQ89" i="1" s="1"/>
  <c r="AH90" i="1" s="1"/>
  <c r="AJ90" i="1" s="1"/>
  <c r="AG92" i="1"/>
  <c r="AI91" i="1"/>
  <c r="AP91" i="1"/>
  <c r="AN91" i="1"/>
  <c r="AK91" i="1"/>
  <c r="G92" i="1"/>
  <c r="O91" i="1"/>
  <c r="I91" i="1"/>
  <c r="J91" i="1" l="1"/>
  <c r="L91" i="1" s="1"/>
  <c r="N91" i="1" s="1"/>
  <c r="P91" i="1" s="1"/>
  <c r="H92" i="1" s="1"/>
  <c r="AL90" i="1"/>
  <c r="AM90" i="1" s="1"/>
  <c r="AO90" i="1" s="1"/>
  <c r="AQ90" i="1" s="1"/>
  <c r="AH91" i="1" s="1"/>
  <c r="AJ91" i="1" s="1"/>
  <c r="I92" i="1"/>
  <c r="G93" i="1"/>
  <c r="O92" i="1"/>
  <c r="AP92" i="1"/>
  <c r="AG93" i="1"/>
  <c r="AK92" i="1"/>
  <c r="AN92" i="1"/>
  <c r="AI92" i="1"/>
  <c r="J92" i="1" l="1"/>
  <c r="L92" i="1" s="1"/>
  <c r="N92" i="1" s="1"/>
  <c r="P92" i="1" s="1"/>
  <c r="H93" i="1" s="1"/>
  <c r="AL91" i="1"/>
  <c r="AM91" i="1" s="1"/>
  <c r="AO91" i="1" s="1"/>
  <c r="AQ91" i="1" s="1"/>
  <c r="AH92" i="1" s="1"/>
  <c r="AJ92" i="1" s="1"/>
  <c r="O93" i="1"/>
  <c r="I93" i="1"/>
  <c r="G94" i="1"/>
  <c r="AG94" i="1"/>
  <c r="AK93" i="1"/>
  <c r="AI93" i="1"/>
  <c r="AP93" i="1"/>
  <c r="AN93" i="1"/>
  <c r="J93" i="1" l="1"/>
  <c r="L93" i="1" s="1"/>
  <c r="N93" i="1" s="1"/>
  <c r="P93" i="1" s="1"/>
  <c r="H94" i="1" s="1"/>
  <c r="AL92" i="1"/>
  <c r="AM92" i="1" s="1"/>
  <c r="AO92" i="1" s="1"/>
  <c r="AQ92" i="1" s="1"/>
  <c r="AH93" i="1" s="1"/>
  <c r="AJ93" i="1" s="1"/>
  <c r="AP94" i="1"/>
  <c r="AK94" i="1"/>
  <c r="AN94" i="1"/>
  <c r="AI94" i="1"/>
  <c r="AG95" i="1"/>
  <c r="O94" i="1"/>
  <c r="I94" i="1"/>
  <c r="G95" i="1"/>
  <c r="J94" i="1" l="1"/>
  <c r="L94" i="1" s="1"/>
  <c r="N94" i="1" s="1"/>
  <c r="P94" i="1" s="1"/>
  <c r="H95" i="1" s="1"/>
  <c r="AL93" i="1"/>
  <c r="AM93" i="1" s="1"/>
  <c r="AO93" i="1" s="1"/>
  <c r="AQ93" i="1" s="1"/>
  <c r="AH94" i="1" s="1"/>
  <c r="AJ94" i="1" s="1"/>
  <c r="AI95" i="1"/>
  <c r="AP95" i="1"/>
  <c r="AN95" i="1"/>
  <c r="AG96" i="1"/>
  <c r="AK95" i="1"/>
  <c r="I95" i="1"/>
  <c r="G96" i="1"/>
  <c r="O95" i="1"/>
  <c r="J95" i="1" l="1"/>
  <c r="L95" i="1" s="1"/>
  <c r="N95" i="1" s="1"/>
  <c r="P95" i="1" s="1"/>
  <c r="H96" i="1" s="1"/>
  <c r="AL94" i="1"/>
  <c r="AM94" i="1" s="1"/>
  <c r="AO94" i="1" s="1"/>
  <c r="AQ94" i="1" s="1"/>
  <c r="AH95" i="1" s="1"/>
  <c r="AJ95" i="1" s="1"/>
  <c r="I96" i="1"/>
  <c r="G97" i="1"/>
  <c r="O96" i="1"/>
  <c r="AK96" i="1"/>
  <c r="AI96" i="1"/>
  <c r="AN96" i="1"/>
  <c r="AG97" i="1"/>
  <c r="AP96" i="1"/>
  <c r="J96" i="1" l="1"/>
  <c r="L96" i="1" s="1"/>
  <c r="N96" i="1" s="1"/>
  <c r="P96" i="1" s="1"/>
  <c r="H97" i="1" s="1"/>
  <c r="AL95" i="1"/>
  <c r="AM95" i="1" s="1"/>
  <c r="AO95" i="1" s="1"/>
  <c r="AQ95" i="1" s="1"/>
  <c r="AH96" i="1" s="1"/>
  <c r="AJ96" i="1" s="1"/>
  <c r="AP97" i="1"/>
  <c r="AN97" i="1"/>
  <c r="AK97" i="1"/>
  <c r="AG98" i="1"/>
  <c r="AI97" i="1"/>
  <c r="I97" i="1"/>
  <c r="O97" i="1"/>
  <c r="G98" i="1"/>
  <c r="J97" i="1" l="1"/>
  <c r="L97" i="1" s="1"/>
  <c r="N97" i="1" s="1"/>
  <c r="P97" i="1" s="1"/>
  <c r="H98" i="1" s="1"/>
  <c r="AL96" i="1"/>
  <c r="AM96" i="1" s="1"/>
  <c r="AO96" i="1" s="1"/>
  <c r="AQ96" i="1" s="1"/>
  <c r="AH97" i="1" s="1"/>
  <c r="AJ97" i="1" s="1"/>
  <c r="I98" i="1"/>
  <c r="G99" i="1"/>
  <c r="O98" i="1"/>
  <c r="AP98" i="1"/>
  <c r="AG99" i="1"/>
  <c r="AN98" i="1"/>
  <c r="AK98" i="1"/>
  <c r="AI98" i="1"/>
  <c r="J98" i="1" l="1"/>
  <c r="L98" i="1" s="1"/>
  <c r="N98" i="1" s="1"/>
  <c r="P98" i="1" s="1"/>
  <c r="H99" i="1" s="1"/>
  <c r="AL97" i="1"/>
  <c r="AM97" i="1" s="1"/>
  <c r="AO97" i="1" s="1"/>
  <c r="AQ97" i="1" s="1"/>
  <c r="AH98" i="1" s="1"/>
  <c r="AJ98" i="1" s="1"/>
  <c r="AG100" i="1"/>
  <c r="AK99" i="1"/>
  <c r="AP99" i="1"/>
  <c r="AI99" i="1"/>
  <c r="AN99" i="1"/>
  <c r="O99" i="1"/>
  <c r="I99" i="1"/>
  <c r="G100" i="1"/>
  <c r="J99" i="1" l="1"/>
  <c r="L99" i="1" s="1"/>
  <c r="N99" i="1" s="1"/>
  <c r="P99" i="1" s="1"/>
  <c r="H100" i="1" s="1"/>
  <c r="AL98" i="1"/>
  <c r="AM98" i="1" s="1"/>
  <c r="AO98" i="1" s="1"/>
  <c r="AQ98" i="1" s="1"/>
  <c r="AH99" i="1" s="1"/>
  <c r="AJ99" i="1" s="1"/>
  <c r="O100" i="1"/>
  <c r="I100" i="1"/>
  <c r="G101" i="1"/>
  <c r="AP100" i="1"/>
  <c r="AK100" i="1"/>
  <c r="AI100" i="1"/>
  <c r="AG101" i="1"/>
  <c r="AN100" i="1"/>
  <c r="J100" i="1" l="1"/>
  <c r="L100" i="1" s="1"/>
  <c r="N100" i="1" s="1"/>
  <c r="P100" i="1" s="1"/>
  <c r="H101" i="1" s="1"/>
  <c r="AL99" i="1"/>
  <c r="AM99" i="1" s="1"/>
  <c r="AO99" i="1" s="1"/>
  <c r="AQ99" i="1" s="1"/>
  <c r="AH100" i="1" s="1"/>
  <c r="AJ100" i="1" s="1"/>
  <c r="AK101" i="1"/>
  <c r="AP101" i="1"/>
  <c r="AG102" i="1"/>
  <c r="AN101" i="1"/>
  <c r="AI101" i="1"/>
  <c r="I101" i="1"/>
  <c r="G102" i="1"/>
  <c r="O101" i="1"/>
  <c r="J101" i="1" l="1"/>
  <c r="L101" i="1" s="1"/>
  <c r="N101" i="1" s="1"/>
  <c r="P101" i="1" s="1"/>
  <c r="H102" i="1" s="1"/>
  <c r="AL100" i="1"/>
  <c r="AM100" i="1" s="1"/>
  <c r="AO100" i="1" s="1"/>
  <c r="AQ100" i="1" s="1"/>
  <c r="AH101" i="1" s="1"/>
  <c r="AJ101" i="1" s="1"/>
  <c r="G103" i="1"/>
  <c r="I102" i="1"/>
  <c r="O102" i="1"/>
  <c r="AK102" i="1"/>
  <c r="AI102" i="1"/>
  <c r="AN102" i="1"/>
  <c r="AG103" i="1"/>
  <c r="AP102" i="1"/>
  <c r="J102" i="1" l="1"/>
  <c r="L102" i="1" s="1"/>
  <c r="N102" i="1" s="1"/>
  <c r="P102" i="1" s="1"/>
  <c r="H103" i="1" s="1"/>
  <c r="AL101" i="1"/>
  <c r="AM101" i="1" s="1"/>
  <c r="AO101" i="1" s="1"/>
  <c r="AQ101" i="1" s="1"/>
  <c r="AH102" i="1" s="1"/>
  <c r="AJ102" i="1" s="1"/>
  <c r="AP103" i="1"/>
  <c r="AK103" i="1"/>
  <c r="AI103" i="1"/>
  <c r="AG104" i="1"/>
  <c r="AN103" i="1"/>
  <c r="G104" i="1"/>
  <c r="I103" i="1"/>
  <c r="O103" i="1"/>
  <c r="J103" i="1" l="1"/>
  <c r="L103" i="1" s="1"/>
  <c r="N103" i="1" s="1"/>
  <c r="P103" i="1" s="1"/>
  <c r="H104" i="1" s="1"/>
  <c r="AL102" i="1"/>
  <c r="AM102" i="1" s="1"/>
  <c r="AO102" i="1" s="1"/>
  <c r="AQ102" i="1" s="1"/>
  <c r="AH103" i="1" s="1"/>
  <c r="AJ103" i="1" s="1"/>
  <c r="I104" i="1"/>
  <c r="G105" i="1"/>
  <c r="O104" i="1"/>
  <c r="AG105" i="1"/>
  <c r="AK104" i="1"/>
  <c r="AI104" i="1"/>
  <c r="AN104" i="1"/>
  <c r="AP104" i="1"/>
  <c r="J104" i="1" l="1"/>
  <c r="L104" i="1" s="1"/>
  <c r="N104" i="1" s="1"/>
  <c r="P104" i="1" s="1"/>
  <c r="H105" i="1" s="1"/>
  <c r="AL103" i="1"/>
  <c r="AM103" i="1" s="1"/>
  <c r="AO103" i="1" s="1"/>
  <c r="AQ103" i="1" s="1"/>
  <c r="AH104" i="1" s="1"/>
  <c r="AJ104" i="1" s="1"/>
  <c r="AN105" i="1"/>
  <c r="AK105" i="1"/>
  <c r="AG106" i="1"/>
  <c r="AP105" i="1"/>
  <c r="AI105" i="1"/>
  <c r="I105" i="1"/>
  <c r="O105" i="1"/>
  <c r="G106" i="1"/>
  <c r="J105" i="1" l="1"/>
  <c r="L105" i="1" s="1"/>
  <c r="N105" i="1" s="1"/>
  <c r="P105" i="1" s="1"/>
  <c r="H106" i="1" s="1"/>
  <c r="AL104" i="1"/>
  <c r="AM104" i="1" s="1"/>
  <c r="AO104" i="1" s="1"/>
  <c r="AQ104" i="1" s="1"/>
  <c r="AH105" i="1" s="1"/>
  <c r="AJ105" i="1" s="1"/>
  <c r="AG107" i="1"/>
  <c r="AN106" i="1"/>
  <c r="AK106" i="1"/>
  <c r="AI106" i="1"/>
  <c r="AP106" i="1"/>
  <c r="G107" i="1"/>
  <c r="I106" i="1"/>
  <c r="O106" i="1"/>
  <c r="J106" i="1" l="1"/>
  <c r="L106" i="1" s="1"/>
  <c r="N106" i="1" s="1"/>
  <c r="P106" i="1" s="1"/>
  <c r="H107" i="1" s="1"/>
  <c r="AL105" i="1"/>
  <c r="AM105" i="1" s="1"/>
  <c r="AO105" i="1" s="1"/>
  <c r="AQ105" i="1" s="1"/>
  <c r="AH106" i="1" s="1"/>
  <c r="AJ106" i="1" s="1"/>
  <c r="O107" i="1"/>
  <c r="G108" i="1"/>
  <c r="I107" i="1"/>
  <c r="AN107" i="1"/>
  <c r="AG108" i="1"/>
  <c r="AP107" i="1"/>
  <c r="AK107" i="1"/>
  <c r="AI107" i="1"/>
  <c r="J107" i="1" l="1"/>
  <c r="L107" i="1" s="1"/>
  <c r="N107" i="1" s="1"/>
  <c r="AL106" i="1"/>
  <c r="AM106" i="1" s="1"/>
  <c r="AO106" i="1" s="1"/>
  <c r="AQ106" i="1" s="1"/>
  <c r="AH107" i="1" s="1"/>
  <c r="AJ107" i="1" s="1"/>
  <c r="AI108" i="1"/>
  <c r="AG109" i="1"/>
  <c r="AP108" i="1"/>
  <c r="AN108" i="1"/>
  <c r="AK108" i="1"/>
  <c r="G109" i="1"/>
  <c r="O108" i="1"/>
  <c r="I108" i="1"/>
  <c r="P107" i="1" l="1"/>
  <c r="H108" i="1" s="1"/>
  <c r="J108" i="1" s="1"/>
  <c r="L108" i="1" s="1"/>
  <c r="N108" i="1" s="1"/>
  <c r="P108" i="1" s="1"/>
  <c r="H109" i="1" s="1"/>
  <c r="T71" i="1"/>
  <c r="I2" i="1" s="1"/>
  <c r="AL107" i="1"/>
  <c r="AM107" i="1" s="1"/>
  <c r="AO107" i="1" s="1"/>
  <c r="AQ107" i="1" s="1"/>
  <c r="AH108" i="1" s="1"/>
  <c r="AJ108" i="1" s="1"/>
  <c r="G110" i="1"/>
  <c r="O109" i="1"/>
  <c r="I109" i="1"/>
  <c r="AP109" i="1"/>
  <c r="AI109" i="1"/>
  <c r="AG110" i="1"/>
  <c r="AK109" i="1"/>
  <c r="AN109" i="1"/>
  <c r="J109" i="1" l="1"/>
  <c r="L109" i="1" s="1"/>
  <c r="N109" i="1" s="1"/>
  <c r="P109" i="1" s="1"/>
  <c r="H110" i="1" s="1"/>
  <c r="AL108" i="1"/>
  <c r="AM108" i="1" s="1"/>
  <c r="AO108" i="1" s="1"/>
  <c r="AQ108" i="1" s="1"/>
  <c r="AH109" i="1" s="1"/>
  <c r="AJ109" i="1" s="1"/>
  <c r="AN110" i="1"/>
  <c r="AK110" i="1"/>
  <c r="AI110" i="1"/>
  <c r="AP110" i="1"/>
  <c r="AG111" i="1"/>
  <c r="I110" i="1"/>
  <c r="O110" i="1"/>
  <c r="G111" i="1"/>
  <c r="J110" i="1" l="1"/>
  <c r="L110" i="1" s="1"/>
  <c r="N110" i="1" s="1"/>
  <c r="P110" i="1" s="1"/>
  <c r="H111" i="1" s="1"/>
  <c r="AL109" i="1"/>
  <c r="AM109" i="1" s="1"/>
  <c r="AO109" i="1" s="1"/>
  <c r="AQ109" i="1" s="1"/>
  <c r="AH110" i="1" s="1"/>
  <c r="AJ110" i="1" s="1"/>
  <c r="AI111" i="1"/>
  <c r="AK111" i="1"/>
  <c r="AG112" i="1"/>
  <c r="AP111" i="1"/>
  <c r="AN111" i="1"/>
  <c r="O111" i="1"/>
  <c r="I111" i="1"/>
  <c r="G112" i="1"/>
  <c r="J111" i="1" l="1"/>
  <c r="L111" i="1" s="1"/>
  <c r="N111" i="1" s="1"/>
  <c r="P111" i="1" s="1"/>
  <c r="H112" i="1" s="1"/>
  <c r="AL110" i="1"/>
  <c r="AM110" i="1" s="1"/>
  <c r="AO110" i="1" s="1"/>
  <c r="AQ110" i="1" s="1"/>
  <c r="AH111" i="1" s="1"/>
  <c r="AJ111" i="1" s="1"/>
  <c r="O112" i="1"/>
  <c r="I112" i="1"/>
  <c r="G113" i="1"/>
  <c r="AN112" i="1"/>
  <c r="AK112" i="1"/>
  <c r="AP112" i="1"/>
  <c r="AI112" i="1"/>
  <c r="AG113" i="1"/>
  <c r="J112" i="1" l="1"/>
  <c r="L112" i="1" s="1"/>
  <c r="N112" i="1" s="1"/>
  <c r="P112" i="1" s="1"/>
  <c r="H113" i="1" s="1"/>
  <c r="AL111" i="1"/>
  <c r="AM111" i="1" s="1"/>
  <c r="AO111" i="1" s="1"/>
  <c r="AQ111" i="1" s="1"/>
  <c r="AH112" i="1" s="1"/>
  <c r="AJ112" i="1" s="1"/>
  <c r="AI113" i="1"/>
  <c r="AP113" i="1"/>
  <c r="AN113" i="1"/>
  <c r="AG114" i="1"/>
  <c r="AK113" i="1"/>
  <c r="I113" i="1"/>
  <c r="G114" i="1"/>
  <c r="O113" i="1"/>
  <c r="J113" i="1" l="1"/>
  <c r="L113" i="1" s="1"/>
  <c r="N113" i="1" s="1"/>
  <c r="P113" i="1" s="1"/>
  <c r="H114" i="1" s="1"/>
  <c r="AL112" i="1"/>
  <c r="AM112" i="1" s="1"/>
  <c r="AO112" i="1" s="1"/>
  <c r="AQ112" i="1" s="1"/>
  <c r="AH113" i="1" s="1"/>
  <c r="AJ113" i="1" s="1"/>
  <c r="O114" i="1"/>
  <c r="G115" i="1"/>
  <c r="I114" i="1"/>
  <c r="AK114" i="1"/>
  <c r="AI114" i="1"/>
  <c r="AP114" i="1"/>
  <c r="AG115" i="1"/>
  <c r="AN114" i="1"/>
  <c r="J114" i="1" l="1"/>
  <c r="L114" i="1" s="1"/>
  <c r="N114" i="1" s="1"/>
  <c r="P114" i="1" s="1"/>
  <c r="H115" i="1" s="1"/>
  <c r="AL113" i="1"/>
  <c r="AM113" i="1" s="1"/>
  <c r="AO113" i="1" s="1"/>
  <c r="AQ113" i="1" s="1"/>
  <c r="AH114" i="1" s="1"/>
  <c r="AJ114" i="1" s="1"/>
  <c r="AP115" i="1"/>
  <c r="AI115" i="1"/>
  <c r="AG116" i="1"/>
  <c r="AN115" i="1"/>
  <c r="AK115" i="1"/>
  <c r="I115" i="1"/>
  <c r="O115" i="1"/>
  <c r="G116" i="1"/>
  <c r="J115" i="1" l="1"/>
  <c r="L115" i="1" s="1"/>
  <c r="N115" i="1" s="1"/>
  <c r="P115" i="1" s="1"/>
  <c r="H116" i="1" s="1"/>
  <c r="AL114" i="1"/>
  <c r="AM114" i="1" s="1"/>
  <c r="AO114" i="1" s="1"/>
  <c r="AQ114" i="1" s="1"/>
  <c r="AH115" i="1" s="1"/>
  <c r="AJ115" i="1" s="1"/>
  <c r="I116" i="1"/>
  <c r="G117" i="1"/>
  <c r="O116" i="1"/>
  <c r="AP116" i="1"/>
  <c r="AI116" i="1"/>
  <c r="AG117" i="1"/>
  <c r="AN116" i="1"/>
  <c r="AK116" i="1"/>
  <c r="J116" i="1" l="1"/>
  <c r="L116" i="1" s="1"/>
  <c r="N116" i="1" s="1"/>
  <c r="P116" i="1" s="1"/>
  <c r="H117" i="1" s="1"/>
  <c r="AL115" i="1"/>
  <c r="AM115" i="1" s="1"/>
  <c r="AO115" i="1" s="1"/>
  <c r="AQ115" i="1" s="1"/>
  <c r="AH116" i="1" s="1"/>
  <c r="AJ116" i="1" s="1"/>
  <c r="O117" i="1"/>
  <c r="I117" i="1"/>
  <c r="G118" i="1"/>
  <c r="AG118" i="1"/>
  <c r="AK117" i="1"/>
  <c r="AN117" i="1"/>
  <c r="AI117" i="1"/>
  <c r="AP117" i="1"/>
  <c r="J117" i="1" l="1"/>
  <c r="L117" i="1" s="1"/>
  <c r="N117" i="1" s="1"/>
  <c r="P117" i="1" s="1"/>
  <c r="H118" i="1" s="1"/>
  <c r="AL116" i="1"/>
  <c r="AM116" i="1" s="1"/>
  <c r="AO116" i="1" s="1"/>
  <c r="AQ116" i="1" s="1"/>
  <c r="AH117" i="1" s="1"/>
  <c r="AJ117" i="1" s="1"/>
  <c r="O118" i="1"/>
  <c r="I118" i="1"/>
  <c r="G119" i="1"/>
  <c r="AP118" i="1"/>
  <c r="AK118" i="1"/>
  <c r="AG119" i="1"/>
  <c r="AN118" i="1"/>
  <c r="AI118" i="1"/>
  <c r="J118" i="1" l="1"/>
  <c r="L118" i="1" s="1"/>
  <c r="N118" i="1" s="1"/>
  <c r="P118" i="1" s="1"/>
  <c r="H119" i="1" s="1"/>
  <c r="AL117" i="1"/>
  <c r="AM117" i="1" s="1"/>
  <c r="AO117" i="1" s="1"/>
  <c r="AQ117" i="1" s="1"/>
  <c r="AH118" i="1" s="1"/>
  <c r="AJ118" i="1" s="1"/>
  <c r="AK119" i="1"/>
  <c r="AP119" i="1"/>
  <c r="AN119" i="1"/>
  <c r="AI119" i="1"/>
  <c r="AG120" i="1"/>
  <c r="G120" i="1"/>
  <c r="O119" i="1"/>
  <c r="I119" i="1"/>
  <c r="J119" i="1" l="1"/>
  <c r="L119" i="1" s="1"/>
  <c r="N119" i="1" s="1"/>
  <c r="P119" i="1" s="1"/>
  <c r="H120" i="1" s="1"/>
  <c r="AL118" i="1"/>
  <c r="AM118" i="1" s="1"/>
  <c r="AO118" i="1" s="1"/>
  <c r="AQ118" i="1" s="1"/>
  <c r="AH119" i="1" s="1"/>
  <c r="AJ119" i="1" s="1"/>
  <c r="O120" i="1"/>
  <c r="G121" i="1"/>
  <c r="I120" i="1"/>
  <c r="AG121" i="1"/>
  <c r="AK120" i="1"/>
  <c r="AI120" i="1"/>
  <c r="AP120" i="1"/>
  <c r="AN120" i="1"/>
  <c r="J120" i="1" l="1"/>
  <c r="L120" i="1" s="1"/>
  <c r="N120" i="1" s="1"/>
  <c r="P120" i="1" s="1"/>
  <c r="H121" i="1" s="1"/>
  <c r="AL119" i="1"/>
  <c r="AM119" i="1" s="1"/>
  <c r="AO119" i="1" s="1"/>
  <c r="AQ119" i="1" s="1"/>
  <c r="AH120" i="1" s="1"/>
  <c r="AJ120" i="1" s="1"/>
  <c r="AI121" i="1"/>
  <c r="AG122" i="1"/>
  <c r="AP121" i="1"/>
  <c r="AN121" i="1"/>
  <c r="AK121" i="1"/>
  <c r="O121" i="1"/>
  <c r="G122" i="1"/>
  <c r="I121" i="1"/>
  <c r="J121" i="1" l="1"/>
  <c r="L121" i="1" s="1"/>
  <c r="N121" i="1" s="1"/>
  <c r="P121" i="1" s="1"/>
  <c r="H122" i="1" s="1"/>
  <c r="AL120" i="1"/>
  <c r="AM120" i="1" s="1"/>
  <c r="AO120" i="1" s="1"/>
  <c r="AQ120" i="1" s="1"/>
  <c r="AH121" i="1" s="1"/>
  <c r="AJ121" i="1" s="1"/>
  <c r="AG123" i="1"/>
  <c r="AI122" i="1"/>
  <c r="AP122" i="1"/>
  <c r="AK122" i="1"/>
  <c r="AN122" i="1"/>
  <c r="G123" i="1"/>
  <c r="I122" i="1"/>
  <c r="O122" i="1"/>
  <c r="J122" i="1" l="1"/>
  <c r="L122" i="1" s="1"/>
  <c r="N122" i="1" s="1"/>
  <c r="P122" i="1" s="1"/>
  <c r="H123" i="1" s="1"/>
  <c r="AL121" i="1"/>
  <c r="AM121" i="1" s="1"/>
  <c r="AO121" i="1" s="1"/>
  <c r="AQ121" i="1" s="1"/>
  <c r="AH122" i="1" s="1"/>
  <c r="AJ122" i="1" s="1"/>
  <c r="O123" i="1"/>
  <c r="I123" i="1"/>
  <c r="G124" i="1"/>
  <c r="AN123" i="1"/>
  <c r="AG124" i="1"/>
  <c r="AK123" i="1"/>
  <c r="AI123" i="1"/>
  <c r="AP123" i="1"/>
  <c r="J123" i="1" l="1"/>
  <c r="L123" i="1" s="1"/>
  <c r="N123" i="1" s="1"/>
  <c r="P123" i="1" s="1"/>
  <c r="H124" i="1" s="1"/>
  <c r="AL122" i="1"/>
  <c r="AM122" i="1" s="1"/>
  <c r="AO122" i="1" s="1"/>
  <c r="AQ122" i="1" s="1"/>
  <c r="AH123" i="1" s="1"/>
  <c r="AJ123" i="1" s="1"/>
  <c r="AI124" i="1"/>
  <c r="AN124" i="1"/>
  <c r="AP124" i="1"/>
  <c r="AG125" i="1"/>
  <c r="AK124" i="1"/>
  <c r="G125" i="1"/>
  <c r="O124" i="1"/>
  <c r="I124" i="1"/>
  <c r="J124" i="1" l="1"/>
  <c r="L124" i="1" s="1"/>
  <c r="N124" i="1" s="1"/>
  <c r="P124" i="1" s="1"/>
  <c r="H125" i="1" s="1"/>
  <c r="AL123" i="1"/>
  <c r="AM123" i="1" s="1"/>
  <c r="AO123" i="1" s="1"/>
  <c r="AQ123" i="1" s="1"/>
  <c r="AH124" i="1" s="1"/>
  <c r="AJ124" i="1" s="1"/>
  <c r="G126" i="1"/>
  <c r="O125" i="1"/>
  <c r="I125" i="1"/>
  <c r="AP125" i="1"/>
  <c r="AN125" i="1"/>
  <c r="AK125" i="1"/>
  <c r="AI125" i="1"/>
  <c r="AG126" i="1"/>
  <c r="J125" i="1" l="1"/>
  <c r="L125" i="1" s="1"/>
  <c r="N125" i="1" s="1"/>
  <c r="P125" i="1" s="1"/>
  <c r="H126" i="1" s="1"/>
  <c r="AL124" i="1"/>
  <c r="AM124" i="1" s="1"/>
  <c r="AO124" i="1" s="1"/>
  <c r="AQ124" i="1" s="1"/>
  <c r="AH125" i="1" s="1"/>
  <c r="AJ125" i="1" s="1"/>
  <c r="AN126" i="1"/>
  <c r="AK126" i="1"/>
  <c r="AP126" i="1"/>
  <c r="AI126" i="1"/>
  <c r="AG127" i="1"/>
  <c r="I126" i="1"/>
  <c r="G127" i="1"/>
  <c r="O126" i="1"/>
  <c r="J126" i="1" l="1"/>
  <c r="L126" i="1" s="1"/>
  <c r="N126" i="1" s="1"/>
  <c r="P126" i="1" s="1"/>
  <c r="H127" i="1" s="1"/>
  <c r="AL125" i="1"/>
  <c r="AM125" i="1" s="1"/>
  <c r="AO125" i="1" s="1"/>
  <c r="AQ125" i="1" s="1"/>
  <c r="AH126" i="1" s="1"/>
  <c r="AJ126" i="1" s="1"/>
  <c r="AI127" i="1"/>
  <c r="AP127" i="1"/>
  <c r="AG128" i="1"/>
  <c r="AN127" i="1"/>
  <c r="AK127" i="1"/>
  <c r="O127" i="1"/>
  <c r="I127" i="1"/>
  <c r="G128" i="1"/>
  <c r="J127" i="1" l="1"/>
  <c r="L127" i="1" s="1"/>
  <c r="N127" i="1" s="1"/>
  <c r="P127" i="1" s="1"/>
  <c r="H128" i="1" s="1"/>
  <c r="AL126" i="1"/>
  <c r="AM126" i="1" s="1"/>
  <c r="AO126" i="1" s="1"/>
  <c r="AQ126" i="1" s="1"/>
  <c r="AH127" i="1" s="1"/>
  <c r="AJ127" i="1" s="1"/>
  <c r="O128" i="1"/>
  <c r="G129" i="1"/>
  <c r="I128" i="1"/>
  <c r="AN128" i="1"/>
  <c r="AP128" i="1"/>
  <c r="AG129" i="1"/>
  <c r="AK128" i="1"/>
  <c r="AI128" i="1"/>
  <c r="J128" i="1" l="1"/>
  <c r="L128" i="1" s="1"/>
  <c r="N128" i="1" s="1"/>
  <c r="P128" i="1" s="1"/>
  <c r="H129" i="1" s="1"/>
  <c r="AL127" i="1"/>
  <c r="AM127" i="1" s="1"/>
  <c r="AO127" i="1" s="1"/>
  <c r="AQ127" i="1" s="1"/>
  <c r="AH128" i="1" s="1"/>
  <c r="AJ128" i="1" s="1"/>
  <c r="AI129" i="1"/>
  <c r="AP129" i="1"/>
  <c r="AN129" i="1"/>
  <c r="AG130" i="1"/>
  <c r="AK129" i="1"/>
  <c r="I129" i="1"/>
  <c r="O129" i="1"/>
  <c r="G130" i="1"/>
  <c r="J129" i="1" l="1"/>
  <c r="L129" i="1" s="1"/>
  <c r="N129" i="1" s="1"/>
  <c r="P129" i="1" s="1"/>
  <c r="H130" i="1" s="1"/>
  <c r="AL128" i="1"/>
  <c r="AM128" i="1" s="1"/>
  <c r="AO128" i="1" s="1"/>
  <c r="AQ128" i="1" s="1"/>
  <c r="AH129" i="1" s="1"/>
  <c r="AJ129" i="1" s="1"/>
  <c r="AK130" i="1"/>
  <c r="AI130" i="1"/>
  <c r="AG131" i="1"/>
  <c r="AP130" i="1"/>
  <c r="AN130" i="1"/>
  <c r="I130" i="1"/>
  <c r="G131" i="1"/>
  <c r="O130" i="1"/>
  <c r="J130" i="1" l="1"/>
  <c r="L130" i="1" s="1"/>
  <c r="N130" i="1" s="1"/>
  <c r="P130" i="1" s="1"/>
  <c r="H131" i="1" s="1"/>
  <c r="AL129" i="1"/>
  <c r="AM129" i="1" s="1"/>
  <c r="AO129" i="1" s="1"/>
  <c r="AQ129" i="1" s="1"/>
  <c r="AH130" i="1" s="1"/>
  <c r="AJ130" i="1" s="1"/>
  <c r="I131" i="1"/>
  <c r="O131" i="1"/>
  <c r="G132" i="1"/>
  <c r="AK131" i="1"/>
  <c r="AG132" i="1"/>
  <c r="AN131" i="1"/>
  <c r="AP131" i="1"/>
  <c r="AI131" i="1"/>
  <c r="J131" i="1" l="1"/>
  <c r="L131" i="1" s="1"/>
  <c r="N131" i="1" s="1"/>
  <c r="P131" i="1" s="1"/>
  <c r="H132" i="1" s="1"/>
  <c r="AL130" i="1"/>
  <c r="AM130" i="1" s="1"/>
  <c r="AO130" i="1" s="1"/>
  <c r="AQ130" i="1" s="1"/>
  <c r="AH131" i="1" s="1"/>
  <c r="AJ131" i="1" s="1"/>
  <c r="AP132" i="1"/>
  <c r="AN132" i="1"/>
  <c r="AK132" i="1"/>
  <c r="AG133" i="1"/>
  <c r="AI132" i="1"/>
  <c r="I132" i="1"/>
  <c r="O132" i="1"/>
  <c r="G133" i="1"/>
  <c r="J132" i="1" l="1"/>
  <c r="L132" i="1" s="1"/>
  <c r="N132" i="1" s="1"/>
  <c r="P132" i="1" s="1"/>
  <c r="H133" i="1" s="1"/>
  <c r="AL131" i="1"/>
  <c r="AM131" i="1" s="1"/>
  <c r="AO131" i="1" s="1"/>
  <c r="AQ131" i="1" s="1"/>
  <c r="AH132" i="1" s="1"/>
  <c r="AJ132" i="1" s="1"/>
  <c r="O133" i="1"/>
  <c r="G134" i="1"/>
  <c r="I133" i="1"/>
  <c r="AG134" i="1"/>
  <c r="AK133" i="1"/>
  <c r="AP133" i="1"/>
  <c r="AI133" i="1"/>
  <c r="AN133" i="1"/>
  <c r="J133" i="1" l="1"/>
  <c r="L133" i="1" s="1"/>
  <c r="N133" i="1" s="1"/>
  <c r="P133" i="1" s="1"/>
  <c r="H134" i="1" s="1"/>
  <c r="AL132" i="1"/>
  <c r="AM132" i="1" s="1"/>
  <c r="AO132" i="1" s="1"/>
  <c r="AQ132" i="1" s="1"/>
  <c r="AH133" i="1" s="1"/>
  <c r="AJ133" i="1" s="1"/>
  <c r="AP134" i="1"/>
  <c r="AI134" i="1"/>
  <c r="AG135" i="1"/>
  <c r="AN134" i="1"/>
  <c r="AK134" i="1"/>
  <c r="O134" i="1"/>
  <c r="G135" i="1"/>
  <c r="I134" i="1"/>
  <c r="J134" i="1" l="1"/>
  <c r="L134" i="1" s="1"/>
  <c r="N134" i="1" s="1"/>
  <c r="P134" i="1" s="1"/>
  <c r="H135" i="1" s="1"/>
  <c r="AL133" i="1"/>
  <c r="AM133" i="1" s="1"/>
  <c r="AO133" i="1" s="1"/>
  <c r="AQ133" i="1" s="1"/>
  <c r="AH134" i="1" s="1"/>
  <c r="AJ134" i="1" s="1"/>
  <c r="G136" i="1"/>
  <c r="O135" i="1"/>
  <c r="I135" i="1"/>
  <c r="AK135" i="1"/>
  <c r="AP135" i="1"/>
  <c r="AN135" i="1"/>
  <c r="AI135" i="1"/>
  <c r="AG136" i="1"/>
  <c r="J135" i="1" l="1"/>
  <c r="L135" i="1" s="1"/>
  <c r="N135" i="1" s="1"/>
  <c r="P135" i="1" s="1"/>
  <c r="H136" i="1" s="1"/>
  <c r="AL134" i="1"/>
  <c r="AM134" i="1" s="1"/>
  <c r="AO134" i="1" s="1"/>
  <c r="AQ134" i="1" s="1"/>
  <c r="AH135" i="1" s="1"/>
  <c r="AJ135" i="1" s="1"/>
  <c r="AG137" i="1"/>
  <c r="AK136" i="1"/>
  <c r="AI136" i="1"/>
  <c r="AN136" i="1"/>
  <c r="AP136" i="1"/>
  <c r="O136" i="1"/>
  <c r="I136" i="1"/>
  <c r="G137" i="1"/>
  <c r="J136" i="1" l="1"/>
  <c r="L136" i="1" s="1"/>
  <c r="N136" i="1" s="1"/>
  <c r="P136" i="1" s="1"/>
  <c r="H137" i="1" s="1"/>
  <c r="AL135" i="1"/>
  <c r="AM135" i="1" s="1"/>
  <c r="AO135" i="1" s="1"/>
  <c r="AQ135" i="1" s="1"/>
  <c r="AH136" i="1" s="1"/>
  <c r="AJ136" i="1" s="1"/>
  <c r="I137" i="1"/>
  <c r="G138" i="1"/>
  <c r="O137" i="1"/>
  <c r="AN137" i="1"/>
  <c r="AK137" i="1"/>
  <c r="AP137" i="1"/>
  <c r="AG138" i="1"/>
  <c r="AI137" i="1"/>
  <c r="J137" i="1" l="1"/>
  <c r="L137" i="1" s="1"/>
  <c r="N137" i="1" s="1"/>
  <c r="P137" i="1" s="1"/>
  <c r="AL136" i="1"/>
  <c r="AM136" i="1" s="1"/>
  <c r="AO136" i="1" s="1"/>
  <c r="AQ136" i="1" s="1"/>
  <c r="AH137" i="1" s="1"/>
  <c r="AJ137" i="1" s="1"/>
  <c r="AG139" i="1"/>
  <c r="AN138" i="1"/>
  <c r="AK138" i="1"/>
  <c r="AI138" i="1"/>
  <c r="AP138" i="1"/>
  <c r="G139" i="1"/>
  <c r="I138" i="1"/>
  <c r="O138" i="1"/>
  <c r="H138" i="1" l="1"/>
  <c r="J138" i="1" s="1"/>
  <c r="L138" i="1" s="1"/>
  <c r="N138" i="1" s="1"/>
  <c r="P138" i="1" s="1"/>
  <c r="H139" i="1" s="1"/>
  <c r="V71" i="1"/>
  <c r="AL137" i="1"/>
  <c r="AM137" i="1" s="1"/>
  <c r="AO137" i="1" s="1"/>
  <c r="AQ137" i="1" s="1"/>
  <c r="AH138" i="1" s="1"/>
  <c r="AJ138" i="1" s="1"/>
  <c r="G140" i="1"/>
  <c r="O139" i="1"/>
  <c r="I139" i="1"/>
  <c r="AN139" i="1"/>
  <c r="AG140" i="1"/>
  <c r="AP139" i="1"/>
  <c r="AK139" i="1"/>
  <c r="AI139" i="1"/>
  <c r="J139" i="1" l="1"/>
  <c r="L139" i="1" s="1"/>
  <c r="N139" i="1" s="1"/>
  <c r="P139" i="1" s="1"/>
  <c r="H140" i="1" s="1"/>
  <c r="AL138" i="1"/>
  <c r="AM138" i="1" s="1"/>
  <c r="AO138" i="1" s="1"/>
  <c r="AQ138" i="1" s="1"/>
  <c r="AH139" i="1" s="1"/>
  <c r="AJ139" i="1" s="1"/>
  <c r="AI140" i="1"/>
  <c r="AP140" i="1"/>
  <c r="AN140" i="1"/>
  <c r="AG141" i="1"/>
  <c r="AK140" i="1"/>
  <c r="G141" i="1"/>
  <c r="O140" i="1"/>
  <c r="I140" i="1"/>
  <c r="J140" i="1" l="1"/>
  <c r="L140" i="1" s="1"/>
  <c r="N140" i="1" s="1"/>
  <c r="P140" i="1" s="1"/>
  <c r="H141" i="1" s="1"/>
  <c r="AL139" i="1"/>
  <c r="AM139" i="1" s="1"/>
  <c r="AO139" i="1" s="1"/>
  <c r="AQ139" i="1" s="1"/>
  <c r="AH140" i="1" s="1"/>
  <c r="AJ140" i="1" s="1"/>
  <c r="G142" i="1"/>
  <c r="O141" i="1"/>
  <c r="I141" i="1"/>
  <c r="AP141" i="1"/>
  <c r="AN141" i="1"/>
  <c r="AI141" i="1"/>
  <c r="AG142" i="1"/>
  <c r="AK141" i="1"/>
  <c r="J141" i="1" l="1"/>
  <c r="L141" i="1" s="1"/>
  <c r="N141" i="1" s="1"/>
  <c r="P141" i="1" s="1"/>
  <c r="H142" i="1" s="1"/>
  <c r="AL140" i="1"/>
  <c r="AM140" i="1" s="1"/>
  <c r="AO140" i="1" s="1"/>
  <c r="AQ140" i="1" s="1"/>
  <c r="AH141" i="1" s="1"/>
  <c r="AJ141" i="1" s="1"/>
  <c r="O142" i="1"/>
  <c r="I142" i="1"/>
  <c r="G143" i="1"/>
  <c r="AN142" i="1"/>
  <c r="AK142" i="1"/>
  <c r="AI142" i="1"/>
  <c r="AG143" i="1"/>
  <c r="AP142" i="1"/>
  <c r="J142" i="1" l="1"/>
  <c r="L142" i="1" s="1"/>
  <c r="N142" i="1" s="1"/>
  <c r="P142" i="1" s="1"/>
  <c r="H143" i="1" s="1"/>
  <c r="AL141" i="1"/>
  <c r="AM141" i="1" s="1"/>
  <c r="AO141" i="1" s="1"/>
  <c r="AQ141" i="1" s="1"/>
  <c r="AH142" i="1" s="1"/>
  <c r="AJ142" i="1" s="1"/>
  <c r="AP143" i="1"/>
  <c r="AI143" i="1"/>
  <c r="AG144" i="1"/>
  <c r="AN143" i="1"/>
  <c r="AK143" i="1"/>
  <c r="I143" i="1"/>
  <c r="O143" i="1"/>
  <c r="G144" i="1"/>
  <c r="J143" i="1" l="1"/>
  <c r="L143" i="1" s="1"/>
  <c r="N143" i="1" s="1"/>
  <c r="P143" i="1" s="1"/>
  <c r="H144" i="1" s="1"/>
  <c r="AL142" i="1"/>
  <c r="AM142" i="1" s="1"/>
  <c r="AO142" i="1" s="1"/>
  <c r="AQ142" i="1" s="1"/>
  <c r="AH143" i="1" s="1"/>
  <c r="AJ143" i="1" s="1"/>
  <c r="O144" i="1"/>
  <c r="G145" i="1"/>
  <c r="I144" i="1"/>
  <c r="AN144" i="1"/>
  <c r="AK144" i="1"/>
  <c r="AG145" i="1"/>
  <c r="AP144" i="1"/>
  <c r="AI144" i="1"/>
  <c r="J144" i="1" l="1"/>
  <c r="L144" i="1" s="1"/>
  <c r="N144" i="1" s="1"/>
  <c r="P144" i="1" s="1"/>
  <c r="H145" i="1" s="1"/>
  <c r="AL143" i="1"/>
  <c r="AM143" i="1" s="1"/>
  <c r="AO143" i="1" s="1"/>
  <c r="AQ143" i="1" s="1"/>
  <c r="AH144" i="1" s="1"/>
  <c r="AJ144" i="1" s="1"/>
  <c r="I145" i="1"/>
  <c r="O145" i="1"/>
  <c r="G146" i="1"/>
  <c r="AI145" i="1"/>
  <c r="AP145" i="1"/>
  <c r="AN145" i="1"/>
  <c r="AG146" i="1"/>
  <c r="AK145" i="1"/>
  <c r="J145" i="1" l="1"/>
  <c r="L145" i="1" s="1"/>
  <c r="N145" i="1" s="1"/>
  <c r="P145" i="1" s="1"/>
  <c r="H146" i="1" s="1"/>
  <c r="AL144" i="1"/>
  <c r="AM144" i="1" s="1"/>
  <c r="AO144" i="1" s="1"/>
  <c r="AQ144" i="1" s="1"/>
  <c r="AH145" i="1" s="1"/>
  <c r="AJ145" i="1" s="1"/>
  <c r="AK146" i="1"/>
  <c r="AI146" i="1"/>
  <c r="AN146" i="1"/>
  <c r="AG147" i="1"/>
  <c r="AP146" i="1"/>
  <c r="I146" i="1"/>
  <c r="G147" i="1"/>
  <c r="O146" i="1"/>
  <c r="J146" i="1" l="1"/>
  <c r="L146" i="1" s="1"/>
  <c r="N146" i="1" s="1"/>
  <c r="P146" i="1" s="1"/>
  <c r="H147" i="1" s="1"/>
  <c r="AL145" i="1"/>
  <c r="AM145" i="1" s="1"/>
  <c r="AO145" i="1" s="1"/>
  <c r="AQ145" i="1" s="1"/>
  <c r="AH146" i="1" s="1"/>
  <c r="AJ146" i="1" s="1"/>
  <c r="I147" i="1"/>
  <c r="O147" i="1"/>
  <c r="G148" i="1"/>
  <c r="AN147" i="1"/>
  <c r="AG148" i="1"/>
  <c r="AP147" i="1"/>
  <c r="AK147" i="1"/>
  <c r="AI147" i="1"/>
  <c r="J147" i="1" l="1"/>
  <c r="L147" i="1" s="1"/>
  <c r="N147" i="1" s="1"/>
  <c r="P147" i="1" s="1"/>
  <c r="H148" i="1" s="1"/>
  <c r="AL146" i="1"/>
  <c r="AM146" i="1" s="1"/>
  <c r="AO146" i="1" s="1"/>
  <c r="AQ146" i="1" s="1"/>
  <c r="AH147" i="1" s="1"/>
  <c r="AJ147" i="1" s="1"/>
  <c r="AI148" i="1"/>
  <c r="AP148" i="1"/>
  <c r="AG149" i="1"/>
  <c r="AN148" i="1"/>
  <c r="AK148" i="1"/>
  <c r="I148" i="1"/>
  <c r="G149" i="1"/>
  <c r="O148" i="1"/>
  <c r="J148" i="1" l="1"/>
  <c r="L148" i="1" s="1"/>
  <c r="N148" i="1" s="1"/>
  <c r="P148" i="1" s="1"/>
  <c r="H149" i="1" s="1"/>
  <c r="AL147" i="1"/>
  <c r="AM147" i="1" s="1"/>
  <c r="AO147" i="1" s="1"/>
  <c r="AQ147" i="1" s="1"/>
  <c r="AH148" i="1" s="1"/>
  <c r="AJ148" i="1" s="1"/>
  <c r="O149" i="1"/>
  <c r="G150" i="1"/>
  <c r="I149" i="1"/>
  <c r="AG150" i="1"/>
  <c r="AV70" i="1" s="1" a="1"/>
  <c r="AV70" i="1" s="1"/>
  <c r="AK149" i="1"/>
  <c r="AP149" i="1"/>
  <c r="AN149" i="1"/>
  <c r="AI149" i="1"/>
  <c r="J149" i="1" l="1"/>
  <c r="L149" i="1" s="1"/>
  <c r="N149" i="1" s="1"/>
  <c r="P149" i="1" s="1"/>
  <c r="H150" i="1" s="1"/>
  <c r="AL148" i="1"/>
  <c r="AM148" i="1" s="1"/>
  <c r="AO148" i="1" s="1"/>
  <c r="AQ148" i="1" s="1"/>
  <c r="AH149" i="1" s="1"/>
  <c r="AJ149" i="1" s="1"/>
  <c r="I150" i="1"/>
  <c r="O150" i="1"/>
  <c r="AP150" i="1"/>
  <c r="AN150" i="1"/>
  <c r="AK150" i="1"/>
  <c r="AI150" i="1"/>
  <c r="J150" i="1" l="1"/>
  <c r="L150" i="1" s="1"/>
  <c r="N150" i="1" s="1"/>
  <c r="P150" i="1" s="1"/>
  <c r="AL149" i="1"/>
  <c r="AM149" i="1" s="1"/>
  <c r="AO149" i="1" s="1"/>
  <c r="AQ149" i="1" s="1"/>
  <c r="AH150" i="1" s="1"/>
  <c r="AJ150" i="1" s="1"/>
  <c r="BH70" i="1" l="1" a="1"/>
  <c r="BH70" i="1" s="1"/>
  <c r="AU70" i="1"/>
  <c r="AL150" i="1"/>
  <c r="AM150" i="1" s="1"/>
  <c r="AO150" i="1" s="1"/>
  <c r="AQ150" i="1" s="1"/>
  <c r="AT70" i="1" s="1"/>
  <c r="H2" i="1" s="1"/>
  <c r="L11" i="1" l="1"/>
  <c r="M11" i="1" s="1"/>
  <c r="E102" i="1"/>
  <c r="F102" i="1" l="1"/>
  <c r="F103" i="1" s="1"/>
  <c r="E1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Sambhav</author>
  </authors>
  <commentList>
    <comment ref="D26" authorId="0" shapeId="0" xr:uid="{D40E4607-7A14-4835-ABD9-C9D57DF946A0}">
      <text>
        <r>
          <rPr>
            <b/>
            <sz val="9"/>
            <color indexed="81"/>
            <rFont val="Tahoma"/>
            <family val="2"/>
          </rPr>
          <t>Sambhav:</t>
        </r>
        <r>
          <rPr>
            <sz val="9"/>
            <color indexed="81"/>
            <rFont val="Tahoma"/>
            <family val="2"/>
          </rPr>
          <t xml:space="preserve">
This is the expected corpus that should be accumlated to live of the same stanadard of living that you currently have(inflation adjusted) based on your monthly salary.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<sst xmlns="http://schemas.openxmlformats.org/spreadsheetml/2006/main" count="112" uniqueCount="92">
  <si>
    <t>AGE</t>
  </si>
  <si>
    <t>CURRENT AGE</t>
  </si>
  <si>
    <t>CORPUS</t>
  </si>
  <si>
    <t>Required to retire Today</t>
  </si>
  <si>
    <t>RETIREMENT AGE</t>
  </si>
  <si>
    <t>FIRE(25X)</t>
  </si>
  <si>
    <t>LIFE EXPECTANCY</t>
  </si>
  <si>
    <t>FIRE CONSERVATIVE (33X)</t>
  </si>
  <si>
    <t>80% Rule</t>
  </si>
  <si>
    <t>RATES</t>
  </si>
  <si>
    <t>10X Rule</t>
  </si>
  <si>
    <t>INTEREST RATE BEFORE RETIREMENT</t>
  </si>
  <si>
    <t>Certainity cashflow</t>
  </si>
  <si>
    <t>INTEREST RATE AFTER RETIREMENT</t>
  </si>
  <si>
    <t>INFLATION RATE BEFORE RETIREMENT</t>
  </si>
  <si>
    <t>INFLATION RATE AFTER RETIREMENT</t>
  </si>
  <si>
    <t>EXPECTED GROWTH RATE OF CONTRIBUTION PER ANNUM</t>
  </si>
  <si>
    <t>EXPECTED ANNUAL RATE OF WITHDRAWAL AFTER RETIREMENT</t>
  </si>
  <si>
    <t>EXPECTED ANNUAL GROWTH IN SALARY</t>
  </si>
  <si>
    <t>INCOME</t>
  </si>
  <si>
    <t>Current monthly salary (After Tax)</t>
  </si>
  <si>
    <t>Monthly contribution</t>
  </si>
  <si>
    <t>CURRENT SAVINGS ACCUMULATION</t>
  </si>
  <si>
    <t>EXPECTED LIVING STANDARDS AFTER RETIREMENT</t>
  </si>
  <si>
    <t>EXPECTED MONYTHLY SALARY AT RETIREMENT</t>
  </si>
  <si>
    <t xml:space="preserve">EXPECTED CORPUS REQUIRED AT RETIREMENT </t>
  </si>
  <si>
    <t>CURRENT SAVINGS CONTRIBUTION</t>
  </si>
  <si>
    <t>% OF SALARY CONTRIBUTED</t>
  </si>
  <si>
    <t>EMPLYOER MATCH</t>
  </si>
  <si>
    <t>MIN. EMPLOYER CONTRIBUTION</t>
  </si>
  <si>
    <t>CURRENT TOAL CONTRIBUTION</t>
  </si>
  <si>
    <t>WORKINGS</t>
  </si>
  <si>
    <t>Monte carlo</t>
  </si>
  <si>
    <t>Monte Carlo</t>
  </si>
  <si>
    <t>certainity cash flow</t>
  </si>
  <si>
    <t>BEG. VALUE</t>
  </si>
  <si>
    <t>ANNUAL CONTRIBUTION</t>
  </si>
  <si>
    <t>Total accumulation</t>
  </si>
  <si>
    <t>return</t>
  </si>
  <si>
    <t>Total Return</t>
  </si>
  <si>
    <t>inflation</t>
  </si>
  <si>
    <t>Inflation adjusted</t>
  </si>
  <si>
    <t>WITHDRAWAL</t>
  </si>
  <si>
    <t>END. BALANCE</t>
  </si>
  <si>
    <t>retirement</t>
  </si>
  <si>
    <t>end of life</t>
  </si>
  <si>
    <t>Retirement</t>
  </si>
  <si>
    <t>Life Expectancy</t>
  </si>
  <si>
    <t>Interest</t>
  </si>
  <si>
    <t>corpus at retirement</t>
  </si>
  <si>
    <t>years to retirment</t>
  </si>
  <si>
    <t>Replication</t>
  </si>
  <si>
    <t>Average End Balance</t>
  </si>
  <si>
    <t>years to life expectancy</t>
  </si>
  <si>
    <t>Median End. Balance</t>
  </si>
  <si>
    <t>Average ret.</t>
  </si>
  <si>
    <t>Best case</t>
  </si>
  <si>
    <t>top 10%</t>
  </si>
  <si>
    <t>st. dev ret</t>
  </si>
  <si>
    <t>worst case</t>
  </si>
  <si>
    <t>bottom 10%</t>
  </si>
  <si>
    <t>withdrwal rate</t>
  </si>
  <si>
    <t>average infl.</t>
  </si>
  <si>
    <t>st. dev inflation</t>
  </si>
  <si>
    <t>last annual salary drawn at retirment</t>
  </si>
  <si>
    <t>monthly inflation adjusted rate before retirement</t>
  </si>
  <si>
    <t>monthly inflation adjusted rate after retirement</t>
  </si>
  <si>
    <t>no. of month till retirement</t>
  </si>
  <si>
    <t>no. of month till life exp.</t>
  </si>
  <si>
    <t>no. of month post retirement (withdrawals)</t>
  </si>
  <si>
    <t xml:space="preserve">Value of current savings at retirement </t>
  </si>
  <si>
    <t>Value of current contributions at retirement (inflation adjusted) without growth of contribution</t>
  </si>
  <si>
    <t>surplus/shortfall</t>
  </si>
  <si>
    <t>additional contribution required to meet</t>
  </si>
  <si>
    <t>Additional constant monthly payment</t>
  </si>
  <si>
    <t>-</t>
  </si>
  <si>
    <t>amount</t>
  </si>
  <si>
    <t>%</t>
  </si>
  <si>
    <t>current</t>
  </si>
  <si>
    <t>remaining</t>
  </si>
  <si>
    <t>Goal</t>
  </si>
  <si>
    <t>Good</t>
  </si>
  <si>
    <t>Bad</t>
  </si>
  <si>
    <t>Worst</t>
  </si>
  <si>
    <t>stable</t>
  </si>
  <si>
    <t>MONTE-CARLO Corpus</t>
  </si>
  <si>
    <t>MONTECARLO SIMULATION RESULTS</t>
  </si>
  <si>
    <t>CORPUS Accumulated</t>
  </si>
  <si>
    <t>certainity</t>
  </si>
  <si>
    <t>MC</t>
  </si>
  <si>
    <t>MC Cashflow</t>
  </si>
  <si>
    <t>Average Return: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</si>
</sst>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£&quot;#,##0.00;[Red]\-&quot;£&quot;#,##0.00"/>
    <numFmt numFmtId="41" formatCode="_-* #,##0_-;\-* #,##0_-;_-* &quot;-&quot;_-;_-@_-"/>
    <numFmt numFmtId="43" formatCode="_-* #,##0.00_-;\-* #,##0.00_-;_-* &quot;-&quot;??_-;_-@_-"/>
    <numFmt numFmtId="164" formatCode="0.0%"/>
    <numFmt numFmtId="165" formatCode="0.000"/>
    <numFmt numFmtId="166" formatCode="0.0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horizontal="center" vertical="center" wrapText="1"/>
    </xf>
    <xf numFmtId="40" fontId="5" fillId="2" borderId="0" xfId="0" applyNumberFormat="1" applyFont="1" applyFill="1" applyAlignment="1">
      <alignment vertical="center"/>
    </xf>
    <xf numFmtId="43" fontId="0" fillId="0" borderId="0" xfId="0" applyNumberFormat="1"/>
    <xf numFmtId="0" fontId="0" fillId="0" borderId="1" xfId="0" applyBorder="1"/>
    <xf numFmtId="0" fontId="3" fillId="0" borderId="0" xfId="0" applyFont="1" applyAlignment="1">
      <alignment horizontal="right"/>
    </xf>
    <xf numFmtId="43" fontId="3" fillId="0" borderId="0" xfId="0" applyNumberFormat="1" applyFont="1" applyAlignment="1">
      <alignment horizontal="center"/>
    </xf>
    <xf numFmtId="0" fontId="3" fillId="0" borderId="0" xfId="0" applyFont="1"/>
    <xf numFmtId="8" fontId="0" fillId="0" borderId="0" xfId="0" applyNumberFormat="1"/>
    <xf numFmtId="0" fontId="0" fillId="0" borderId="2" xfId="0" applyBorder="1"/>
    <xf numFmtId="164" fontId="0" fillId="3" borderId="1" xfId="2" applyNumberFormat="1" applyFont="1" applyFill="1" applyBorder="1"/>
    <xf numFmtId="43" fontId="0" fillId="0" borderId="0" xfId="1" applyFont="1" applyFill="1"/>
    <xf numFmtId="40" fontId="0" fillId="0" borderId="0" xfId="0" applyNumberFormat="1"/>
    <xf numFmtId="164" fontId="0" fillId="3" borderId="0" xfId="2" applyNumberFormat="1" applyFont="1" applyFill="1" applyBorder="1"/>
    <xf numFmtId="164" fontId="0" fillId="3" borderId="0" xfId="0" applyNumberFormat="1" applyFill="1"/>
    <xf numFmtId="164" fontId="0" fillId="3" borderId="2" xfId="0" applyNumberFormat="1" applyFill="1" applyBorder="1"/>
    <xf numFmtId="9" fontId="0" fillId="0" borderId="0" xfId="0" applyNumberFormat="1"/>
    <xf numFmtId="41" fontId="0" fillId="0" borderId="1" xfId="0" applyNumberFormat="1" applyBorder="1"/>
    <xf numFmtId="41" fontId="0" fillId="3" borderId="0" xfId="0" applyNumberFormat="1" applyFill="1"/>
    <xf numFmtId="9" fontId="0" fillId="3" borderId="0" xfId="2" applyFont="1" applyFill="1"/>
    <xf numFmtId="41" fontId="0" fillId="0" borderId="0" xfId="0" applyNumberFormat="1"/>
    <xf numFmtId="40" fontId="3" fillId="0" borderId="2" xfId="0" applyNumberFormat="1" applyFont="1" applyBorder="1"/>
    <xf numFmtId="9" fontId="0" fillId="0" borderId="1" xfId="0" applyNumberFormat="1" applyBorder="1"/>
    <xf numFmtId="9" fontId="0" fillId="3" borderId="0" xfId="0" applyNumberFormat="1" applyFill="1"/>
    <xf numFmtId="41" fontId="0" fillId="0" borderId="2" xfId="0" applyNumberForma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43" fontId="0" fillId="0" borderId="5" xfId="0" applyNumberFormat="1" applyBorder="1"/>
    <xf numFmtId="43" fontId="0" fillId="0" borderId="0" xfId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41" fontId="0" fillId="0" borderId="0" xfId="0" applyNumberFormat="1" applyAlignment="1">
      <alignment horizontal="right"/>
    </xf>
    <xf numFmtId="10" fontId="0" fillId="0" borderId="0" xfId="2" applyNumberFormat="1" applyFont="1" applyAlignment="1">
      <alignment horizontal="right"/>
    </xf>
    <xf numFmtId="43" fontId="0" fillId="0" borderId="0" xfId="0" applyNumberFormat="1" applyAlignment="1">
      <alignment horizontal="right"/>
    </xf>
    <xf numFmtId="2" fontId="0" fillId="0" borderId="0" xfId="2" applyNumberFormat="1" applyFont="1" applyAlignment="1">
      <alignment horizontal="right"/>
    </xf>
    <xf numFmtId="165" fontId="0" fillId="0" borderId="0" xfId="0" applyNumberFormat="1"/>
    <xf numFmtId="2" fontId="0" fillId="0" borderId="4" xfId="0" applyNumberFormat="1" applyBorder="1"/>
    <xf numFmtId="10" fontId="0" fillId="0" borderId="4" xfId="0" applyNumberFormat="1" applyBorder="1"/>
    <xf numFmtId="43" fontId="0" fillId="0" borderId="4" xfId="0" applyNumberFormat="1" applyBorder="1"/>
    <xf numFmtId="9" fontId="0" fillId="0" borderId="4" xfId="0" applyNumberFormat="1" applyBorder="1"/>
    <xf numFmtId="166" fontId="0" fillId="0" borderId="4" xfId="2" applyNumberFormat="1" applyFont="1" applyBorder="1"/>
    <xf numFmtId="0" fontId="0" fillId="0" borderId="4" xfId="1" applyNumberFormat="1" applyFont="1" applyBorder="1"/>
    <xf numFmtId="8" fontId="0" fillId="0" borderId="4" xfId="0" applyNumberFormat="1" applyBorder="1"/>
    <xf numFmtId="43" fontId="3" fillId="0" borderId="4" xfId="0" applyNumberFormat="1" applyFont="1" applyBorder="1"/>
    <xf numFmtId="9" fontId="0" fillId="0" borderId="0" xfId="2" applyFont="1"/>
    <xf numFmtId="10" fontId="0" fillId="0" borderId="0" xfId="2" applyNumberFormat="1" applyFont="1"/>
    <xf numFmtId="0" fontId="0" fillId="0" borderId="0" xfId="0" applyAlignment="1">
      <alignment horizontal="center" vertical="center"/>
    </xf>
    <xf numFmtId="2" fontId="0" fillId="0" borderId="0" xfId="2" applyNumberFormat="1" applyFont="1"/>
    <xf numFmtId="43" fontId="0" fillId="0" borderId="0" xfId="1" applyFont="1" applyAlignment="1">
      <alignment horizontal="right"/>
    </xf>
    <xf numFmtId="40" fontId="0" fillId="0" borderId="0" xfId="1" applyNumberFormat="1" applyFont="1"/>
    <xf numFmtId="40" fontId="2" fillId="2" borderId="0" xfId="0" applyNumberFormat="1" applyFont="1" applyFill="1"/>
    <xf numFmtId="0" fontId="2" fillId="2" borderId="0" xfId="0" applyFont="1" applyFill="1" applyAlignment="1">
      <alignment horizontal="center" vertical="center" wrapText="1"/>
    </xf>
    <xf numFmtId="43" fontId="9" fillId="2" borderId="0" xfId="0" applyNumberFormat="1" applyFont="1" applyFill="1"/>
    <xf numFmtId="40" fontId="0" fillId="0" borderId="0" xfId="0" applyNumberFormat="1" applyAlignment="1">
      <alignment horizontal="right"/>
    </xf>
    <xf numFmtId="166" fontId="0" fillId="0" borderId="0" xfId="2" applyNumberFormat="1" applyFont="1"/>
    <xf numFmtId="0" fontId="2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Comma" xfId="1" builtinId="3"/>
    <cellStyle name="Normal" xfId="0" builtinId="0"/>
    <cellStyle name="Per cent" xfId="2" builtinId="5"/>
  </cellStyles>
  <dxfs count="28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numFmt numFmtId="8" formatCode="#,##0.00;[Red]\-#,##0.00"/>
      <alignment horizontal="right" vertical="bottom" textRotation="0" wrapText="0" indent="0" justifyLastLine="0" shrinkToFit="0" readingOrder="0"/>
    </dxf>
    <dxf>
      <numFmt numFmtId="35" formatCode="_-* #,##0.00_-;\-* #,##0.0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numFmt numFmtId="35" formatCode="_-* #,##0.00_-;\-* #,##0.0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numFmt numFmtId="33" formatCode="_-* #,##0_-;\-* #,##0_-;_-* &quot;-&quot;_-;_-@_-"/>
      <alignment horizontal="right" vertical="bottom" textRotation="0" wrapText="0" indent="0" justifyLastLine="0" shrinkToFit="0" readingOrder="0"/>
    </dxf>
    <dxf>
      <numFmt numFmtId="33" formatCode="_-* #,##0_-;\-* #,##0_-;_-* &quot;-&quot;_-;_-@_-"/>
      <alignment horizontal="right" vertical="bottom" textRotation="0" wrapText="0" indent="0" justifyLastLine="0" shrinkToFit="0" readingOrder="0"/>
    </dxf>
    <dxf>
      <numFmt numFmtId="33" formatCode="_-* #,##0_-;\-* #,##0_-;_-* &quot;-&quot;_-;_-@_-"/>
      <alignment horizontal="right" vertical="bottom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8" formatCode="#,##0.00;[Red]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5" formatCode="_-* #,##0.00_-;\-* #,##0.00_-;_-* &quot;-&quot;??_-;_-@_-"/>
    </dxf>
    <dxf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Certainity</a:t>
            </a:r>
            <a:r>
              <a:rPr lang="en-GB" baseline="0"/>
              <a:t> Cashflow trajectory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Sheet1!$AV$70:$AV$136</c:f>
              <c:numCache>
                <c:formatCode>General</c:formatCode>
                <c:ptCount val="67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74</c:v>
                </c:pt>
                <c:pt idx="51">
                  <c:v>75</c:v>
                </c:pt>
                <c:pt idx="52">
                  <c:v>76</c:v>
                </c:pt>
                <c:pt idx="53">
                  <c:v>77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81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87</c:v>
                </c:pt>
                <c:pt idx="64">
                  <c:v>88</c:v>
                </c:pt>
                <c:pt idx="65">
                  <c:v>89</c:v>
                </c:pt>
                <c:pt idx="66">
                  <c:v>90</c:v>
                </c:pt>
              </c:numCache>
            </c:numRef>
          </c:cat>
          <c:val>
            <c:numRef>
              <c:f>Sheet1!$BF$70:$BF$136</c:f>
              <c:numCache>
                <c:formatCode>General</c:formatCode>
                <c:ptCount val="67"/>
                <c:pt idx="0">
                  <c:v>252657.14285714284</c:v>
                </c:pt>
                <c:pt idx="1">
                  <c:v>539203.26530612237</c:v>
                </c:pt>
                <c:pt idx="2">
                  <c:v>869334.30903790076</c:v>
                </c:pt>
                <c:pt idx="3">
                  <c:v>1248261.9266972097</c:v>
                </c:pt>
                <c:pt idx="4">
                  <c:v>1681767.6882227648</c:v>
                </c:pt>
                <c:pt idx="5">
                  <c:v>2176262.8584069228</c:v>
                </c:pt>
                <c:pt idx="6">
                  <c:v>2738854.3114016042</c:v>
                </c:pt>
                <c:pt idx="7">
                  <c:v>3377417.2049616957</c:v>
                </c:pt>
                <c:pt idx="8">
                  <c:v>4100675.1000160784</c:v>
                </c:pt>
                <c:pt idx="9">
                  <c:v>4918288.2802649401</c:v>
                </c:pt>
                <c:pt idx="10">
                  <c:v>5840951.1025528172</c:v>
                </c:pt>
                <c:pt idx="11">
                  <c:v>6880499.2924558464</c:v>
                </c:pt>
                <c:pt idx="12">
                  <c:v>8050028.1916147647</c:v>
                </c:pt>
                <c:pt idx="13">
                  <c:v>9364023.064684622</c:v>
                </c:pt>
                <c:pt idx="14">
                  <c:v>10838502.685284801</c:v>
                </c:pt>
                <c:pt idx="15">
                  <c:v>12491177.54303824</c:v>
                </c:pt>
                <c:pt idx="16">
                  <c:v>14341624.148808448</c:v>
                </c:pt>
                <c:pt idx="17">
                  <c:v>16411477.0638109</c:v>
                </c:pt>
                <c:pt idx="18">
                  <c:v>18724640.441749118</c:v>
                </c:pt>
                <c:pt idx="19">
                  <c:v>21307521.052998707</c:v>
                </c:pt>
                <c:pt idx="20">
                  <c:v>24189284.957777519</c:v>
                </c:pt>
                <c:pt idx="21">
                  <c:v>27402140.21300444</c:v>
                </c:pt>
                <c:pt idx="22">
                  <c:v>30981648.237151146</c:v>
                </c:pt>
                <c:pt idx="23">
                  <c:v>34967066.721018024</c:v>
                </c:pt>
                <c:pt idx="24">
                  <c:v>39401727.26242312</c:v>
                </c:pt>
                <c:pt idx="25">
                  <c:v>44333451.221928924</c:v>
                </c:pt>
                <c:pt idx="26">
                  <c:v>49815007.647857495</c:v>
                </c:pt>
                <c:pt idx="27">
                  <c:v>55904617.505163826</c:v>
                </c:pt>
                <c:pt idx="28">
                  <c:v>62666508.867773391</c:v>
                </c:pt>
                <c:pt idx="29">
                  <c:v>70171528.201620668</c:v>
                </c:pt>
                <c:pt idx="30">
                  <c:v>78497813.38011381</c:v>
                </c:pt>
                <c:pt idx="31">
                  <c:v>87731534.639789492</c:v>
                </c:pt>
                <c:pt idx="32">
                  <c:v>97967710.306670696</c:v>
                </c:pt>
                <c:pt idx="33">
                  <c:v>109311104.80897728</c:v>
                </c:pt>
                <c:pt idx="34">
                  <c:v>121877217.24560821</c:v>
                </c:pt>
                <c:pt idx="35">
                  <c:v>135793369.60908699</c:v>
                </c:pt>
                <c:pt idx="36">
                  <c:v>144989425.67337394</c:v>
                </c:pt>
                <c:pt idx="37">
                  <c:v>142712914.79176804</c:v>
                </c:pt>
                <c:pt idx="38">
                  <c:v>140112379.40061304</c:v>
                </c:pt>
                <c:pt idx="39">
                  <c:v>137168138.40199956</c:v>
                </c:pt>
                <c:pt idx="40">
                  <c:v>133859529.60455777</c:v>
                </c:pt>
                <c:pt idx="41">
                  <c:v>130164864.88790517</c:v>
                </c:pt>
                <c:pt idx="42">
                  <c:v>126061383.41237007</c:v>
                </c:pt>
                <c:pt idx="43">
                  <c:v>121525202.79114862</c:v>
                </c:pt>
                <c:pt idx="44">
                  <c:v>116531268.13860573</c:v>
                </c:pt>
                <c:pt idx="45">
                  <c:v>111053298.90484029</c:v>
                </c:pt>
                <c:pt idx="46">
                  <c:v>105063733.402898</c:v>
                </c:pt>
                <c:pt idx="47">
                  <c:v>98533670.931124091</c:v>
                </c:pt>
                <c:pt idx="48">
                  <c:v>91432811.389097795</c:v>
                </c:pt>
                <c:pt idx="49">
                  <c:v>83729392.281372994</c:v>
                </c:pt>
                <c:pt idx="50">
                  <c:v>75390122.998859733</c:v>
                </c:pt>
                <c:pt idx="51">
                  <c:v>66380116.263110325</c:v>
                </c:pt>
                <c:pt idx="52">
                  <c:v>56662816.614016391</c:v>
                </c:pt>
                <c:pt idx="53">
                  <c:v>46199925.816469714</c:v>
                </c:pt>
                <c:pt idx="54">
                  <c:v>34951325.056383468</c:v>
                </c:pt>
                <c:pt idx="55">
                  <c:v>22874993.791103043</c:v>
                </c:pt>
                <c:pt idx="56">
                  <c:v>9926925.1136478707</c:v>
                </c:pt>
                <c:pt idx="57">
                  <c:v>-3938962.5155910626</c:v>
                </c:pt>
                <c:pt idx="58">
                  <c:v>-18770917.322127964</c:v>
                </c:pt>
                <c:pt idx="59">
                  <c:v>-34619450.214366145</c:v>
                </c:pt>
                <c:pt idx="60">
                  <c:v>-51537434.889582887</c:v>
                </c:pt>
                <c:pt idx="61">
                  <c:v>-69580212.221038356</c:v>
                </c:pt>
                <c:pt idx="62">
                  <c:v>-88805699.105440661</c:v>
                </c:pt>
                <c:pt idx="63">
                  <c:v>-109274501.9573987</c:v>
                </c:pt>
                <c:pt idx="64">
                  <c:v>-131050035.0451968</c:v>
                </c:pt>
                <c:pt idx="65">
                  <c:v>-154198643.87024245</c:v>
                </c:pt>
                <c:pt idx="66">
                  <c:v>-178789733.80088332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8-4E0D-901E-E88DB258F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32844223"/>
        <c:axId val="32846143"/>
      </c:barChart>
      <c:catAx>
        <c:axId val="3284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6143"/>
        <c:crosses val="autoZero"/>
        <c:auto val="1"/>
        <c:lblAlgn val="ctr"/>
        <c:lblOffset val="100"/>
        <c:noMultiLvlLbl val="0"/>
      </c:catAx>
      <c:valAx>
        <c:axId val="32846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MonteCarlo CF trajectory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Sheet1!$BH$70:$BH$136</c:f>
              <c:numCache>
                <c:formatCode>General</c:formatCode>
                <c:ptCount val="67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74</c:v>
                </c:pt>
                <c:pt idx="51">
                  <c:v>75</c:v>
                </c:pt>
                <c:pt idx="52">
                  <c:v>76</c:v>
                </c:pt>
                <c:pt idx="53">
                  <c:v>77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81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87</c:v>
                </c:pt>
                <c:pt idx="64">
                  <c:v>88</c:v>
                </c:pt>
                <c:pt idx="65">
                  <c:v>89</c:v>
                </c:pt>
                <c:pt idx="66">
                  <c:v>90</c:v>
                </c:pt>
              </c:numCache>
            </c:numRef>
          </c:cat>
          <c:val>
            <c:numRef>
              <c:f>Sheet1!$BQ$70:$BQ$136</c:f>
              <c:numCache>
                <c:formatCode>General</c:formatCode>
                <c:ptCount val="67"/>
                <c:pt idx="0">
                  <c:v>307228.94706608256</c:v>
                </c:pt>
                <c:pt idx="1">
                  <c:v>466378.24360037537</c:v>
                </c:pt>
                <c:pt idx="2">
                  <c:v>635953.32783603517</c:v>
                </c:pt>
                <c:pt idx="3">
                  <c:v>942675.43939632876</c:v>
                </c:pt>
                <c:pt idx="4">
                  <c:v>1329401.6802711415</c:v>
                </c:pt>
                <c:pt idx="5">
                  <c:v>1959073.8493698274</c:v>
                </c:pt>
                <c:pt idx="6">
                  <c:v>2581088.0093209366</c:v>
                </c:pt>
                <c:pt idx="7">
                  <c:v>3058643.2082837527</c:v>
                </c:pt>
                <c:pt idx="8">
                  <c:v>3854047.1634335658</c:v>
                </c:pt>
                <c:pt idx="9">
                  <c:v>4247981.3729165765</c:v>
                </c:pt>
                <c:pt idx="10">
                  <c:v>6418423.1101015592</c:v>
                </c:pt>
                <c:pt idx="11">
                  <c:v>7278808.4900778318</c:v>
                </c:pt>
                <c:pt idx="12">
                  <c:v>7240826.7699418534</c:v>
                </c:pt>
                <c:pt idx="13">
                  <c:v>8517066.0512477923</c:v>
                </c:pt>
                <c:pt idx="14">
                  <c:v>8724870.4303222336</c:v>
                </c:pt>
                <c:pt idx="15">
                  <c:v>10378203.188707925</c:v>
                </c:pt>
                <c:pt idx="16">
                  <c:v>10808419.286327474</c:v>
                </c:pt>
                <c:pt idx="17">
                  <c:v>11254353.504269626</c:v>
                </c:pt>
                <c:pt idx="18">
                  <c:v>17694810.220252912</c:v>
                </c:pt>
                <c:pt idx="19">
                  <c:v>23343161.877512712</c:v>
                </c:pt>
                <c:pt idx="20">
                  <c:v>26504580.91766445</c:v>
                </c:pt>
                <c:pt idx="21">
                  <c:v>28897773.016564962</c:v>
                </c:pt>
                <c:pt idx="22">
                  <c:v>24802967.401662581</c:v>
                </c:pt>
                <c:pt idx="23">
                  <c:v>22146829.685563132</c:v>
                </c:pt>
                <c:pt idx="24">
                  <c:v>25456789.300240405</c:v>
                </c:pt>
                <c:pt idx="25">
                  <c:v>41863415.456621125</c:v>
                </c:pt>
                <c:pt idx="26">
                  <c:v>49436514.709842272</c:v>
                </c:pt>
                <c:pt idx="27">
                  <c:v>61092749.79029604</c:v>
                </c:pt>
                <c:pt idx="28">
                  <c:v>63842609.207884617</c:v>
                </c:pt>
                <c:pt idx="29">
                  <c:v>58137822.968941726</c:v>
                </c:pt>
                <c:pt idx="30">
                  <c:v>66857672.999245912</c:v>
                </c:pt>
                <c:pt idx="31">
                  <c:v>62065342.754920952</c:v>
                </c:pt>
                <c:pt idx="32">
                  <c:v>64402138.460335478</c:v>
                </c:pt>
                <c:pt idx="33">
                  <c:v>93174940.900231361</c:v>
                </c:pt>
                <c:pt idx="34">
                  <c:v>104861484.48173334</c:v>
                </c:pt>
                <c:pt idx="35">
                  <c:v>113663414.98759812</c:v>
                </c:pt>
                <c:pt idx="36">
                  <c:v>147524537.40552551</c:v>
                </c:pt>
                <c:pt idx="37">
                  <c:v>127287231.0703664</c:v>
                </c:pt>
                <c:pt idx="38">
                  <c:v>106711523.41146109</c:v>
                </c:pt>
                <c:pt idx="39">
                  <c:v>109934259.46449097</c:v>
                </c:pt>
                <c:pt idx="40">
                  <c:v>119316032.8419283</c:v>
                </c:pt>
                <c:pt idx="41">
                  <c:v>145464954.43001339</c:v>
                </c:pt>
                <c:pt idx="42">
                  <c:v>157591069.20000079</c:v>
                </c:pt>
                <c:pt idx="43">
                  <c:v>138669037.97394851</c:v>
                </c:pt>
                <c:pt idx="44">
                  <c:v>128458663.72744144</c:v>
                </c:pt>
                <c:pt idx="45">
                  <c:v>97826632.927324325</c:v>
                </c:pt>
                <c:pt idx="46">
                  <c:v>91987356.908821568</c:v>
                </c:pt>
                <c:pt idx="47">
                  <c:v>97067300.549658298</c:v>
                </c:pt>
                <c:pt idx="48">
                  <c:v>103142175.86167519</c:v>
                </c:pt>
                <c:pt idx="49">
                  <c:v>106782623.377473</c:v>
                </c:pt>
                <c:pt idx="50">
                  <c:v>89626406.935254887</c:v>
                </c:pt>
                <c:pt idx="51">
                  <c:v>66165391.589841172</c:v>
                </c:pt>
                <c:pt idx="52">
                  <c:v>72430869.173892915</c:v>
                </c:pt>
                <c:pt idx="53">
                  <c:v>70971702.489576861</c:v>
                </c:pt>
                <c:pt idx="54">
                  <c:v>62088495.534500711</c:v>
                </c:pt>
                <c:pt idx="55">
                  <c:v>40515427.797173806</c:v>
                </c:pt>
                <c:pt idx="56">
                  <c:v>33021341.832840998</c:v>
                </c:pt>
                <c:pt idx="57">
                  <c:v>22101975.637503218</c:v>
                </c:pt>
                <c:pt idx="58">
                  <c:v>10511484.084576534</c:v>
                </c:pt>
                <c:pt idx="59">
                  <c:v>-4936506.8190702163</c:v>
                </c:pt>
                <c:pt idx="60">
                  <c:v>-20002282.423140418</c:v>
                </c:pt>
                <c:pt idx="61">
                  <c:v>-38780079.528286487</c:v>
                </c:pt>
                <c:pt idx="62">
                  <c:v>-68041288.011569649</c:v>
                </c:pt>
                <c:pt idx="63">
                  <c:v>-85779715.517054677</c:v>
                </c:pt>
                <c:pt idx="64">
                  <c:v>-88960931.725780502</c:v>
                </c:pt>
                <c:pt idx="65">
                  <c:v>-106515149.54023406</c:v>
                </c:pt>
                <c:pt idx="66">
                  <c:v>-109558798.12833166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F-4C35-9003-ED55B5F3A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2002001008"/>
        <c:axId val="2002000528"/>
      </c:barChart>
      <c:catAx>
        <c:axId val="200200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000528"/>
        <c:crosses val="autoZero"/>
        <c:auto val="1"/>
        <c:lblAlgn val="ctr"/>
        <c:lblOffset val="100"/>
        <c:noMultiLvlLbl val="0"/>
      </c:catAx>
      <c:valAx>
        <c:axId val="2002000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00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MC cashflow traj.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Sheet1!$BH$70:$BH$136</c:f>
              <c:numCache>
                <c:formatCode>General</c:formatCode>
                <c:ptCount val="67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74</c:v>
                </c:pt>
                <c:pt idx="51">
                  <c:v>75</c:v>
                </c:pt>
                <c:pt idx="52">
                  <c:v>76</c:v>
                </c:pt>
                <c:pt idx="53">
                  <c:v>77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81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87</c:v>
                </c:pt>
                <c:pt idx="64">
                  <c:v>88</c:v>
                </c:pt>
                <c:pt idx="65">
                  <c:v>89</c:v>
                </c:pt>
                <c:pt idx="66">
                  <c:v>90</c:v>
                </c:pt>
              </c:numCache>
            </c:numRef>
          </c:cat>
          <c:val>
            <c:numRef>
              <c:f>Sheet1!$BQ$70:$BQ$136</c:f>
              <c:numCache>
                <c:formatCode>General</c:formatCode>
                <c:ptCount val="67"/>
                <c:pt idx="0">
                  <c:v>307228.94706608256</c:v>
                </c:pt>
                <c:pt idx="1">
                  <c:v>466378.24360037537</c:v>
                </c:pt>
                <c:pt idx="2">
                  <c:v>635953.32783603517</c:v>
                </c:pt>
                <c:pt idx="3">
                  <c:v>942675.43939632876</c:v>
                </c:pt>
                <c:pt idx="4">
                  <c:v>1329401.6802711415</c:v>
                </c:pt>
                <c:pt idx="5">
                  <c:v>1959073.8493698274</c:v>
                </c:pt>
                <c:pt idx="6">
                  <c:v>2581088.0093209366</c:v>
                </c:pt>
                <c:pt idx="7">
                  <c:v>3058643.2082837527</c:v>
                </c:pt>
                <c:pt idx="8">
                  <c:v>3854047.1634335658</c:v>
                </c:pt>
                <c:pt idx="9">
                  <c:v>4247981.3729165765</c:v>
                </c:pt>
                <c:pt idx="10">
                  <c:v>6418423.1101015592</c:v>
                </c:pt>
                <c:pt idx="11">
                  <c:v>7278808.4900778318</c:v>
                </c:pt>
                <c:pt idx="12">
                  <c:v>7240826.7699418534</c:v>
                </c:pt>
                <c:pt idx="13">
                  <c:v>8517066.0512477923</c:v>
                </c:pt>
                <c:pt idx="14">
                  <c:v>8724870.4303222336</c:v>
                </c:pt>
                <c:pt idx="15">
                  <c:v>10378203.188707925</c:v>
                </c:pt>
                <c:pt idx="16">
                  <c:v>10808419.286327474</c:v>
                </c:pt>
                <c:pt idx="17">
                  <c:v>11254353.504269626</c:v>
                </c:pt>
                <c:pt idx="18">
                  <c:v>17694810.220252912</c:v>
                </c:pt>
                <c:pt idx="19">
                  <c:v>23343161.877512712</c:v>
                </c:pt>
                <c:pt idx="20">
                  <c:v>26504580.91766445</c:v>
                </c:pt>
                <c:pt idx="21">
                  <c:v>28897773.016564962</c:v>
                </c:pt>
                <c:pt idx="22">
                  <c:v>24802967.401662581</c:v>
                </c:pt>
                <c:pt idx="23">
                  <c:v>22146829.685563132</c:v>
                </c:pt>
                <c:pt idx="24">
                  <c:v>25456789.300240405</c:v>
                </c:pt>
                <c:pt idx="25">
                  <c:v>41863415.456621125</c:v>
                </c:pt>
                <c:pt idx="26">
                  <c:v>49436514.709842272</c:v>
                </c:pt>
                <c:pt idx="27">
                  <c:v>61092749.79029604</c:v>
                </c:pt>
                <c:pt idx="28">
                  <c:v>63842609.207884617</c:v>
                </c:pt>
                <c:pt idx="29">
                  <c:v>58137822.968941726</c:v>
                </c:pt>
                <c:pt idx="30">
                  <c:v>66857672.999245912</c:v>
                </c:pt>
                <c:pt idx="31">
                  <c:v>62065342.754920952</c:v>
                </c:pt>
                <c:pt idx="32">
                  <c:v>64402138.460335478</c:v>
                </c:pt>
                <c:pt idx="33">
                  <c:v>93174940.900231361</c:v>
                </c:pt>
                <c:pt idx="34">
                  <c:v>104861484.48173334</c:v>
                </c:pt>
                <c:pt idx="35">
                  <c:v>113663414.98759812</c:v>
                </c:pt>
                <c:pt idx="36">
                  <c:v>147524537.40552551</c:v>
                </c:pt>
                <c:pt idx="37">
                  <c:v>127287231.0703664</c:v>
                </c:pt>
                <c:pt idx="38">
                  <c:v>106711523.41146109</c:v>
                </c:pt>
                <c:pt idx="39">
                  <c:v>109934259.46449097</c:v>
                </c:pt>
                <c:pt idx="40">
                  <c:v>119316032.8419283</c:v>
                </c:pt>
                <c:pt idx="41">
                  <c:v>145464954.43001339</c:v>
                </c:pt>
                <c:pt idx="42">
                  <c:v>157591069.20000079</c:v>
                </c:pt>
                <c:pt idx="43">
                  <c:v>138669037.97394851</c:v>
                </c:pt>
                <c:pt idx="44">
                  <c:v>128458663.72744144</c:v>
                </c:pt>
                <c:pt idx="45">
                  <c:v>97826632.927324325</c:v>
                </c:pt>
                <c:pt idx="46">
                  <c:v>91987356.908821568</c:v>
                </c:pt>
                <c:pt idx="47">
                  <c:v>97067300.549658298</c:v>
                </c:pt>
                <c:pt idx="48">
                  <c:v>103142175.86167519</c:v>
                </c:pt>
                <c:pt idx="49">
                  <c:v>106782623.377473</c:v>
                </c:pt>
                <c:pt idx="50">
                  <c:v>89626406.935254887</c:v>
                </c:pt>
                <c:pt idx="51">
                  <c:v>66165391.589841172</c:v>
                </c:pt>
                <c:pt idx="52">
                  <c:v>72430869.173892915</c:v>
                </c:pt>
                <c:pt idx="53">
                  <c:v>70971702.489576861</c:v>
                </c:pt>
                <c:pt idx="54">
                  <c:v>62088495.534500711</c:v>
                </c:pt>
                <c:pt idx="55">
                  <c:v>40515427.797173806</c:v>
                </c:pt>
                <c:pt idx="56">
                  <c:v>33021341.832840998</c:v>
                </c:pt>
                <c:pt idx="57">
                  <c:v>22101975.637503218</c:v>
                </c:pt>
                <c:pt idx="58">
                  <c:v>10511484.084576534</c:v>
                </c:pt>
                <c:pt idx="59">
                  <c:v>-4936506.8190702163</c:v>
                </c:pt>
                <c:pt idx="60">
                  <c:v>-20002282.423140418</c:v>
                </c:pt>
                <c:pt idx="61">
                  <c:v>-38780079.528286487</c:v>
                </c:pt>
                <c:pt idx="62">
                  <c:v>-68041288.011569649</c:v>
                </c:pt>
                <c:pt idx="63">
                  <c:v>-85779715.517054677</c:v>
                </c:pt>
                <c:pt idx="64">
                  <c:v>-88960931.725780502</c:v>
                </c:pt>
                <c:pt idx="65">
                  <c:v>-106515149.54023406</c:v>
                </c:pt>
                <c:pt idx="66">
                  <c:v>-109558798.12833166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1-4CD6-8BCF-06D91ABFD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7703584"/>
        <c:axId val="1997705024"/>
      </c:barChart>
      <c:catAx>
        <c:axId val="199770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705024"/>
        <c:crosses val="autoZero"/>
        <c:auto val="1"/>
        <c:lblAlgn val="ctr"/>
        <c:lblOffset val="100"/>
        <c:noMultiLvlLbl val="0"/>
      </c:catAx>
      <c:valAx>
        <c:axId val="199770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70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114300</xdr:rowOff>
    </xdr:from>
    <xdr:to>
      <xdr:col>4</xdr:col>
      <xdr:colOff>25400</xdr:colOff>
      <xdr:row>1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52611B-E7E5-40D5-8893-D988887E60AB}"/>
            </a:ext>
          </a:extLst>
        </xdr:cNvPr>
        <xdr:cNvSpPr txBox="1"/>
      </xdr:nvSpPr>
      <xdr:spPr>
        <a:xfrm>
          <a:off x="44450" y="114300"/>
          <a:ext cx="53403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3200" b="1">
              <a:solidFill>
                <a:schemeClr val="bg1"/>
              </a:solidFill>
            </a:rPr>
            <a:t>RETIREMENT TRACKER</a:t>
          </a:r>
        </a:p>
        <a:p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9</xdr:col>
      <xdr:colOff>776653</xdr:colOff>
      <xdr:row>18</xdr:row>
      <xdr:rowOff>144585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E43665-A7F6-4142-B7CE-B910E0B50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9</xdr:col>
      <xdr:colOff>901700</xdr:colOff>
      <xdr:row>36</xdr:row>
      <xdr:rowOff>6350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973C27-4F56-4909-A268-D4388FFFE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63</xdr:col>
      <xdr:colOff>536575</xdr:colOff>
      <xdr:row>110</xdr:row>
      <xdr:rowOff>142875</xdr:rowOff>
    </xdr:from>
    <xdr:to>
      <xdr:col>71</xdr:col>
      <xdr:colOff>15875</xdr:colOff>
      <xdr:row>125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1DB8E75-A451-3561-D530-506748AC5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821D1-E2AF-4EBD-8CBA-E83FDC72F879}" name="Table38" displayName="Table38" ref="K6:M12" headerRowCount="0" totalsRowShown="0">
  <tableColumns count="3">
    <tableColumn id="1" xr3:uid="{80DC23DB-16D6-40B5-999E-E16A02F95E7B}" name="Column1"/>
    <tableColumn id="2" xr3:uid="{473AA9F2-7CEF-4D0A-860F-EECC8C5F3D05}" name="Column2" headerRowDxfId="27" dataDxfId="26">
      <calculatedColumnFormula>"At " &amp; retirement_age</calculatedColumnFormula>
    </tableColumn>
    <tableColumn id="3" xr3:uid="{A4D93D36-40A6-4B4A-B774-C93D2CEBE124}" name="Column3" dataDxfId="25"/>
  </tableColumns>
  <tableStyleInfo name="TableStyleMedium9" showFirstColumn="1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D619A6-93FB-4D3A-A6CF-80C79583454B}" name="certainity_cashflow" displayName="certainity_cashflow" ref="AG70:AQ150" totalsRowShown="0" headerRowDxfId="24">
  <autoFilter ref="AG70:AQ150" xr:uid="{2AD619A6-93FB-4D3A-A6CF-80C79583454B}"/>
  <tableColumns count="11">
    <tableColumn id="1" xr3:uid="{9DED8E9F-0E39-4968-9501-A5B38DC099F0}" name="AGE">
      <calculatedColumnFormula>AG70+1</calculatedColumnFormula>
    </tableColumn>
    <tableColumn id="2" xr3:uid="{37F41B1F-22FE-4F8B-8863-9422722AAA76}" name="BEG. VALUE" dataDxfId="23">
      <calculatedColumnFormula>AQ70</calculatedColumnFormula>
    </tableColumn>
    <tableColumn id="3" xr3:uid="{E2EE7F3F-2A7E-4ECC-B0FC-A9BD71A6C611}" name="ANNUAL CONTRIBUTION" dataDxfId="22">
      <calculatedColumnFormula>IF(AG71&lt;=retirement_age,AI70*(1+$D$15),0)</calculatedColumnFormula>
    </tableColumn>
    <tableColumn id="4" xr3:uid="{51A2CBAE-D34B-4D99-88AE-A3E3748040F4}" name="Total accumulation" dataDxfId="21">
      <calculatedColumnFormula>AH71+AI71</calculatedColumnFormula>
    </tableColumn>
    <tableColumn id="12" xr3:uid="{47EAF893-E5FC-429D-820F-32BD27338AE2}" name="Interest" dataDxfId="20">
      <calculatedColumnFormula>IF(AG71&lt;=retirement_age,$D$11,$D$12)</calculatedColumnFormula>
    </tableColumn>
    <tableColumn id="5" xr3:uid="{4283AD11-EC8F-49C8-BF4B-30523F135812}" name="return">
      <calculatedColumnFormula>IF(AG71&lt;=retirement_age,AJ71*$D$11,AJ71*$D$12)</calculatedColumnFormula>
    </tableColumn>
    <tableColumn id="6" xr3:uid="{13A0FE1A-FAFD-4A0B-B74D-E7B1D2090B4C}" name="Total Return" dataDxfId="19">
      <calculatedColumnFormula>AJ71+AL71</calculatedColumnFormula>
    </tableColumn>
    <tableColumn id="7" xr3:uid="{BBBB03C8-332A-480E-A560-7B2A7B6955B0}" name="inflation">
      <calculatedColumnFormula>IF(AG71&lt;=retirement_age,$D$13,$D$14)</calculatedColumnFormula>
    </tableColumn>
    <tableColumn id="8" xr3:uid="{4766E9C1-D76E-42F3-B9EF-C31F1D09D168}" name="Inflation adjusted" dataDxfId="18">
      <calculatedColumnFormula>AM71/(1+AN71)</calculatedColumnFormula>
    </tableColumn>
    <tableColumn id="9" xr3:uid="{B5C97B85-57F2-4512-B6AA-FC1117E72C82}" name="WITHDRAWAL" dataDxfId="17" dataCellStyle="Comma">
      <calculatedColumnFormula>IF(AG71&gt;=retirement_age,IF(AG71=retirement_age,$D$25*12,(AP70*(1+$D$14))),0)</calculatedColumnFormula>
    </tableColumn>
    <tableColumn id="10" xr3:uid="{5E5C8F3E-618E-499D-9A35-25F2DDF66C5F}" name="END. BALANCE" dataDxfId="16">
      <calculatedColumnFormula>AO71-AP71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7712F9-965E-43B8-8161-00BEC472D2E2}" name="MonteCarlo_Cahflow" displayName="MonteCarlo_Cahflow" ref="G70:P150" totalsRowShown="0" headerRowDxfId="15" dataDxfId="14">
  <autoFilter ref="G70:P150" xr:uid="{E17712F9-965E-43B8-8161-00BEC472D2E2}"/>
  <tableColumns count="10">
    <tableColumn id="1" xr3:uid="{B7C59F77-CA6F-4CC3-A392-8278B07C7A61}" name="AGE" dataDxfId="13">
      <calculatedColumnFormula>G70+1</calculatedColumnFormula>
    </tableColumn>
    <tableColumn id="2" xr3:uid="{1EBA929A-E68D-4B46-9F3E-6660EF265EA2}" name="BEG. VALUE" dataDxfId="12">
      <calculatedColumnFormula>P70</calculatedColumnFormula>
    </tableColumn>
    <tableColumn id="3" xr3:uid="{D937EFD1-AFFC-4D67-A8B3-2BCA6D20E437}" name="ANNUAL CONTRIBUTION" dataDxfId="11">
      <calculatedColumnFormula>IF(G71&lt;=retirement_age,I70*(1+$D$15),0)</calculatedColumnFormula>
    </tableColumn>
    <tableColumn id="4" xr3:uid="{8B7F52FD-D764-46C6-A4E4-8DD741298DAB}" name="Total accumulation" dataDxfId="10">
      <calculatedColumnFormula>H71+I71</calculatedColumnFormula>
    </tableColumn>
    <tableColumn id="5" xr3:uid="{FF7A2669-4FE6-432A-AE22-F13EAFFFEAB8}" name="return" dataDxfId="9" dataCellStyle="Per cent">
      <calculatedColumnFormula>_xlfn.NORM.INV(RAND(),D$73,D$74)</calculatedColumnFormula>
    </tableColumn>
    <tableColumn id="6" xr3:uid="{DA995C74-C685-4656-998E-96937FBFF9E6}" name="Total Return" dataDxfId="8">
      <calculatedColumnFormula>J71*(1+K71)</calculatedColumnFormula>
    </tableColumn>
    <tableColumn id="7" xr3:uid="{74FD9907-75AD-4F3E-8F9D-D260A2CD6282}" name="inflation" dataDxfId="7" dataCellStyle="Per cent">
      <calculatedColumnFormula>MAX(_xlfn.NORM.INV(RAND(),D$76,D$77),0)</calculatedColumnFormula>
    </tableColumn>
    <tableColumn id="8" xr3:uid="{56024DA2-DE93-4881-8525-53165CDC9036}" name="Inflation adjusted" dataDxfId="6" dataCellStyle="Per cent">
      <calculatedColumnFormula>L71/(1+M71)</calculatedColumnFormula>
    </tableColumn>
    <tableColumn id="9" xr3:uid="{4E02CA7E-A080-4D35-937A-19223670BA95}" name="WITHDRAWAL" dataDxfId="5">
      <calculatedColumnFormula>IF(G71&gt;=retirement_age,IF(G71=retirement_age,$D$25*12,(AP70*(1+$D$14))),0)</calculatedColumnFormula>
    </tableColumn>
    <tableColumn id="10" xr3:uid="{E471EE3D-E434-4466-95E8-39323CF4633F}" name="END. BALANCE" dataDxfId="4">
      <calculatedColumnFormula>N71-O71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71"/>
  <sheetViews>
    <sheetView tabSelected="1" topLeftCell="D1" zoomScaleNormal="100" workbookViewId="0">
      <selection activeCell="M29" sqref="M29"/>
    </sheetView>
  </sheetViews>
  <sheetFormatPr defaultRowHeight="14.5" x14ac:dyDescent="0.35"/>
  <cols>
    <col min="1" max="1" width="6.08984375" bestFit="1" customWidth="1"/>
    <col min="2" max="2" width="56.453125" bestFit="1" customWidth="1"/>
    <col min="3" max="3" width="1.453125" customWidth="1"/>
    <col min="4" max="4" width="14.08984375" customWidth="1"/>
    <col min="5" max="5" width="14.6328125" bestFit="1" customWidth="1"/>
    <col min="6" max="6" width="7.81640625" bestFit="1" customWidth="1"/>
    <col min="7" max="7" width="6.26953125" style="50" customWidth="1"/>
    <col min="8" max="8" width="17" bestFit="1" customWidth="1"/>
    <col min="9" max="9" width="23.1796875" customWidth="1"/>
    <col min="10" max="10" width="18.81640625" customWidth="1"/>
    <col min="11" max="11" width="23" bestFit="1" customWidth="1"/>
    <col min="12" max="12" width="22.1796875" bestFit="1" customWidth="1"/>
    <col min="13" max="13" width="21.90625" bestFit="1" customWidth="1"/>
    <col min="14" max="14" width="17.7265625" customWidth="1"/>
    <col min="15" max="15" width="14.81640625" customWidth="1"/>
    <col min="16" max="16" width="16.08984375" bestFit="1" customWidth="1"/>
    <col min="17" max="17" width="10" bestFit="1" customWidth="1"/>
    <col min="19" max="19" width="10.453125" bestFit="1" customWidth="1"/>
    <col min="20" max="20" width="16.08984375" bestFit="1" customWidth="1"/>
    <col min="21" max="21" width="10" bestFit="1" customWidth="1"/>
    <col min="22" max="22" width="17.1796875" bestFit="1" customWidth="1"/>
    <col min="24" max="24" width="9.81640625" bestFit="1" customWidth="1"/>
    <col min="25" max="25" width="18.6328125" bestFit="1" customWidth="1"/>
    <col min="27" max="27" width="14.6328125" bestFit="1" customWidth="1"/>
    <col min="28" max="28" width="7.1796875" customWidth="1"/>
    <col min="29" max="29" width="16.08984375" bestFit="1" customWidth="1"/>
    <col min="30" max="30" width="8.7265625" style="28"/>
    <col min="31" max="31" width="17.54296875" bestFit="1" customWidth="1"/>
    <col min="33" max="33" width="6.453125" customWidth="1"/>
    <col min="34" max="34" width="16.1796875" customWidth="1"/>
    <col min="35" max="35" width="23.7265625" customWidth="1"/>
    <col min="36" max="37" width="18.81640625" customWidth="1"/>
    <col min="38" max="38" width="12.453125" bestFit="1" customWidth="1"/>
    <col min="39" max="39" width="13.26953125" customWidth="1"/>
    <col min="40" max="40" width="10.08984375" customWidth="1"/>
    <col min="41" max="41" width="17.90625" customWidth="1"/>
    <col min="42" max="42" width="15" customWidth="1"/>
    <col min="43" max="43" width="15.1796875" customWidth="1"/>
    <col min="44" max="44" width="15" bestFit="1" customWidth="1"/>
    <col min="45" max="45" width="16.6328125" bestFit="1" customWidth="1"/>
    <col min="46" max="46" width="14.6328125" bestFit="1" customWidth="1"/>
    <col min="47" max="47" width="13.6328125" bestFit="1" customWidth="1"/>
    <col min="56" max="56" width="12.453125" bestFit="1" customWidth="1"/>
    <col min="58" max="58" width="12.453125" bestFit="1" customWidth="1"/>
    <col min="69" max="69" width="11.81640625" bestFit="1" customWidth="1"/>
  </cols>
  <sheetData>
    <row r="1" spans="2:30" s="1" customFormat="1" ht="43.5" customHeight="1" x14ac:dyDescent="0.35">
      <c r="E1" s="55"/>
      <c r="H1" s="2" t="s">
        <v>87</v>
      </c>
      <c r="I1" s="55" t="s">
        <v>85</v>
      </c>
    </row>
    <row r="2" spans="2:30" s="1" customFormat="1" ht="19.5" customHeight="1" x14ac:dyDescent="0.5">
      <c r="E2" s="54"/>
      <c r="H2" s="3">
        <f>AT70</f>
        <v>151199904.67399466</v>
      </c>
      <c r="I2" s="56">
        <f ca="1">T71</f>
        <v>153735016.40614623</v>
      </c>
    </row>
    <row r="3" spans="2:30" x14ac:dyDescent="0.35">
      <c r="G3"/>
      <c r="AD3"/>
    </row>
    <row r="4" spans="2:30" x14ac:dyDescent="0.35">
      <c r="G4"/>
      <c r="AD4"/>
    </row>
    <row r="5" spans="2:30" x14ac:dyDescent="0.35">
      <c r="B5" s="59" t="s">
        <v>0</v>
      </c>
      <c r="C5" s="59"/>
      <c r="D5" s="59"/>
      <c r="G5"/>
      <c r="J5" s="4"/>
      <c r="K5" s="4"/>
      <c r="AD5"/>
    </row>
    <row r="6" spans="2:30" x14ac:dyDescent="0.35">
      <c r="B6" t="s">
        <v>1</v>
      </c>
      <c r="D6" s="5">
        <v>24</v>
      </c>
      <c r="G6"/>
      <c r="J6" s="4"/>
      <c r="K6" s="6" t="s">
        <v>2</v>
      </c>
      <c r="L6" s="7" t="str">
        <f>"At retirement age of " &amp; retirement_age</f>
        <v>At retirement age of 60</v>
      </c>
      <c r="M6" s="8" t="s">
        <v>3</v>
      </c>
      <c r="AD6"/>
    </row>
    <row r="7" spans="2:30" x14ac:dyDescent="0.35">
      <c r="B7" t="s">
        <v>4</v>
      </c>
      <c r="D7">
        <v>60</v>
      </c>
      <c r="G7" s="9"/>
      <c r="K7" t="s">
        <v>5</v>
      </c>
      <c r="L7" s="4"/>
      <c r="M7" s="4">
        <f>D21*12*25*1.2</f>
        <v>54000000</v>
      </c>
      <c r="AD7"/>
    </row>
    <row r="8" spans="2:30" ht="14.5" customHeight="1" x14ac:dyDescent="0.35">
      <c r="B8" t="s">
        <v>6</v>
      </c>
      <c r="D8" s="10">
        <v>90</v>
      </c>
      <c r="G8"/>
      <c r="K8" t="s">
        <v>7</v>
      </c>
      <c r="L8" s="4"/>
      <c r="M8" s="4">
        <f>D21*12*33*1.2</f>
        <v>71280000</v>
      </c>
      <c r="AD8"/>
    </row>
    <row r="9" spans="2:30" x14ac:dyDescent="0.35">
      <c r="G9"/>
      <c r="K9" t="s">
        <v>8</v>
      </c>
      <c r="L9" s="4"/>
      <c r="AD9"/>
    </row>
    <row r="10" spans="2:30" x14ac:dyDescent="0.35">
      <c r="B10" s="59" t="s">
        <v>9</v>
      </c>
      <c r="C10" s="59"/>
      <c r="D10" s="59"/>
      <c r="G10"/>
      <c r="K10" t="s">
        <v>10</v>
      </c>
      <c r="L10" s="4"/>
      <c r="AD10"/>
    </row>
    <row r="11" spans="2:30" x14ac:dyDescent="0.35">
      <c r="B11" t="s">
        <v>11</v>
      </c>
      <c r="D11" s="11">
        <v>0.11</v>
      </c>
      <c r="G11"/>
      <c r="K11" t="s">
        <v>12</v>
      </c>
      <c r="L11" s="12">
        <f>VLOOKUP(retirement_age,AG71:AQ150,11,FALSE)</f>
        <v>144989425.67337394</v>
      </c>
      <c r="M11" s="13">
        <f>PV(D11,retirement_age-current_age,0,-Table38[[#This Row],[Column2]],0)</f>
        <v>3386172.6158641065</v>
      </c>
      <c r="AD11"/>
    </row>
    <row r="12" spans="2:30" x14ac:dyDescent="0.35">
      <c r="B12" t="s">
        <v>13</v>
      </c>
      <c r="D12" s="14">
        <v>7.0000000000000007E-2</v>
      </c>
      <c r="G12"/>
      <c r="K12" t="s">
        <v>90</v>
      </c>
      <c r="L12" s="4">
        <f>AA71</f>
        <v>151159606.49101344</v>
      </c>
      <c r="AD12"/>
    </row>
    <row r="13" spans="2:30" x14ac:dyDescent="0.35">
      <c r="B13" t="s">
        <v>14</v>
      </c>
      <c r="D13" s="14">
        <v>0.05</v>
      </c>
      <c r="G13"/>
      <c r="AD13"/>
    </row>
    <row r="14" spans="2:30" x14ac:dyDescent="0.35">
      <c r="B14" t="s">
        <v>15</v>
      </c>
      <c r="D14" s="15">
        <v>0.04</v>
      </c>
      <c r="G14"/>
      <c r="P14" s="4"/>
      <c r="AD14"/>
    </row>
    <row r="15" spans="2:30" x14ac:dyDescent="0.35">
      <c r="B15" t="s">
        <v>16</v>
      </c>
      <c r="D15" s="15">
        <v>0.1</v>
      </c>
      <c r="G15"/>
      <c r="P15" s="4"/>
      <c r="AD15"/>
    </row>
    <row r="16" spans="2:30" x14ac:dyDescent="0.35">
      <c r="B16" t="s">
        <v>17</v>
      </c>
      <c r="D16" s="15">
        <v>0.06</v>
      </c>
      <c r="G16"/>
      <c r="P16" s="32"/>
      <c r="AD16"/>
    </row>
    <row r="17" spans="2:30" x14ac:dyDescent="0.35">
      <c r="B17" t="s">
        <v>18</v>
      </c>
      <c r="D17" s="16">
        <v>3.5000000000000003E-2</v>
      </c>
      <c r="G17"/>
      <c r="P17" s="32"/>
      <c r="AD17"/>
    </row>
    <row r="18" spans="2:30" x14ac:dyDescent="0.35">
      <c r="D18" s="17"/>
      <c r="G18"/>
      <c r="K18" s="60" t="s">
        <v>86</v>
      </c>
      <c r="N18" t="s">
        <v>46</v>
      </c>
      <c r="O18" t="s">
        <v>47</v>
      </c>
      <c r="AD18"/>
    </row>
    <row r="19" spans="2:30" x14ac:dyDescent="0.35">
      <c r="G19"/>
      <c r="K19" s="60"/>
      <c r="M19" t="s">
        <v>52</v>
      </c>
      <c r="N19" s="13">
        <f>AVERAGE($T$72:$T$5071)</f>
        <v>151159606.49101344</v>
      </c>
      <c r="O19" s="13">
        <f>AVERAGE($V$72:$V$5071)</f>
        <v>-2962950.5748517243</v>
      </c>
      <c r="AD19"/>
    </row>
    <row r="20" spans="2:30" x14ac:dyDescent="0.35">
      <c r="B20" s="59" t="s">
        <v>19</v>
      </c>
      <c r="C20" s="59"/>
      <c r="D20" s="59"/>
      <c r="G20"/>
      <c r="K20" s="60"/>
      <c r="M20" t="s">
        <v>54</v>
      </c>
      <c r="N20" s="13">
        <f>AVERAGE($T$72:$T$5071)</f>
        <v>151159606.49101344</v>
      </c>
      <c r="O20" s="13">
        <f>AVERAGE($V$72:$V$5071)</f>
        <v>-2962950.5748517243</v>
      </c>
      <c r="AD20"/>
    </row>
    <row r="21" spans="2:30" x14ac:dyDescent="0.35">
      <c r="B21" t="s">
        <v>20</v>
      </c>
      <c r="D21" s="18">
        <v>150000</v>
      </c>
      <c r="G21"/>
      <c r="K21" s="60"/>
      <c r="L21" t="s">
        <v>56</v>
      </c>
      <c r="M21" t="s">
        <v>57</v>
      </c>
      <c r="N21" s="53">
        <f>_xlfn.PERCENTILE.INC($T$72:$T$5071,0.9)</f>
        <v>238497074.87809473</v>
      </c>
      <c r="O21" s="53">
        <f>_xlfn.PERCENTILE.INC($V$72:$V$5071,0.9)</f>
        <v>575502107.5274148</v>
      </c>
      <c r="AD21"/>
    </row>
    <row r="22" spans="2:30" x14ac:dyDescent="0.35">
      <c r="B22" t="s">
        <v>21</v>
      </c>
      <c r="D22" s="19">
        <v>15000</v>
      </c>
      <c r="G22"/>
      <c r="K22" s="60"/>
      <c r="L22" t="s">
        <v>59</v>
      </c>
      <c r="M22" t="s">
        <v>60</v>
      </c>
      <c r="N22" s="53">
        <f>_xlfn.PERCENTILE.INC($T$72:$T$5071,0.1)</f>
        <v>81625581.349223256</v>
      </c>
      <c r="O22" s="53">
        <f>_xlfn.PERCENTILE.INC($V$72:$V$5072,0.1)</f>
        <v>-473178933.70583451</v>
      </c>
      <c r="AD22"/>
    </row>
    <row r="23" spans="2:30" x14ac:dyDescent="0.35">
      <c r="B23" t="s">
        <v>22</v>
      </c>
      <c r="D23" s="19">
        <v>5000</v>
      </c>
      <c r="G23"/>
      <c r="AD23"/>
    </row>
    <row r="24" spans="2:30" x14ac:dyDescent="0.35">
      <c r="B24" t="s">
        <v>23</v>
      </c>
      <c r="D24" s="20">
        <v>0.9</v>
      </c>
      <c r="G24"/>
      <c r="AD24"/>
    </row>
    <row r="25" spans="2:30" x14ac:dyDescent="0.35">
      <c r="B25" t="s">
        <v>24</v>
      </c>
      <c r="D25" s="21">
        <f>D21*(1+D17)^(retirement_age-current_age)</f>
        <v>517539.91671839368</v>
      </c>
      <c r="G25"/>
      <c r="AD25"/>
    </row>
    <row r="26" spans="2:30" x14ac:dyDescent="0.35">
      <c r="B26" t="s">
        <v>25</v>
      </c>
      <c r="D26" s="22">
        <f>PV(D82,D86,-D25*D24,0,0)</f>
        <v>112670285.26545137</v>
      </c>
      <c r="E26" s="9"/>
      <c r="G26"/>
      <c r="AD26"/>
    </row>
    <row r="27" spans="2:30" x14ac:dyDescent="0.35">
      <c r="D27" s="9"/>
      <c r="G27"/>
      <c r="AD27"/>
    </row>
    <row r="28" spans="2:30" x14ac:dyDescent="0.35">
      <c r="D28" s="21"/>
      <c r="G28"/>
      <c r="AD28"/>
    </row>
    <row r="29" spans="2:30" x14ac:dyDescent="0.35">
      <c r="D29" s="21"/>
      <c r="G29"/>
      <c r="AD29"/>
    </row>
    <row r="30" spans="2:30" x14ac:dyDescent="0.35">
      <c r="B30" s="59" t="s">
        <v>26</v>
      </c>
      <c r="C30" s="59"/>
      <c r="D30" s="59"/>
      <c r="G30"/>
      <c r="AD30"/>
    </row>
    <row r="31" spans="2:30" x14ac:dyDescent="0.35">
      <c r="B31" t="s">
        <v>27</v>
      </c>
      <c r="D31" s="23">
        <f>$D$22/$D$21</f>
        <v>0.1</v>
      </c>
      <c r="G31"/>
      <c r="AD31"/>
    </row>
    <row r="32" spans="2:30" x14ac:dyDescent="0.35">
      <c r="B32" t="s">
        <v>28</v>
      </c>
      <c r="D32" s="24">
        <v>0.5</v>
      </c>
      <c r="G32"/>
      <c r="AD32"/>
    </row>
    <row r="33" spans="2:30" x14ac:dyDescent="0.35">
      <c r="B33" t="s">
        <v>29</v>
      </c>
      <c r="D33" s="24">
        <v>0.06</v>
      </c>
      <c r="G33"/>
      <c r="AD33"/>
    </row>
    <row r="34" spans="2:30" x14ac:dyDescent="0.35">
      <c r="B34" t="s">
        <v>30</v>
      </c>
      <c r="D34" s="25">
        <f>D21*D31+D21*MIN(D31,D33)*D32</f>
        <v>19500</v>
      </c>
      <c r="G34"/>
      <c r="AD34"/>
    </row>
    <row r="35" spans="2:30" x14ac:dyDescent="0.35">
      <c r="D35" s="21"/>
      <c r="G35"/>
      <c r="AD35"/>
    </row>
    <row r="36" spans="2:30" x14ac:dyDescent="0.35">
      <c r="D36" s="21"/>
      <c r="G36"/>
      <c r="AD36"/>
    </row>
    <row r="37" spans="2:30" x14ac:dyDescent="0.35">
      <c r="D37" s="21"/>
      <c r="G37"/>
      <c r="AD37"/>
    </row>
    <row r="38" spans="2:30" x14ac:dyDescent="0.35">
      <c r="G38"/>
      <c r="AD38"/>
    </row>
    <row r="39" spans="2:30" x14ac:dyDescent="0.35">
      <c r="G39"/>
      <c r="AD39"/>
    </row>
    <row r="40" spans="2:30" x14ac:dyDescent="0.35">
      <c r="G40"/>
      <c r="AD40"/>
    </row>
    <row r="41" spans="2:30" x14ac:dyDescent="0.35">
      <c r="G41"/>
      <c r="AD41"/>
    </row>
    <row r="42" spans="2:30" x14ac:dyDescent="0.35">
      <c r="G42"/>
      <c r="AD42"/>
    </row>
    <row r="43" spans="2:30" x14ac:dyDescent="0.35">
      <c r="G43"/>
      <c r="AD43"/>
    </row>
    <row r="44" spans="2:30" x14ac:dyDescent="0.35">
      <c r="G44"/>
      <c r="AD44"/>
    </row>
    <row r="45" spans="2:30" x14ac:dyDescent="0.35">
      <c r="G45"/>
      <c r="AD45"/>
    </row>
    <row r="46" spans="2:30" x14ac:dyDescent="0.35">
      <c r="G46"/>
      <c r="AD46"/>
    </row>
    <row r="47" spans="2:30" x14ac:dyDescent="0.35">
      <c r="G47"/>
      <c r="AD47"/>
    </row>
    <row r="48" spans="2:30" x14ac:dyDescent="0.35">
      <c r="G48"/>
      <c r="AD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spans="2:69" x14ac:dyDescent="0.35">
      <c r="G65"/>
      <c r="AD65"/>
    </row>
    <row r="66" spans="2:69" x14ac:dyDescent="0.35">
      <c r="G66"/>
      <c r="AD66"/>
    </row>
    <row r="67" spans="2:69" x14ac:dyDescent="0.35">
      <c r="G67"/>
      <c r="AD67"/>
    </row>
    <row r="68" spans="2:69" s="26" customFormat="1" x14ac:dyDescent="0.35">
      <c r="B68" s="59" t="s">
        <v>31</v>
      </c>
      <c r="C68" s="59"/>
      <c r="D68" s="59"/>
    </row>
    <row r="69" spans="2:69" ht="15" thickBot="1" x14ac:dyDescent="0.4">
      <c r="B69" s="27" t="s">
        <v>32</v>
      </c>
      <c r="G69"/>
      <c r="S69" s="59" t="s">
        <v>33</v>
      </c>
      <c r="T69" s="59"/>
      <c r="U69" s="59"/>
      <c r="V69" s="59"/>
      <c r="AE69" s="8" t="s">
        <v>34</v>
      </c>
      <c r="AT69" t="s">
        <v>88</v>
      </c>
      <c r="AU69" t="s">
        <v>89</v>
      </c>
      <c r="AV69">
        <f>life_expectancy</f>
        <v>90</v>
      </c>
      <c r="BH69">
        <f>AV69</f>
        <v>90</v>
      </c>
    </row>
    <row r="70" spans="2:69" ht="15" thickBot="1" x14ac:dyDescent="0.4">
      <c r="D70" s="29"/>
      <c r="G70" s="30" t="s">
        <v>0</v>
      </c>
      <c r="H70" s="30" t="s">
        <v>35</v>
      </c>
      <c r="I70" s="30" t="s">
        <v>36</v>
      </c>
      <c r="J70" s="30" t="s">
        <v>37</v>
      </c>
      <c r="K70" s="30" t="s">
        <v>38</v>
      </c>
      <c r="L70" s="30" t="s">
        <v>39</v>
      </c>
      <c r="M70" s="30" t="s">
        <v>40</v>
      </c>
      <c r="N70" s="30" t="s">
        <v>41</v>
      </c>
      <c r="O70" s="30" t="s">
        <v>42</v>
      </c>
      <c r="P70" s="30" t="s">
        <v>43</v>
      </c>
      <c r="T70" t="s">
        <v>44</v>
      </c>
      <c r="V70" t="s">
        <v>45</v>
      </c>
      <c r="AA70" t="s">
        <v>46</v>
      </c>
      <c r="AC70" t="s">
        <v>47</v>
      </c>
      <c r="AG70" s="30" t="s">
        <v>0</v>
      </c>
      <c r="AH70" s="30" t="s">
        <v>35</v>
      </c>
      <c r="AI70" s="30" t="s">
        <v>36</v>
      </c>
      <c r="AJ70" s="30" t="s">
        <v>37</v>
      </c>
      <c r="AK70" s="30" t="s">
        <v>48</v>
      </c>
      <c r="AL70" s="30" t="s">
        <v>38</v>
      </c>
      <c r="AM70" s="30" t="s">
        <v>39</v>
      </c>
      <c r="AN70" s="30" t="s">
        <v>40</v>
      </c>
      <c r="AO70" s="30" t="s">
        <v>41</v>
      </c>
      <c r="AP70" s="30" t="s">
        <v>42</v>
      </c>
      <c r="AQ70" s="30" t="s">
        <v>43</v>
      </c>
      <c r="AS70" s="31" t="s">
        <v>49</v>
      </c>
      <c r="AT70" s="32">
        <f>VLOOKUP(retirement_age,certainity_cashflow[],9,0)</f>
        <v>151199904.67399466</v>
      </c>
      <c r="AU70" s="32">
        <f>VLOOKUP(retirement_age,MonteCarlo_Cahflow[],9,0)</f>
        <v>6210479.0006207246</v>
      </c>
      <c r="AV70" cm="1">
        <f t="array" ref="AV70:BF136">_xlfn._xlws.FILTER(certainity_cashflow[],certainity_cashflow[AGE]&lt;=AV69,0)</f>
        <v>24</v>
      </c>
      <c r="AW70">
        <v>5000</v>
      </c>
      <c r="AX70">
        <v>234000</v>
      </c>
      <c r="AY70">
        <v>239000</v>
      </c>
      <c r="AZ70">
        <v>0.11</v>
      </c>
      <c r="BA70">
        <v>26290</v>
      </c>
      <c r="BB70">
        <v>265290</v>
      </c>
      <c r="BC70">
        <v>0.05</v>
      </c>
      <c r="BD70">
        <v>252657.14285714284</v>
      </c>
      <c r="BE70">
        <v>0</v>
      </c>
      <c r="BF70">
        <v>252657.14285714284</v>
      </c>
      <c r="BH70" cm="1">
        <f t="array" aca="1" ref="BH70:BQ136" ca="1">_xlfn._xlws.FILTER(MonteCarlo_Cahflow[],MonteCarlo_Cahflow[AGE]&lt;=AV69,0)</f>
        <v>24</v>
      </c>
      <c r="BI70">
        <f ca="1"/>
        <v>5000</v>
      </c>
      <c r="BJ70">
        <f ca="1"/>
        <v>234000</v>
      </c>
      <c r="BK70">
        <f ca="1"/>
        <v>239000</v>
      </c>
      <c r="BL70">
        <f ca="1"/>
        <v>0.28547676596687271</v>
      </c>
      <c r="BM70">
        <f ca="1"/>
        <v>307228.94706608256</v>
      </c>
      <c r="BN70">
        <f ca="1"/>
        <v>0</v>
      </c>
      <c r="BO70">
        <f ca="1"/>
        <v>307228.94706608256</v>
      </c>
      <c r="BP70">
        <f ca="1"/>
        <v>0</v>
      </c>
      <c r="BQ70">
        <f ca="1"/>
        <v>307228.94706608256</v>
      </c>
    </row>
    <row r="71" spans="2:69" x14ac:dyDescent="0.35">
      <c r="B71" t="s">
        <v>50</v>
      </c>
      <c r="D71" s="29" t="str">
        <f>(retirement_age-current_age)&amp;" years"</f>
        <v>36 years</v>
      </c>
      <c r="F71" s="33"/>
      <c r="G71" s="34">
        <f>current_age</f>
        <v>24</v>
      </c>
      <c r="H71" s="35">
        <f>D23</f>
        <v>5000</v>
      </c>
      <c r="I71" s="35">
        <f>$D$34*12</f>
        <v>234000</v>
      </c>
      <c r="J71" s="35">
        <f>H71+I71</f>
        <v>239000</v>
      </c>
      <c r="K71" s="36">
        <f ca="1">_xlfn.NORM.INV(RAND(),D$73,D$74)</f>
        <v>0.28547676596687271</v>
      </c>
      <c r="L71" s="37">
        <f ca="1">J71*(1+K71)</f>
        <v>307228.94706608256</v>
      </c>
      <c r="M71" s="36">
        <f t="shared" ref="M71:M134" ca="1" si="0">MAX(_xlfn.NORM.INV(RAND(),D$76,D$77),0)</f>
        <v>0</v>
      </c>
      <c r="N71" s="38">
        <f ca="1">L71/(1+M71)</f>
        <v>307228.94706608256</v>
      </c>
      <c r="O71" s="37">
        <f t="shared" ref="O71:O102" si="1">IF(G71&gt;=retirement_age,IF(G71=retirement_age,$D$25*12,(AP70*(1+$D$14))),0)</f>
        <v>0</v>
      </c>
      <c r="P71" s="57">
        <f ca="1">N71-O71</f>
        <v>307228.94706608256</v>
      </c>
      <c r="S71" t="s">
        <v>51</v>
      </c>
      <c r="T71" s="4">
        <f ca="1">VLOOKUP(retirement_age,G71:P150,8,FALSE)</f>
        <v>153735016.40614623</v>
      </c>
      <c r="U71" t="s">
        <v>51</v>
      </c>
      <c r="V71" s="4">
        <f ca="1">VLOOKUP(life_expectancy,G71:P150,10,FALSE)</f>
        <v>-109558798.12833166</v>
      </c>
      <c r="Y71" t="s">
        <v>52</v>
      </c>
      <c r="AA71" s="4">
        <f>AVERAGE($T$72:$T$5071)</f>
        <v>151159606.49101344</v>
      </c>
      <c r="AB71" s="4"/>
      <c r="AC71" s="4">
        <f>AVERAGE($V$72:$V$5071)</f>
        <v>-2962950.5748517243</v>
      </c>
      <c r="AG71">
        <f>current_age</f>
        <v>24</v>
      </c>
      <c r="AH71" s="21">
        <f>$D$23</f>
        <v>5000</v>
      </c>
      <c r="AI71" s="21">
        <f>$D$34*12</f>
        <v>234000</v>
      </c>
      <c r="AJ71" s="21">
        <f t="shared" ref="AJ71:AJ102" si="2">AH71+AI71</f>
        <v>239000</v>
      </c>
      <c r="AK71" s="39">
        <f t="shared" ref="AK71:AK102" si="3">IF(AG71&lt;=retirement_age,$D$11,$D$12)</f>
        <v>0.11</v>
      </c>
      <c r="AL71">
        <f t="shared" ref="AL71:AL102" si="4">IF(AG71&lt;=retirement_age,AJ71*$D$11,AJ71*$D$12)</f>
        <v>26290</v>
      </c>
      <c r="AM71" s="21">
        <f>AJ71+AL71</f>
        <v>265290</v>
      </c>
      <c r="AN71">
        <f t="shared" ref="AN71:AN102" si="5">IF(AG71&lt;=retirement_age,$D$13,$D$14)</f>
        <v>0.05</v>
      </c>
      <c r="AO71" s="4">
        <f>AM71/(1+AN71)</f>
        <v>252657.14285714284</v>
      </c>
      <c r="AP71" s="32">
        <f t="shared" ref="AP71:AP102" si="6">IF(AG71&gt;=retirement_age,IF(AG71=retirement_age,$D$25*12,(AP70*(1+$D$14))),0)</f>
        <v>0</v>
      </c>
      <c r="AQ71" s="13">
        <f>AO71-AP71</f>
        <v>252657.14285714284</v>
      </c>
      <c r="AV71">
        <v>25</v>
      </c>
      <c r="AW71">
        <v>252657.14285714284</v>
      </c>
      <c r="AX71">
        <v>257400.00000000003</v>
      </c>
      <c r="AY71">
        <v>510057.14285714284</v>
      </c>
      <c r="AZ71">
        <v>0.11</v>
      </c>
      <c r="BA71">
        <v>56106.28571428571</v>
      </c>
      <c r="BB71">
        <v>566163.42857142852</v>
      </c>
      <c r="BC71">
        <v>0.05</v>
      </c>
      <c r="BD71">
        <v>539203.26530612237</v>
      </c>
      <c r="BE71">
        <v>0</v>
      </c>
      <c r="BF71">
        <v>539203.26530612237</v>
      </c>
      <c r="BH71">
        <f ca="1"/>
        <v>25</v>
      </c>
      <c r="BI71">
        <f ca="1"/>
        <v>307228.94706608256</v>
      </c>
      <c r="BJ71">
        <f ca="1"/>
        <v>257400.00000000003</v>
      </c>
      <c r="BK71">
        <f ca="1"/>
        <v>564628.94706608262</v>
      </c>
      <c r="BL71">
        <f ca="1"/>
        <v>-7.669083687748908E-2</v>
      </c>
      <c r="BM71">
        <f ca="1"/>
        <v>521327.08059032925</v>
      </c>
      <c r="BN71">
        <f ca="1"/>
        <v>0.11782032662106295</v>
      </c>
      <c r="BO71">
        <f ca="1"/>
        <v>466378.24360037537</v>
      </c>
      <c r="BP71">
        <f ca="1"/>
        <v>0</v>
      </c>
      <c r="BQ71">
        <f ca="1"/>
        <v>466378.24360037537</v>
      </c>
    </row>
    <row r="72" spans="2:69" x14ac:dyDescent="0.35">
      <c r="B72" t="s">
        <v>53</v>
      </c>
      <c r="D72" s="29" t="str">
        <f>(life_expectancy-current_age)&amp;" years"</f>
        <v>66 years</v>
      </c>
      <c r="G72" s="34">
        <f>G71+1</f>
        <v>25</v>
      </c>
      <c r="H72" s="35">
        <f ca="1">P71</f>
        <v>307228.94706608256</v>
      </c>
      <c r="I72" s="35">
        <f>IF(G72&lt;=retirement_age,I71*(1+$D$15),0)</f>
        <v>257400.00000000003</v>
      </c>
      <c r="J72" s="35">
        <f t="shared" ref="J72:J135" ca="1" si="7">H72+I72</f>
        <v>564628.94706608262</v>
      </c>
      <c r="K72" s="36">
        <f t="shared" ref="K72:K135" ca="1" si="8">_xlfn.NORM.INV(RAND(),D$73,D$74)</f>
        <v>-7.669083687748908E-2</v>
      </c>
      <c r="L72" s="37">
        <f t="shared" ref="L72:L135" ca="1" si="9">J72*(1+K72)</f>
        <v>521327.08059032925</v>
      </c>
      <c r="M72" s="36">
        <f t="shared" ca="1" si="0"/>
        <v>0.11782032662106295</v>
      </c>
      <c r="N72" s="38">
        <f t="shared" ref="N72:N135" ca="1" si="10">L72/(1+M72)</f>
        <v>466378.24360037537</v>
      </c>
      <c r="O72" s="37">
        <f t="shared" si="1"/>
        <v>0</v>
      </c>
      <c r="P72" s="57">
        <f t="shared" ref="P72:P135" ca="1" si="11">N72-O72</f>
        <v>466378.24360037537</v>
      </c>
      <c r="S72">
        <v>1</v>
      </c>
      <c r="T72" s="4">
        <f t="dataTable" ref="T72:T5071" dt2D="0" dtr="0" r1="S70" ca="1"/>
        <v>115846077.42680992</v>
      </c>
      <c r="U72">
        <v>1</v>
      </c>
      <c r="V72" s="4">
        <f t="dataTable" ref="V72:V5071" dt2D="0" dtr="0" r1="U70" ca="1"/>
        <v>-259044331.8553195</v>
      </c>
      <c r="Y72" t="s">
        <v>54</v>
      </c>
      <c r="AA72" s="4">
        <f>AVERAGE($T$72:$T$5071)</f>
        <v>151159606.49101344</v>
      </c>
      <c r="AB72" s="4"/>
      <c r="AC72" s="4">
        <f>AVERAGE($V$72:$V$5071)</f>
        <v>-2962950.5748517243</v>
      </c>
      <c r="AG72">
        <f>AG71+1</f>
        <v>25</v>
      </c>
      <c r="AH72" s="4">
        <f>AQ71</f>
        <v>252657.14285714284</v>
      </c>
      <c r="AI72" s="21">
        <f>IF(AG72&lt;=retirement_age,AI71*(1+$D$15),0)</f>
        <v>257400.00000000003</v>
      </c>
      <c r="AJ72" s="21">
        <f t="shared" si="2"/>
        <v>510057.14285714284</v>
      </c>
      <c r="AK72" s="39">
        <f t="shared" si="3"/>
        <v>0.11</v>
      </c>
      <c r="AL72">
        <f t="shared" si="4"/>
        <v>56106.28571428571</v>
      </c>
      <c r="AM72" s="21">
        <f t="shared" ref="AM72:AM135" si="12">AJ72+AL72</f>
        <v>566163.42857142852</v>
      </c>
      <c r="AN72">
        <f t="shared" si="5"/>
        <v>0.05</v>
      </c>
      <c r="AO72" s="4">
        <f t="shared" ref="AO72:AO135" si="13">AM72/(1+AN72)</f>
        <v>539203.26530612237</v>
      </c>
      <c r="AP72" s="32">
        <f t="shared" si="6"/>
        <v>0</v>
      </c>
      <c r="AQ72" s="13">
        <f t="shared" ref="AQ72:AQ135" si="14">AO72-AP72</f>
        <v>539203.26530612237</v>
      </c>
      <c r="AV72">
        <v>26</v>
      </c>
      <c r="AW72">
        <v>539203.26530612237</v>
      </c>
      <c r="AX72">
        <v>283140.00000000006</v>
      </c>
      <c r="AY72">
        <v>822343.26530612237</v>
      </c>
      <c r="AZ72">
        <v>0.11</v>
      </c>
      <c r="BA72">
        <v>90457.759183673465</v>
      </c>
      <c r="BB72">
        <v>912801.02448979579</v>
      </c>
      <c r="BC72">
        <v>0.05</v>
      </c>
      <c r="BD72">
        <v>869334.30903790076</v>
      </c>
      <c r="BE72">
        <v>0</v>
      </c>
      <c r="BF72">
        <v>869334.30903790076</v>
      </c>
      <c r="BH72">
        <f ca="1"/>
        <v>26</v>
      </c>
      <c r="BI72">
        <f ca="1"/>
        <v>466378.24360037537</v>
      </c>
      <c r="BJ72">
        <f ca="1"/>
        <v>283140.00000000006</v>
      </c>
      <c r="BK72">
        <f ca="1"/>
        <v>749518.24360037548</v>
      </c>
      <c r="BL72">
        <f ca="1"/>
        <v>-2.1690641836275462E-2</v>
      </c>
      <c r="BM72">
        <f ca="1"/>
        <v>733260.71182868548</v>
      </c>
      <c r="BN72">
        <f ca="1"/>
        <v>0.15301025992545564</v>
      </c>
      <c r="BO72">
        <f ca="1"/>
        <v>635953.32783603517</v>
      </c>
      <c r="BP72">
        <f ca="1"/>
        <v>0</v>
      </c>
      <c r="BQ72">
        <f ca="1"/>
        <v>635953.32783603517</v>
      </c>
    </row>
    <row r="73" spans="2:69" x14ac:dyDescent="0.35">
      <c r="B73" t="s">
        <v>55</v>
      </c>
      <c r="D73" s="40">
        <f>D11</f>
        <v>0.11</v>
      </c>
      <c r="G73" s="34">
        <f t="shared" ref="G73:G136" si="15">G72+1</f>
        <v>26</v>
      </c>
      <c r="H73" s="35">
        <f t="shared" ref="H73:H136" ca="1" si="16">P72</f>
        <v>466378.24360037537</v>
      </c>
      <c r="I73" s="35">
        <f t="shared" ref="I73:I103" si="17">IF(G73&lt;=retirement_age,I72*(1+$D$15),0)</f>
        <v>283140.00000000006</v>
      </c>
      <c r="J73" s="35">
        <f t="shared" ca="1" si="7"/>
        <v>749518.24360037548</v>
      </c>
      <c r="K73" s="36">
        <f t="shared" ca="1" si="8"/>
        <v>-2.1690641836275462E-2</v>
      </c>
      <c r="L73" s="37">
        <f t="shared" ca="1" si="9"/>
        <v>733260.71182868548</v>
      </c>
      <c r="M73" s="36">
        <f t="shared" ca="1" si="0"/>
        <v>0.15301025992545564</v>
      </c>
      <c r="N73" s="38">
        <f t="shared" ca="1" si="10"/>
        <v>635953.32783603517</v>
      </c>
      <c r="O73" s="37">
        <f t="shared" si="1"/>
        <v>0</v>
      </c>
      <c r="P73" s="57">
        <f t="shared" ca="1" si="11"/>
        <v>635953.32783603517</v>
      </c>
      <c r="S73">
        <v>2</v>
      </c>
      <c r="T73" s="32">
        <v>196369903.13706902</v>
      </c>
      <c r="U73">
        <v>2</v>
      </c>
      <c r="V73" s="32">
        <v>640645999.9492141</v>
      </c>
      <c r="X73" t="s">
        <v>56</v>
      </c>
      <c r="Y73" t="s">
        <v>57</v>
      </c>
      <c r="AA73" s="32">
        <f>_xlfn.PERCENTILE.INC($T$72:$T$5071,0.9)</f>
        <v>238497074.87809473</v>
      </c>
      <c r="AB73" s="32"/>
      <c r="AC73" s="32">
        <f>_xlfn.PERCENTILE.INC($V$72:$V$5071,0.9)</f>
        <v>575502107.5274148</v>
      </c>
      <c r="AG73">
        <f t="shared" ref="AG73:AG136" si="18">AG72+1</f>
        <v>26</v>
      </c>
      <c r="AH73" s="4">
        <f t="shared" ref="AH73:AH136" si="19">AQ72</f>
        <v>539203.26530612237</v>
      </c>
      <c r="AI73" s="21">
        <f t="shared" ref="AI73:AI103" si="20">IF(AG73&lt;=retirement_age,AI72*(1+$D$15),0)</f>
        <v>283140.00000000006</v>
      </c>
      <c r="AJ73" s="21">
        <f t="shared" si="2"/>
        <v>822343.26530612237</v>
      </c>
      <c r="AK73" s="39">
        <f t="shared" si="3"/>
        <v>0.11</v>
      </c>
      <c r="AL73">
        <f t="shared" si="4"/>
        <v>90457.759183673465</v>
      </c>
      <c r="AM73" s="21">
        <f t="shared" si="12"/>
        <v>912801.02448979579</v>
      </c>
      <c r="AN73">
        <f t="shared" si="5"/>
        <v>0.05</v>
      </c>
      <c r="AO73" s="4">
        <f t="shared" si="13"/>
        <v>869334.30903790076</v>
      </c>
      <c r="AP73" s="32">
        <f t="shared" si="6"/>
        <v>0</v>
      </c>
      <c r="AQ73" s="13">
        <f t="shared" si="14"/>
        <v>869334.30903790076</v>
      </c>
      <c r="AV73">
        <v>27</v>
      </c>
      <c r="AW73">
        <v>869334.30903790076</v>
      </c>
      <c r="AX73">
        <v>311454.00000000012</v>
      </c>
      <c r="AY73">
        <v>1180788.309037901</v>
      </c>
      <c r="AZ73">
        <v>0.11</v>
      </c>
      <c r="BA73">
        <v>129886.71399416911</v>
      </c>
      <c r="BB73">
        <v>1310675.0230320701</v>
      </c>
      <c r="BC73">
        <v>0.05</v>
      </c>
      <c r="BD73">
        <v>1248261.9266972097</v>
      </c>
      <c r="BE73">
        <v>0</v>
      </c>
      <c r="BF73">
        <v>1248261.9266972097</v>
      </c>
      <c r="BH73">
        <f ca="1"/>
        <v>27</v>
      </c>
      <c r="BI73">
        <f ca="1"/>
        <v>635953.32783603517</v>
      </c>
      <c r="BJ73">
        <f ca="1"/>
        <v>311454.00000000012</v>
      </c>
      <c r="BK73">
        <f ca="1"/>
        <v>947407.32783603529</v>
      </c>
      <c r="BL73">
        <f ca="1"/>
        <v>-4.9945660126089891E-3</v>
      </c>
      <c r="BM73">
        <f ca="1"/>
        <v>942675.43939632876</v>
      </c>
      <c r="BN73">
        <f ca="1"/>
        <v>0</v>
      </c>
      <c r="BO73">
        <f ca="1"/>
        <v>942675.43939632876</v>
      </c>
      <c r="BP73">
        <f ca="1"/>
        <v>0</v>
      </c>
      <c r="BQ73">
        <f ca="1"/>
        <v>942675.43939632876</v>
      </c>
    </row>
    <row r="74" spans="2:69" x14ac:dyDescent="0.35">
      <c r="B74" t="s">
        <v>58</v>
      </c>
      <c r="D74" s="40">
        <v>0.15</v>
      </c>
      <c r="G74" s="34">
        <f t="shared" si="15"/>
        <v>27</v>
      </c>
      <c r="H74" s="35">
        <f t="shared" ca="1" si="16"/>
        <v>635953.32783603517</v>
      </c>
      <c r="I74" s="35">
        <f t="shared" si="17"/>
        <v>311454.00000000012</v>
      </c>
      <c r="J74" s="35">
        <f t="shared" ca="1" si="7"/>
        <v>947407.32783603529</v>
      </c>
      <c r="K74" s="36">
        <f t="shared" ca="1" si="8"/>
        <v>-4.9945660126089891E-3</v>
      </c>
      <c r="L74" s="37">
        <f t="shared" ca="1" si="9"/>
        <v>942675.43939632876</v>
      </c>
      <c r="M74" s="36">
        <f t="shared" ca="1" si="0"/>
        <v>0</v>
      </c>
      <c r="N74" s="38">
        <f t="shared" ca="1" si="10"/>
        <v>942675.43939632876</v>
      </c>
      <c r="O74" s="37">
        <f>IF(G74&gt;=retirement_age,IF(G74=retirement_age,$D$25*12,(AP73*(1+$D$14))),0)</f>
        <v>0</v>
      </c>
      <c r="P74" s="57">
        <f t="shared" ca="1" si="11"/>
        <v>942675.43939632876</v>
      </c>
      <c r="S74">
        <v>3</v>
      </c>
      <c r="T74" s="32">
        <v>151187398.58570942</v>
      </c>
      <c r="U74">
        <v>3</v>
      </c>
      <c r="V74" s="32">
        <v>-236384239.73495337</v>
      </c>
      <c r="X74" t="s">
        <v>59</v>
      </c>
      <c r="Y74" t="s">
        <v>60</v>
      </c>
      <c r="AA74" s="32">
        <f>_xlfn.PERCENTILE.INC($T$72:$T$5072,0.1)</f>
        <v>81625581.349223256</v>
      </c>
      <c r="AB74" s="32"/>
      <c r="AC74" s="32">
        <f>_xlfn.PERCENTILE.INC($V$72:$V$5072,0.1)</f>
        <v>-473178933.70583451</v>
      </c>
      <c r="AG74">
        <f t="shared" si="18"/>
        <v>27</v>
      </c>
      <c r="AH74" s="4">
        <f t="shared" si="19"/>
        <v>869334.30903790076</v>
      </c>
      <c r="AI74" s="21">
        <f t="shared" si="20"/>
        <v>311454.00000000012</v>
      </c>
      <c r="AJ74" s="21">
        <f t="shared" si="2"/>
        <v>1180788.309037901</v>
      </c>
      <c r="AK74" s="39">
        <f t="shared" si="3"/>
        <v>0.11</v>
      </c>
      <c r="AL74">
        <f t="shared" si="4"/>
        <v>129886.71399416911</v>
      </c>
      <c r="AM74" s="21">
        <f t="shared" si="12"/>
        <v>1310675.0230320701</v>
      </c>
      <c r="AN74">
        <f t="shared" si="5"/>
        <v>0.05</v>
      </c>
      <c r="AO74" s="4">
        <f t="shared" si="13"/>
        <v>1248261.9266972097</v>
      </c>
      <c r="AP74" s="32">
        <f t="shared" si="6"/>
        <v>0</v>
      </c>
      <c r="AQ74" s="13">
        <f t="shared" si="14"/>
        <v>1248261.9266972097</v>
      </c>
      <c r="AV74">
        <v>28</v>
      </c>
      <c r="AW74">
        <v>1248261.9266972097</v>
      </c>
      <c r="AX74">
        <v>342599.40000000014</v>
      </c>
      <c r="AY74">
        <v>1590861.3266972098</v>
      </c>
      <c r="AZ74">
        <v>0.11</v>
      </c>
      <c r="BA74">
        <v>174994.74593669307</v>
      </c>
      <c r="BB74">
        <v>1765856.072633903</v>
      </c>
      <c r="BC74">
        <v>0.05</v>
      </c>
      <c r="BD74">
        <v>1681767.6882227648</v>
      </c>
      <c r="BE74">
        <v>0</v>
      </c>
      <c r="BF74">
        <v>1681767.6882227648</v>
      </c>
      <c r="BH74">
        <f ca="1"/>
        <v>28</v>
      </c>
      <c r="BI74">
        <f ca="1"/>
        <v>942675.43939632876</v>
      </c>
      <c r="BJ74">
        <f ca="1"/>
        <v>342599.40000000014</v>
      </c>
      <c r="BK74">
        <f ca="1"/>
        <v>1285274.8393963289</v>
      </c>
      <c r="BL74">
        <f ca="1"/>
        <v>5.4061597434451526E-2</v>
      </c>
      <c r="BM74">
        <f ca="1"/>
        <v>1354758.8503564026</v>
      </c>
      <c r="BN74">
        <f ca="1"/>
        <v>1.9074122187125037E-2</v>
      </c>
      <c r="BO74">
        <f ca="1"/>
        <v>1329401.6802711415</v>
      </c>
      <c r="BP74">
        <f ca="1"/>
        <v>0</v>
      </c>
      <c r="BQ74">
        <f ca="1"/>
        <v>1329401.6802711415</v>
      </c>
    </row>
    <row r="75" spans="2:69" x14ac:dyDescent="0.35">
      <c r="B75" t="s">
        <v>61</v>
      </c>
      <c r="D75" s="41">
        <f>$D$16</f>
        <v>0.06</v>
      </c>
      <c r="G75" s="34">
        <f t="shared" si="15"/>
        <v>28</v>
      </c>
      <c r="H75" s="35">
        <f t="shared" ca="1" si="16"/>
        <v>942675.43939632876</v>
      </c>
      <c r="I75" s="35">
        <f t="shared" si="17"/>
        <v>342599.40000000014</v>
      </c>
      <c r="J75" s="35">
        <f t="shared" ca="1" si="7"/>
        <v>1285274.8393963289</v>
      </c>
      <c r="K75" s="36">
        <f t="shared" ca="1" si="8"/>
        <v>5.4061597434451526E-2</v>
      </c>
      <c r="L75" s="37">
        <f t="shared" ca="1" si="9"/>
        <v>1354758.8503564026</v>
      </c>
      <c r="M75" s="36">
        <f t="shared" ca="1" si="0"/>
        <v>1.9074122187125037E-2</v>
      </c>
      <c r="N75" s="38">
        <f t="shared" ca="1" si="10"/>
        <v>1329401.6802711415</v>
      </c>
      <c r="O75" s="37">
        <f t="shared" si="1"/>
        <v>0</v>
      </c>
      <c r="P75" s="57">
        <f t="shared" ca="1" si="11"/>
        <v>1329401.6802711415</v>
      </c>
      <c r="S75">
        <v>4</v>
      </c>
      <c r="T75" s="32">
        <v>132926142.82279715</v>
      </c>
      <c r="U75">
        <v>4</v>
      </c>
      <c r="V75" s="32">
        <v>-304717629.93383747</v>
      </c>
      <c r="AG75">
        <f t="shared" si="18"/>
        <v>28</v>
      </c>
      <c r="AH75" s="4">
        <f t="shared" si="19"/>
        <v>1248261.9266972097</v>
      </c>
      <c r="AI75" s="21">
        <f t="shared" si="20"/>
        <v>342599.40000000014</v>
      </c>
      <c r="AJ75" s="21">
        <f t="shared" si="2"/>
        <v>1590861.3266972098</v>
      </c>
      <c r="AK75" s="39">
        <f t="shared" si="3"/>
        <v>0.11</v>
      </c>
      <c r="AL75">
        <f t="shared" si="4"/>
        <v>174994.74593669307</v>
      </c>
      <c r="AM75" s="21">
        <f t="shared" si="12"/>
        <v>1765856.072633903</v>
      </c>
      <c r="AN75">
        <f t="shared" si="5"/>
        <v>0.05</v>
      </c>
      <c r="AO75" s="4">
        <f t="shared" si="13"/>
        <v>1681767.6882227648</v>
      </c>
      <c r="AP75" s="32">
        <f t="shared" si="6"/>
        <v>0</v>
      </c>
      <c r="AQ75" s="13">
        <f t="shared" si="14"/>
        <v>1681767.6882227648</v>
      </c>
      <c r="AV75">
        <v>29</v>
      </c>
      <c r="AW75">
        <v>1681767.6882227648</v>
      </c>
      <c r="AX75">
        <v>376859.3400000002</v>
      </c>
      <c r="AY75">
        <v>2058627.0282227648</v>
      </c>
      <c r="AZ75">
        <v>0.11</v>
      </c>
      <c r="BA75">
        <v>226448.97310450414</v>
      </c>
      <c r="BB75">
        <v>2285076.0013272688</v>
      </c>
      <c r="BC75">
        <v>0.05</v>
      </c>
      <c r="BD75">
        <v>2176262.8584069228</v>
      </c>
      <c r="BE75">
        <v>0</v>
      </c>
      <c r="BF75">
        <v>2176262.8584069228</v>
      </c>
      <c r="BH75">
        <f ca="1"/>
        <v>29</v>
      </c>
      <c r="BI75">
        <f ca="1"/>
        <v>1329401.6802711415</v>
      </c>
      <c r="BJ75">
        <f ca="1"/>
        <v>376859.3400000002</v>
      </c>
      <c r="BK75">
        <f ca="1"/>
        <v>1706261.0202711415</v>
      </c>
      <c r="BL75">
        <f ca="1"/>
        <v>0.2133941066194866</v>
      </c>
      <c r="BM75">
        <f ca="1"/>
        <v>2070367.0663515555</v>
      </c>
      <c r="BN75">
        <f ca="1"/>
        <v>5.6809097328070324E-2</v>
      </c>
      <c r="BO75">
        <f ca="1"/>
        <v>1959073.8493698274</v>
      </c>
      <c r="BP75">
        <f ca="1"/>
        <v>0</v>
      </c>
      <c r="BQ75">
        <f ca="1"/>
        <v>1959073.8493698274</v>
      </c>
    </row>
    <row r="76" spans="2:69" x14ac:dyDescent="0.35">
      <c r="B76" t="s">
        <v>62</v>
      </c>
      <c r="D76" s="41">
        <v>0.04</v>
      </c>
      <c r="G76" s="34">
        <f t="shared" si="15"/>
        <v>29</v>
      </c>
      <c r="H76" s="35">
        <f t="shared" ca="1" si="16"/>
        <v>1329401.6802711415</v>
      </c>
      <c r="I76" s="35">
        <f t="shared" si="17"/>
        <v>376859.3400000002</v>
      </c>
      <c r="J76" s="35">
        <f t="shared" ca="1" si="7"/>
        <v>1706261.0202711415</v>
      </c>
      <c r="K76" s="36">
        <f t="shared" ca="1" si="8"/>
        <v>0.2133941066194866</v>
      </c>
      <c r="L76" s="37">
        <f t="shared" ca="1" si="9"/>
        <v>2070367.0663515555</v>
      </c>
      <c r="M76" s="36">
        <f t="shared" ca="1" si="0"/>
        <v>5.6809097328070324E-2</v>
      </c>
      <c r="N76" s="38">
        <f t="shared" ca="1" si="10"/>
        <v>1959073.8493698274</v>
      </c>
      <c r="O76" s="37">
        <f t="shared" si="1"/>
        <v>0</v>
      </c>
      <c r="P76" s="57">
        <f t="shared" ca="1" si="11"/>
        <v>1959073.8493698274</v>
      </c>
      <c r="S76">
        <v>5</v>
      </c>
      <c r="T76" s="32">
        <v>167671659.27776241</v>
      </c>
      <c r="U76">
        <v>5</v>
      </c>
      <c r="V76" s="32">
        <v>-229303922.46886471</v>
      </c>
      <c r="Y76" t="s">
        <v>91</v>
      </c>
      <c r="AA76" s="58">
        <f ca="1">AVERAGE(MonteCarlo_Cahflow[return])</f>
        <v>0.10009021578680706</v>
      </c>
      <c r="AG76">
        <f t="shared" si="18"/>
        <v>29</v>
      </c>
      <c r="AH76" s="4">
        <f t="shared" si="19"/>
        <v>1681767.6882227648</v>
      </c>
      <c r="AI76" s="21">
        <f t="shared" si="20"/>
        <v>376859.3400000002</v>
      </c>
      <c r="AJ76" s="21">
        <f t="shared" si="2"/>
        <v>2058627.0282227648</v>
      </c>
      <c r="AK76" s="39">
        <f t="shared" si="3"/>
        <v>0.11</v>
      </c>
      <c r="AL76">
        <f t="shared" si="4"/>
        <v>226448.97310450414</v>
      </c>
      <c r="AM76" s="21">
        <f t="shared" si="12"/>
        <v>2285076.0013272688</v>
      </c>
      <c r="AN76">
        <f t="shared" si="5"/>
        <v>0.05</v>
      </c>
      <c r="AO76" s="4">
        <f t="shared" si="13"/>
        <v>2176262.8584069228</v>
      </c>
      <c r="AP76" s="32">
        <f t="shared" si="6"/>
        <v>0</v>
      </c>
      <c r="AQ76" s="13">
        <f t="shared" si="14"/>
        <v>2176262.8584069228</v>
      </c>
      <c r="AV76">
        <v>30</v>
      </c>
      <c r="AW76">
        <v>2176262.8584069228</v>
      </c>
      <c r="AX76">
        <v>414545.27400000027</v>
      </c>
      <c r="AY76">
        <v>2590808.132406923</v>
      </c>
      <c r="AZ76">
        <v>0.11</v>
      </c>
      <c r="BA76">
        <v>284988.89456476155</v>
      </c>
      <c r="BB76">
        <v>2875797.0269716848</v>
      </c>
      <c r="BC76">
        <v>0.05</v>
      </c>
      <c r="BD76">
        <v>2738854.3114016042</v>
      </c>
      <c r="BE76">
        <v>0</v>
      </c>
      <c r="BF76">
        <v>2738854.3114016042</v>
      </c>
      <c r="BH76">
        <f ca="1"/>
        <v>30</v>
      </c>
      <c r="BI76">
        <f ca="1"/>
        <v>1959073.8493698274</v>
      </c>
      <c r="BJ76">
        <f ca="1"/>
        <v>414545.27400000027</v>
      </c>
      <c r="BK76">
        <f ca="1"/>
        <v>2373619.1233698279</v>
      </c>
      <c r="BL76">
        <f ca="1"/>
        <v>0.19205823809812256</v>
      </c>
      <c r="BM76">
        <f ca="1"/>
        <v>2829492.2301202472</v>
      </c>
      <c r="BN76">
        <f ca="1"/>
        <v>9.6240120407464685E-2</v>
      </c>
      <c r="BO76">
        <f ca="1"/>
        <v>2581088.0093209366</v>
      </c>
      <c r="BP76">
        <f ca="1"/>
        <v>0</v>
      </c>
      <c r="BQ76">
        <f ca="1"/>
        <v>2581088.0093209366</v>
      </c>
    </row>
    <row r="77" spans="2:69" x14ac:dyDescent="0.35">
      <c r="B77" t="s">
        <v>63</v>
      </c>
      <c r="D77" s="41">
        <v>7.0000000000000007E-2</v>
      </c>
      <c r="G77" s="34">
        <f t="shared" si="15"/>
        <v>30</v>
      </c>
      <c r="H77" s="35">
        <f t="shared" ca="1" si="16"/>
        <v>1959073.8493698274</v>
      </c>
      <c r="I77" s="35">
        <f t="shared" si="17"/>
        <v>414545.27400000027</v>
      </c>
      <c r="J77" s="35">
        <f t="shared" ca="1" si="7"/>
        <v>2373619.1233698279</v>
      </c>
      <c r="K77" s="36">
        <f t="shared" ca="1" si="8"/>
        <v>0.19205823809812256</v>
      </c>
      <c r="L77" s="37">
        <f t="shared" ca="1" si="9"/>
        <v>2829492.2301202472</v>
      </c>
      <c r="M77" s="36">
        <f t="shared" ca="1" si="0"/>
        <v>9.6240120407464685E-2</v>
      </c>
      <c r="N77" s="38">
        <f t="shared" ca="1" si="10"/>
        <v>2581088.0093209366</v>
      </c>
      <c r="O77" s="37">
        <f t="shared" si="1"/>
        <v>0</v>
      </c>
      <c r="P77" s="57">
        <f t="shared" ca="1" si="11"/>
        <v>2581088.0093209366</v>
      </c>
      <c r="S77">
        <v>6</v>
      </c>
      <c r="T77" s="32">
        <v>336654638.27308744</v>
      </c>
      <c r="U77">
        <v>6</v>
      </c>
      <c r="V77" s="32">
        <v>218428071.07871476</v>
      </c>
      <c r="AG77">
        <f t="shared" si="18"/>
        <v>30</v>
      </c>
      <c r="AH77" s="4">
        <f t="shared" si="19"/>
        <v>2176262.8584069228</v>
      </c>
      <c r="AI77" s="21">
        <f t="shared" si="20"/>
        <v>414545.27400000027</v>
      </c>
      <c r="AJ77" s="21">
        <f t="shared" si="2"/>
        <v>2590808.132406923</v>
      </c>
      <c r="AK77" s="39">
        <f t="shared" si="3"/>
        <v>0.11</v>
      </c>
      <c r="AL77">
        <f t="shared" si="4"/>
        <v>284988.89456476155</v>
      </c>
      <c r="AM77" s="21">
        <f t="shared" si="12"/>
        <v>2875797.0269716848</v>
      </c>
      <c r="AN77">
        <f t="shared" si="5"/>
        <v>0.05</v>
      </c>
      <c r="AO77" s="4">
        <f t="shared" si="13"/>
        <v>2738854.3114016042</v>
      </c>
      <c r="AP77" s="32">
        <f t="shared" si="6"/>
        <v>0</v>
      </c>
      <c r="AQ77" s="13">
        <f t="shared" si="14"/>
        <v>2738854.3114016042</v>
      </c>
      <c r="AV77">
        <v>31</v>
      </c>
      <c r="AW77">
        <v>2738854.3114016042</v>
      </c>
      <c r="AX77">
        <v>455999.80140000035</v>
      </c>
      <c r="AY77">
        <v>3194854.1128016044</v>
      </c>
      <c r="AZ77">
        <v>0.11</v>
      </c>
      <c r="BA77">
        <v>351433.9524081765</v>
      </c>
      <c r="BB77">
        <v>3546288.0652097808</v>
      </c>
      <c r="BC77">
        <v>0.05</v>
      </c>
      <c r="BD77">
        <v>3377417.2049616957</v>
      </c>
      <c r="BE77">
        <v>0</v>
      </c>
      <c r="BF77">
        <v>3377417.2049616957</v>
      </c>
      <c r="BH77">
        <f ca="1"/>
        <v>31</v>
      </c>
      <c r="BI77">
        <f ca="1"/>
        <v>2581088.0093209366</v>
      </c>
      <c r="BJ77">
        <f ca="1"/>
        <v>455999.80140000035</v>
      </c>
      <c r="BK77">
        <f ca="1"/>
        <v>3037087.8107209369</v>
      </c>
      <c r="BL77">
        <f ca="1"/>
        <v>0.18756904117162526</v>
      </c>
      <c r="BM77">
        <f ca="1"/>
        <v>3606751.4593318938</v>
      </c>
      <c r="BN77">
        <f ca="1"/>
        <v>0.17919979995172175</v>
      </c>
      <c r="BO77">
        <f ca="1"/>
        <v>3058643.2082837527</v>
      </c>
      <c r="BP77">
        <f ca="1"/>
        <v>0</v>
      </c>
      <c r="BQ77">
        <f ca="1"/>
        <v>3058643.2082837527</v>
      </c>
    </row>
    <row r="78" spans="2:69" x14ac:dyDescent="0.35">
      <c r="B78" t="s">
        <v>64</v>
      </c>
      <c r="D78" s="42">
        <f>D25*12</f>
        <v>6210479.0006207246</v>
      </c>
      <c r="G78" s="34">
        <f t="shared" si="15"/>
        <v>31</v>
      </c>
      <c r="H78" s="35">
        <f t="shared" ca="1" si="16"/>
        <v>2581088.0093209366</v>
      </c>
      <c r="I78" s="35">
        <f t="shared" si="17"/>
        <v>455999.80140000035</v>
      </c>
      <c r="J78" s="35">
        <f t="shared" ca="1" si="7"/>
        <v>3037087.8107209369</v>
      </c>
      <c r="K78" s="36">
        <f t="shared" ca="1" si="8"/>
        <v>0.18756904117162526</v>
      </c>
      <c r="L78" s="37">
        <f t="shared" ca="1" si="9"/>
        <v>3606751.4593318938</v>
      </c>
      <c r="M78" s="36">
        <f t="shared" ca="1" si="0"/>
        <v>0.17919979995172175</v>
      </c>
      <c r="N78" s="38">
        <f t="shared" ca="1" si="10"/>
        <v>3058643.2082837527</v>
      </c>
      <c r="O78" s="37">
        <f t="shared" si="1"/>
        <v>0</v>
      </c>
      <c r="P78" s="57">
        <f t="shared" ca="1" si="11"/>
        <v>3058643.2082837527</v>
      </c>
      <c r="S78">
        <v>7</v>
      </c>
      <c r="T78" s="32">
        <v>107478337.5158907</v>
      </c>
      <c r="U78">
        <v>7</v>
      </c>
      <c r="V78" s="32">
        <v>5067730.4727169201</v>
      </c>
      <c r="AG78">
        <f t="shared" si="18"/>
        <v>31</v>
      </c>
      <c r="AH78" s="4">
        <f t="shared" si="19"/>
        <v>2738854.3114016042</v>
      </c>
      <c r="AI78" s="21">
        <f t="shared" si="20"/>
        <v>455999.80140000035</v>
      </c>
      <c r="AJ78" s="21">
        <f t="shared" si="2"/>
        <v>3194854.1128016044</v>
      </c>
      <c r="AK78" s="39">
        <f t="shared" si="3"/>
        <v>0.11</v>
      </c>
      <c r="AL78">
        <f t="shared" si="4"/>
        <v>351433.9524081765</v>
      </c>
      <c r="AM78" s="21">
        <f t="shared" si="12"/>
        <v>3546288.0652097808</v>
      </c>
      <c r="AN78">
        <f t="shared" si="5"/>
        <v>0.05</v>
      </c>
      <c r="AO78" s="4">
        <f t="shared" si="13"/>
        <v>3377417.2049616957</v>
      </c>
      <c r="AP78" s="32">
        <f t="shared" si="6"/>
        <v>0</v>
      </c>
      <c r="AQ78" s="13">
        <f t="shared" si="14"/>
        <v>3377417.2049616957</v>
      </c>
      <c r="AV78">
        <v>32</v>
      </c>
      <c r="AW78">
        <v>3377417.2049616957</v>
      </c>
      <c r="AX78">
        <v>501599.7815400004</v>
      </c>
      <c r="AY78">
        <v>3879016.9865016961</v>
      </c>
      <c r="AZ78">
        <v>0.11</v>
      </c>
      <c r="BA78">
        <v>426691.86851518659</v>
      </c>
      <c r="BB78">
        <v>4305708.8550168825</v>
      </c>
      <c r="BC78">
        <v>0.05</v>
      </c>
      <c r="BD78">
        <v>4100675.1000160784</v>
      </c>
      <c r="BE78">
        <v>0</v>
      </c>
      <c r="BF78">
        <v>4100675.1000160784</v>
      </c>
      <c r="BH78">
        <f ca="1"/>
        <v>32</v>
      </c>
      <c r="BI78">
        <f ca="1"/>
        <v>3058643.2082837527</v>
      </c>
      <c r="BJ78">
        <f ca="1"/>
        <v>501599.7815400004</v>
      </c>
      <c r="BK78">
        <f ca="1"/>
        <v>3560242.989823753</v>
      </c>
      <c r="BL78">
        <f ca="1"/>
        <v>0.1411586546901408</v>
      </c>
      <c r="BM78">
        <f ca="1"/>
        <v>4062802.100637279</v>
      </c>
      <c r="BN78">
        <f ca="1"/>
        <v>5.4165122623391425E-2</v>
      </c>
      <c r="BO78">
        <f ca="1"/>
        <v>3854047.1634335658</v>
      </c>
      <c r="BP78">
        <f ca="1"/>
        <v>0</v>
      </c>
      <c r="BQ78">
        <f ca="1"/>
        <v>3854047.1634335658</v>
      </c>
    </row>
    <row r="79" spans="2:69" x14ac:dyDescent="0.35">
      <c r="D79" s="43"/>
      <c r="G79" s="34">
        <f t="shared" si="15"/>
        <v>32</v>
      </c>
      <c r="H79" s="35">
        <f t="shared" ca="1" si="16"/>
        <v>3058643.2082837527</v>
      </c>
      <c r="I79" s="35">
        <f t="shared" si="17"/>
        <v>501599.7815400004</v>
      </c>
      <c r="J79" s="35">
        <f t="shared" ca="1" si="7"/>
        <v>3560242.989823753</v>
      </c>
      <c r="K79" s="36">
        <f t="shared" ca="1" si="8"/>
        <v>0.1411586546901408</v>
      </c>
      <c r="L79" s="37">
        <f t="shared" ca="1" si="9"/>
        <v>4062802.100637279</v>
      </c>
      <c r="M79" s="36">
        <f t="shared" ca="1" si="0"/>
        <v>5.4165122623391425E-2</v>
      </c>
      <c r="N79" s="38">
        <f t="shared" ca="1" si="10"/>
        <v>3854047.1634335658</v>
      </c>
      <c r="O79" s="37">
        <f t="shared" si="1"/>
        <v>0</v>
      </c>
      <c r="P79" s="57">
        <f t="shared" ca="1" si="11"/>
        <v>3854047.1634335658</v>
      </c>
      <c r="S79">
        <v>8</v>
      </c>
      <c r="T79" s="32">
        <v>77629928.626898304</v>
      </c>
      <c r="U79">
        <v>8</v>
      </c>
      <c r="V79" s="32">
        <v>126722626.0571229</v>
      </c>
      <c r="AG79">
        <f t="shared" si="18"/>
        <v>32</v>
      </c>
      <c r="AH79" s="4">
        <f t="shared" si="19"/>
        <v>3377417.2049616957</v>
      </c>
      <c r="AI79" s="21">
        <f t="shared" si="20"/>
        <v>501599.7815400004</v>
      </c>
      <c r="AJ79" s="21">
        <f t="shared" si="2"/>
        <v>3879016.9865016961</v>
      </c>
      <c r="AK79" s="39">
        <f t="shared" si="3"/>
        <v>0.11</v>
      </c>
      <c r="AL79">
        <f t="shared" si="4"/>
        <v>426691.86851518659</v>
      </c>
      <c r="AM79" s="21">
        <f t="shared" si="12"/>
        <v>4305708.8550168825</v>
      </c>
      <c r="AN79">
        <f t="shared" si="5"/>
        <v>0.05</v>
      </c>
      <c r="AO79" s="4">
        <f t="shared" si="13"/>
        <v>4100675.1000160784</v>
      </c>
      <c r="AP79" s="32">
        <f t="shared" si="6"/>
        <v>0</v>
      </c>
      <c r="AQ79" s="13">
        <f t="shared" si="14"/>
        <v>4100675.1000160784</v>
      </c>
      <c r="AV79">
        <v>33</v>
      </c>
      <c r="AW79">
        <v>4100675.1000160784</v>
      </c>
      <c r="AX79">
        <v>551759.75969400047</v>
      </c>
      <c r="AY79">
        <v>4652434.8597100787</v>
      </c>
      <c r="AZ79">
        <v>0.11</v>
      </c>
      <c r="BA79">
        <v>511767.83456810866</v>
      </c>
      <c r="BB79">
        <v>5164202.6942781871</v>
      </c>
      <c r="BC79">
        <v>0.05</v>
      </c>
      <c r="BD79">
        <v>4918288.2802649401</v>
      </c>
      <c r="BE79">
        <v>0</v>
      </c>
      <c r="BF79">
        <v>4918288.2802649401</v>
      </c>
      <c r="BH79">
        <f ca="1"/>
        <v>33</v>
      </c>
      <c r="BI79">
        <f ca="1"/>
        <v>3854047.1634335658</v>
      </c>
      <c r="BJ79">
        <f ca="1"/>
        <v>551759.75969400047</v>
      </c>
      <c r="BK79">
        <f ca="1"/>
        <v>4405806.9231275665</v>
      </c>
      <c r="BL79">
        <f ca="1"/>
        <v>4.6552900479695264E-2</v>
      </c>
      <c r="BM79">
        <f ca="1"/>
        <v>4610910.0143526765</v>
      </c>
      <c r="BN79">
        <f ca="1"/>
        <v>8.5435553872714051E-2</v>
      </c>
      <c r="BO79">
        <f ca="1"/>
        <v>4247981.3729165765</v>
      </c>
      <c r="BP79">
        <f ca="1"/>
        <v>0</v>
      </c>
      <c r="BQ79">
        <f ca="1"/>
        <v>4247981.3729165765</v>
      </c>
    </row>
    <row r="80" spans="2:69" x14ac:dyDescent="0.35">
      <c r="D80" s="29"/>
      <c r="G80" s="34">
        <f t="shared" si="15"/>
        <v>33</v>
      </c>
      <c r="H80" s="35">
        <f t="shared" ca="1" si="16"/>
        <v>3854047.1634335658</v>
      </c>
      <c r="I80" s="35">
        <f t="shared" si="17"/>
        <v>551759.75969400047</v>
      </c>
      <c r="J80" s="35">
        <f t="shared" ca="1" si="7"/>
        <v>4405806.9231275665</v>
      </c>
      <c r="K80" s="36">
        <f t="shared" ca="1" si="8"/>
        <v>4.6552900479695264E-2</v>
      </c>
      <c r="L80" s="37">
        <f t="shared" ca="1" si="9"/>
        <v>4610910.0143526765</v>
      </c>
      <c r="M80" s="36">
        <f t="shared" ca="1" si="0"/>
        <v>8.5435553872714051E-2</v>
      </c>
      <c r="N80" s="38">
        <f t="shared" ca="1" si="10"/>
        <v>4247981.3729165765</v>
      </c>
      <c r="O80" s="37">
        <f t="shared" si="1"/>
        <v>0</v>
      </c>
      <c r="P80" s="57">
        <f t="shared" ca="1" si="11"/>
        <v>4247981.3729165765</v>
      </c>
      <c r="S80">
        <v>9</v>
      </c>
      <c r="T80" s="32">
        <v>107171858.6906452</v>
      </c>
      <c r="U80">
        <v>9</v>
      </c>
      <c r="V80" s="32">
        <v>-142159715.22193524</v>
      </c>
      <c r="AG80">
        <f t="shared" si="18"/>
        <v>33</v>
      </c>
      <c r="AH80" s="4">
        <f t="shared" si="19"/>
        <v>4100675.1000160784</v>
      </c>
      <c r="AI80" s="21">
        <f t="shared" si="20"/>
        <v>551759.75969400047</v>
      </c>
      <c r="AJ80" s="21">
        <f t="shared" si="2"/>
        <v>4652434.8597100787</v>
      </c>
      <c r="AK80" s="39">
        <f t="shared" si="3"/>
        <v>0.11</v>
      </c>
      <c r="AL80">
        <f t="shared" si="4"/>
        <v>511767.83456810866</v>
      </c>
      <c r="AM80" s="21">
        <f t="shared" si="12"/>
        <v>5164202.6942781871</v>
      </c>
      <c r="AN80">
        <f t="shared" si="5"/>
        <v>0.05</v>
      </c>
      <c r="AO80" s="4">
        <f t="shared" si="13"/>
        <v>4918288.2802649401</v>
      </c>
      <c r="AP80" s="32">
        <f t="shared" si="6"/>
        <v>0</v>
      </c>
      <c r="AQ80" s="13">
        <f t="shared" si="14"/>
        <v>4918288.2802649401</v>
      </c>
      <c r="AV80">
        <v>34</v>
      </c>
      <c r="AW80">
        <v>4918288.2802649401</v>
      </c>
      <c r="AX80">
        <v>606935.73566340061</v>
      </c>
      <c r="AY80">
        <v>5525224.0159283411</v>
      </c>
      <c r="AZ80">
        <v>0.11</v>
      </c>
      <c r="BA80">
        <v>607774.64175211755</v>
      </c>
      <c r="BB80">
        <v>6132998.6576804584</v>
      </c>
      <c r="BC80">
        <v>0.05</v>
      </c>
      <c r="BD80">
        <v>5840951.1025528172</v>
      </c>
      <c r="BE80">
        <v>0</v>
      </c>
      <c r="BF80">
        <v>5840951.1025528172</v>
      </c>
      <c r="BH80">
        <f ca="1"/>
        <v>34</v>
      </c>
      <c r="BI80">
        <f ca="1"/>
        <v>4247981.3729165765</v>
      </c>
      <c r="BJ80">
        <f ca="1"/>
        <v>606935.73566340061</v>
      </c>
      <c r="BK80">
        <f ca="1"/>
        <v>4854917.1085799774</v>
      </c>
      <c r="BL80">
        <f ca="1"/>
        <v>0.43373955759270516</v>
      </c>
      <c r="BM80">
        <f ca="1"/>
        <v>6960686.7074047122</v>
      </c>
      <c r="BN80">
        <f ca="1"/>
        <v>8.4485486232547855E-2</v>
      </c>
      <c r="BO80">
        <f ca="1"/>
        <v>6418423.1101015592</v>
      </c>
      <c r="BP80">
        <f ca="1"/>
        <v>0</v>
      </c>
      <c r="BQ80">
        <f ca="1"/>
        <v>6418423.1101015592</v>
      </c>
    </row>
    <row r="81" spans="2:69" x14ac:dyDescent="0.35">
      <c r="B81" t="s">
        <v>65</v>
      </c>
      <c r="D81" s="44">
        <f>((1+D11)/(1+D13))^(1/12)-1</f>
        <v>4.6415597509290585E-3</v>
      </c>
      <c r="G81" s="34">
        <f t="shared" si="15"/>
        <v>34</v>
      </c>
      <c r="H81" s="35">
        <f t="shared" ca="1" si="16"/>
        <v>4247981.3729165765</v>
      </c>
      <c r="I81" s="35">
        <f t="shared" si="17"/>
        <v>606935.73566340061</v>
      </c>
      <c r="J81" s="35">
        <f t="shared" ca="1" si="7"/>
        <v>4854917.1085799774</v>
      </c>
      <c r="K81" s="36">
        <f t="shared" ca="1" si="8"/>
        <v>0.43373955759270516</v>
      </c>
      <c r="L81" s="37">
        <f t="shared" ca="1" si="9"/>
        <v>6960686.7074047122</v>
      </c>
      <c r="M81" s="36">
        <f t="shared" ca="1" si="0"/>
        <v>8.4485486232547855E-2</v>
      </c>
      <c r="N81" s="38">
        <f t="shared" ca="1" si="10"/>
        <v>6418423.1101015592</v>
      </c>
      <c r="O81" s="37">
        <f t="shared" si="1"/>
        <v>0</v>
      </c>
      <c r="P81" s="57">
        <f t="shared" ca="1" si="11"/>
        <v>6418423.1101015592</v>
      </c>
      <c r="S81">
        <v>10</v>
      </c>
      <c r="T81" s="32">
        <v>65257653.373915158</v>
      </c>
      <c r="U81">
        <v>10</v>
      </c>
      <c r="V81" s="32">
        <v>-251400196.45498982</v>
      </c>
      <c r="AG81">
        <f t="shared" si="18"/>
        <v>34</v>
      </c>
      <c r="AH81" s="4">
        <f t="shared" si="19"/>
        <v>4918288.2802649401</v>
      </c>
      <c r="AI81" s="21">
        <f t="shared" si="20"/>
        <v>606935.73566340061</v>
      </c>
      <c r="AJ81" s="21">
        <f t="shared" si="2"/>
        <v>5525224.0159283411</v>
      </c>
      <c r="AK81" s="39">
        <f t="shared" si="3"/>
        <v>0.11</v>
      </c>
      <c r="AL81">
        <f t="shared" si="4"/>
        <v>607774.64175211755</v>
      </c>
      <c r="AM81" s="21">
        <f t="shared" si="12"/>
        <v>6132998.6576804584</v>
      </c>
      <c r="AN81">
        <f t="shared" si="5"/>
        <v>0.05</v>
      </c>
      <c r="AO81" s="4">
        <f t="shared" si="13"/>
        <v>5840951.1025528172</v>
      </c>
      <c r="AP81" s="32">
        <f t="shared" si="6"/>
        <v>0</v>
      </c>
      <c r="AQ81" s="13">
        <f t="shared" si="14"/>
        <v>5840951.1025528172</v>
      </c>
      <c r="AV81">
        <v>35</v>
      </c>
      <c r="AW81">
        <v>5840951.1025528172</v>
      </c>
      <c r="AX81">
        <v>667629.30922974076</v>
      </c>
      <c r="AY81">
        <v>6508580.4117825581</v>
      </c>
      <c r="AZ81">
        <v>0.11</v>
      </c>
      <c r="BA81">
        <v>715943.84529608139</v>
      </c>
      <c r="BB81">
        <v>7224524.2570786392</v>
      </c>
      <c r="BC81">
        <v>0.05</v>
      </c>
      <c r="BD81">
        <v>6880499.2924558464</v>
      </c>
      <c r="BE81">
        <v>0</v>
      </c>
      <c r="BF81">
        <v>6880499.2924558464</v>
      </c>
      <c r="BH81">
        <f ca="1"/>
        <v>35</v>
      </c>
      <c r="BI81">
        <f ca="1"/>
        <v>6418423.1101015592</v>
      </c>
      <c r="BJ81">
        <f ca="1"/>
        <v>667629.30922974076</v>
      </c>
      <c r="BK81">
        <f ca="1"/>
        <v>7086052.4193313001</v>
      </c>
      <c r="BL81">
        <f ca="1"/>
        <v>2.7202179625524445E-2</v>
      </c>
      <c r="BM81">
        <f ca="1"/>
        <v>7278808.4900778318</v>
      </c>
      <c r="BN81">
        <f ca="1"/>
        <v>0</v>
      </c>
      <c r="BO81">
        <f ca="1"/>
        <v>7278808.4900778318</v>
      </c>
      <c r="BP81">
        <f ca="1"/>
        <v>0</v>
      </c>
      <c r="BQ81">
        <f ca="1"/>
        <v>7278808.4900778318</v>
      </c>
    </row>
    <row r="82" spans="2:69" x14ac:dyDescent="0.35">
      <c r="B82" t="s">
        <v>66</v>
      </c>
      <c r="D82" s="44">
        <f>((1+D12)/(1+D14))^(1/12)-1</f>
        <v>2.3726382051254546E-3</v>
      </c>
      <c r="G82" s="34">
        <f t="shared" si="15"/>
        <v>35</v>
      </c>
      <c r="H82" s="35">
        <f t="shared" ca="1" si="16"/>
        <v>6418423.1101015592</v>
      </c>
      <c r="I82" s="35">
        <f t="shared" si="17"/>
        <v>667629.30922974076</v>
      </c>
      <c r="J82" s="35">
        <f t="shared" ca="1" si="7"/>
        <v>7086052.4193313001</v>
      </c>
      <c r="K82" s="36">
        <f t="shared" ca="1" si="8"/>
        <v>2.7202179625524445E-2</v>
      </c>
      <c r="L82" s="37">
        <f t="shared" ca="1" si="9"/>
        <v>7278808.4900778318</v>
      </c>
      <c r="M82" s="36">
        <f t="shared" ca="1" si="0"/>
        <v>0</v>
      </c>
      <c r="N82" s="38">
        <f t="shared" ca="1" si="10"/>
        <v>7278808.4900778318</v>
      </c>
      <c r="O82" s="37">
        <f t="shared" si="1"/>
        <v>0</v>
      </c>
      <c r="P82" s="57">
        <f t="shared" ca="1" si="11"/>
        <v>7278808.4900778318</v>
      </c>
      <c r="S82">
        <v>11</v>
      </c>
      <c r="T82" s="32">
        <v>217715098.3278383</v>
      </c>
      <c r="U82">
        <v>11</v>
      </c>
      <c r="V82" s="32">
        <v>-125410788.24584712</v>
      </c>
      <c r="AG82">
        <f t="shared" si="18"/>
        <v>35</v>
      </c>
      <c r="AH82" s="4">
        <f t="shared" si="19"/>
        <v>5840951.1025528172</v>
      </c>
      <c r="AI82" s="21">
        <f t="shared" si="20"/>
        <v>667629.30922974076</v>
      </c>
      <c r="AJ82" s="21">
        <f t="shared" si="2"/>
        <v>6508580.4117825581</v>
      </c>
      <c r="AK82" s="39">
        <f t="shared" si="3"/>
        <v>0.11</v>
      </c>
      <c r="AL82">
        <f t="shared" si="4"/>
        <v>715943.84529608139</v>
      </c>
      <c r="AM82" s="21">
        <f t="shared" si="12"/>
        <v>7224524.2570786392</v>
      </c>
      <c r="AN82">
        <f t="shared" si="5"/>
        <v>0.05</v>
      </c>
      <c r="AO82" s="4">
        <f t="shared" si="13"/>
        <v>6880499.2924558464</v>
      </c>
      <c r="AP82" s="32">
        <f t="shared" si="6"/>
        <v>0</v>
      </c>
      <c r="AQ82" s="13">
        <f t="shared" si="14"/>
        <v>6880499.2924558464</v>
      </c>
      <c r="AV82">
        <v>36</v>
      </c>
      <c r="AW82">
        <v>6880499.2924558464</v>
      </c>
      <c r="AX82">
        <v>734392.24015271489</v>
      </c>
      <c r="AY82">
        <v>7614891.5326085612</v>
      </c>
      <c r="AZ82">
        <v>0.11</v>
      </c>
      <c r="BA82">
        <v>837638.06858694169</v>
      </c>
      <c r="BB82">
        <v>8452529.601195503</v>
      </c>
      <c r="BC82">
        <v>0.05</v>
      </c>
      <c r="BD82">
        <v>8050028.1916147647</v>
      </c>
      <c r="BE82">
        <v>0</v>
      </c>
      <c r="BF82">
        <v>8050028.1916147647</v>
      </c>
      <c r="BH82">
        <f ca="1"/>
        <v>36</v>
      </c>
      <c r="BI82">
        <f ca="1"/>
        <v>7278808.4900778318</v>
      </c>
      <c r="BJ82">
        <f ca="1"/>
        <v>734392.24015271489</v>
      </c>
      <c r="BK82">
        <f ca="1"/>
        <v>8013200.7302305466</v>
      </c>
      <c r="BL82">
        <f ca="1"/>
        <v>-4.0258218028308798E-2</v>
      </c>
      <c r="BM82">
        <f ca="1"/>
        <v>7690603.5481283227</v>
      </c>
      <c r="BN82">
        <f ca="1"/>
        <v>6.2116770981676402E-2</v>
      </c>
      <c r="BO82">
        <f ca="1"/>
        <v>7240826.7699418534</v>
      </c>
      <c r="BP82">
        <f ca="1"/>
        <v>0</v>
      </c>
      <c r="BQ82">
        <f ca="1"/>
        <v>7240826.7699418534</v>
      </c>
    </row>
    <row r="83" spans="2:69" x14ac:dyDescent="0.35">
      <c r="D83" s="29"/>
      <c r="G83" s="34">
        <f t="shared" si="15"/>
        <v>36</v>
      </c>
      <c r="H83" s="35">
        <f t="shared" ca="1" si="16"/>
        <v>7278808.4900778318</v>
      </c>
      <c r="I83" s="35">
        <f t="shared" si="17"/>
        <v>734392.24015271489</v>
      </c>
      <c r="J83" s="35">
        <f t="shared" ca="1" si="7"/>
        <v>8013200.7302305466</v>
      </c>
      <c r="K83" s="36">
        <f t="shared" ca="1" si="8"/>
        <v>-4.0258218028308798E-2</v>
      </c>
      <c r="L83" s="37">
        <f t="shared" ca="1" si="9"/>
        <v>7690603.5481283227</v>
      </c>
      <c r="M83" s="36">
        <f t="shared" ca="1" si="0"/>
        <v>6.2116770981676402E-2</v>
      </c>
      <c r="N83" s="38">
        <f t="shared" ca="1" si="10"/>
        <v>7240826.7699418534</v>
      </c>
      <c r="O83" s="37">
        <f t="shared" si="1"/>
        <v>0</v>
      </c>
      <c r="P83" s="57">
        <f t="shared" ca="1" si="11"/>
        <v>7240826.7699418534</v>
      </c>
      <c r="S83">
        <v>12</v>
      </c>
      <c r="T83" s="32">
        <v>103805419.16854718</v>
      </c>
      <c r="U83">
        <v>12</v>
      </c>
      <c r="V83" s="32">
        <v>-195900273.15454933</v>
      </c>
      <c r="AG83">
        <f t="shared" si="18"/>
        <v>36</v>
      </c>
      <c r="AH83" s="4">
        <f t="shared" si="19"/>
        <v>6880499.2924558464</v>
      </c>
      <c r="AI83" s="21">
        <f t="shared" si="20"/>
        <v>734392.24015271489</v>
      </c>
      <c r="AJ83" s="21">
        <f t="shared" si="2"/>
        <v>7614891.5326085612</v>
      </c>
      <c r="AK83" s="39">
        <f t="shared" si="3"/>
        <v>0.11</v>
      </c>
      <c r="AL83">
        <f t="shared" si="4"/>
        <v>837638.06858694169</v>
      </c>
      <c r="AM83" s="21">
        <f t="shared" si="12"/>
        <v>8452529.601195503</v>
      </c>
      <c r="AN83">
        <f t="shared" si="5"/>
        <v>0.05</v>
      </c>
      <c r="AO83" s="4">
        <f t="shared" si="13"/>
        <v>8050028.1916147647</v>
      </c>
      <c r="AP83" s="32">
        <f t="shared" si="6"/>
        <v>0</v>
      </c>
      <c r="AQ83" s="13">
        <f t="shared" si="14"/>
        <v>8050028.1916147647</v>
      </c>
      <c r="AV83">
        <v>37</v>
      </c>
      <c r="AW83">
        <v>8050028.1916147647</v>
      </c>
      <c r="AX83">
        <v>807831.46416798641</v>
      </c>
      <c r="AY83">
        <v>8857859.6557827517</v>
      </c>
      <c r="AZ83">
        <v>0.11</v>
      </c>
      <c r="BA83">
        <v>974364.5621361027</v>
      </c>
      <c r="BB83">
        <v>9832224.2179188542</v>
      </c>
      <c r="BC83">
        <v>0.05</v>
      </c>
      <c r="BD83">
        <v>9364023.064684622</v>
      </c>
      <c r="BE83">
        <v>0</v>
      </c>
      <c r="BF83">
        <v>9364023.064684622</v>
      </c>
      <c r="BH83">
        <f ca="1"/>
        <v>37</v>
      </c>
      <c r="BI83">
        <f ca="1"/>
        <v>7240826.7699418534</v>
      </c>
      <c r="BJ83">
        <f ca="1"/>
        <v>807831.46416798641</v>
      </c>
      <c r="BK83">
        <f ca="1"/>
        <v>8048658.2341098394</v>
      </c>
      <c r="BL83">
        <f ca="1"/>
        <v>0.13375452341461494</v>
      </c>
      <c r="BM83">
        <f ca="1"/>
        <v>9125202.6803403161</v>
      </c>
      <c r="BN83">
        <f ca="1"/>
        <v>7.1402126675233407E-2</v>
      </c>
      <c r="BO83">
        <f ca="1"/>
        <v>8517066.0512477923</v>
      </c>
      <c r="BP83">
        <f ca="1"/>
        <v>0</v>
      </c>
      <c r="BQ83">
        <f ca="1"/>
        <v>8517066.0512477923</v>
      </c>
    </row>
    <row r="84" spans="2:69" x14ac:dyDescent="0.35">
      <c r="B84" t="s">
        <v>67</v>
      </c>
      <c r="D84" s="45">
        <f>(retirement_age-current_age)*12</f>
        <v>432</v>
      </c>
      <c r="G84" s="34">
        <f t="shared" si="15"/>
        <v>37</v>
      </c>
      <c r="H84" s="35">
        <f t="shared" ca="1" si="16"/>
        <v>7240826.7699418534</v>
      </c>
      <c r="I84" s="35">
        <f t="shared" si="17"/>
        <v>807831.46416798641</v>
      </c>
      <c r="J84" s="35">
        <f t="shared" ca="1" si="7"/>
        <v>8048658.2341098394</v>
      </c>
      <c r="K84" s="36">
        <f t="shared" ca="1" si="8"/>
        <v>0.13375452341461494</v>
      </c>
      <c r="L84" s="37">
        <f t="shared" ca="1" si="9"/>
        <v>9125202.6803403161</v>
      </c>
      <c r="M84" s="36">
        <f t="shared" ca="1" si="0"/>
        <v>7.1402126675233407E-2</v>
      </c>
      <c r="N84" s="38">
        <f t="shared" ca="1" si="10"/>
        <v>8517066.0512477923</v>
      </c>
      <c r="O84" s="37">
        <f t="shared" si="1"/>
        <v>0</v>
      </c>
      <c r="P84" s="57">
        <f t="shared" ca="1" si="11"/>
        <v>8517066.0512477923</v>
      </c>
      <c r="S84">
        <v>13</v>
      </c>
      <c r="T84" s="32">
        <v>124118272.84746788</v>
      </c>
      <c r="U84">
        <v>13</v>
      </c>
      <c r="V84" s="32">
        <v>-495525276.95162082</v>
      </c>
      <c r="AG84">
        <f t="shared" si="18"/>
        <v>37</v>
      </c>
      <c r="AH84" s="4">
        <f t="shared" si="19"/>
        <v>8050028.1916147647</v>
      </c>
      <c r="AI84" s="21">
        <f t="shared" si="20"/>
        <v>807831.46416798641</v>
      </c>
      <c r="AJ84" s="21">
        <f t="shared" si="2"/>
        <v>8857859.6557827517</v>
      </c>
      <c r="AK84" s="39">
        <f t="shared" si="3"/>
        <v>0.11</v>
      </c>
      <c r="AL84">
        <f t="shared" si="4"/>
        <v>974364.5621361027</v>
      </c>
      <c r="AM84" s="21">
        <f t="shared" si="12"/>
        <v>9832224.2179188542</v>
      </c>
      <c r="AN84">
        <f t="shared" si="5"/>
        <v>0.05</v>
      </c>
      <c r="AO84" s="4">
        <f t="shared" si="13"/>
        <v>9364023.064684622</v>
      </c>
      <c r="AP84" s="32">
        <f t="shared" si="6"/>
        <v>0</v>
      </c>
      <c r="AQ84" s="13">
        <f t="shared" si="14"/>
        <v>9364023.064684622</v>
      </c>
      <c r="AV84">
        <v>38</v>
      </c>
      <c r="AW84">
        <v>9364023.064684622</v>
      </c>
      <c r="AX84">
        <v>888614.61058478511</v>
      </c>
      <c r="AY84">
        <v>10252637.675269406</v>
      </c>
      <c r="AZ84">
        <v>0.11</v>
      </c>
      <c r="BA84">
        <v>1127790.1442796348</v>
      </c>
      <c r="BB84">
        <v>11380427.819549041</v>
      </c>
      <c r="BC84">
        <v>0.05</v>
      </c>
      <c r="BD84">
        <v>10838502.685284801</v>
      </c>
      <c r="BE84">
        <v>0</v>
      </c>
      <c r="BF84">
        <v>10838502.685284801</v>
      </c>
      <c r="BH84">
        <f ca="1"/>
        <v>38</v>
      </c>
      <c r="BI84">
        <f ca="1"/>
        <v>8517066.0512477923</v>
      </c>
      <c r="BJ84">
        <f ca="1"/>
        <v>888614.61058478511</v>
      </c>
      <c r="BK84">
        <f ca="1"/>
        <v>9405680.6618325766</v>
      </c>
      <c r="BL84">
        <f ca="1"/>
        <v>-2.9851225849189186E-2</v>
      </c>
      <c r="BM84">
        <f ca="1"/>
        <v>9124909.5641308613</v>
      </c>
      <c r="BN84">
        <f ca="1"/>
        <v>4.5850438353598817E-2</v>
      </c>
      <c r="BO84">
        <f ca="1"/>
        <v>8724870.4303222336</v>
      </c>
      <c r="BP84">
        <f ca="1"/>
        <v>0</v>
      </c>
      <c r="BQ84">
        <f ca="1"/>
        <v>8724870.4303222336</v>
      </c>
    </row>
    <row r="85" spans="2:69" x14ac:dyDescent="0.35">
      <c r="B85" t="s">
        <v>68</v>
      </c>
      <c r="D85" s="45">
        <f>(life_expectancy-current_age)*12</f>
        <v>792</v>
      </c>
      <c r="G85" s="34">
        <f t="shared" si="15"/>
        <v>38</v>
      </c>
      <c r="H85" s="35">
        <f t="shared" ca="1" si="16"/>
        <v>8517066.0512477923</v>
      </c>
      <c r="I85" s="35">
        <f t="shared" si="17"/>
        <v>888614.61058478511</v>
      </c>
      <c r="J85" s="35">
        <f t="shared" ca="1" si="7"/>
        <v>9405680.6618325766</v>
      </c>
      <c r="K85" s="36">
        <f t="shared" ca="1" si="8"/>
        <v>-2.9851225849189186E-2</v>
      </c>
      <c r="L85" s="37">
        <f t="shared" ca="1" si="9"/>
        <v>9124909.5641308613</v>
      </c>
      <c r="M85" s="36">
        <f t="shared" ca="1" si="0"/>
        <v>4.5850438353598817E-2</v>
      </c>
      <c r="N85" s="38">
        <f t="shared" ca="1" si="10"/>
        <v>8724870.4303222336</v>
      </c>
      <c r="O85" s="37">
        <f t="shared" si="1"/>
        <v>0</v>
      </c>
      <c r="P85" s="57">
        <f t="shared" ca="1" si="11"/>
        <v>8724870.4303222336</v>
      </c>
      <c r="S85">
        <v>14</v>
      </c>
      <c r="T85" s="32">
        <v>300023761.0098235</v>
      </c>
      <c r="U85">
        <v>14</v>
      </c>
      <c r="V85" s="32">
        <v>392449013.46134287</v>
      </c>
      <c r="AG85">
        <f t="shared" si="18"/>
        <v>38</v>
      </c>
      <c r="AH85" s="4">
        <f t="shared" si="19"/>
        <v>9364023.064684622</v>
      </c>
      <c r="AI85" s="21">
        <f t="shared" si="20"/>
        <v>888614.61058478511</v>
      </c>
      <c r="AJ85" s="21">
        <f t="shared" si="2"/>
        <v>10252637.675269406</v>
      </c>
      <c r="AK85" s="39">
        <f t="shared" si="3"/>
        <v>0.11</v>
      </c>
      <c r="AL85">
        <f t="shared" si="4"/>
        <v>1127790.1442796348</v>
      </c>
      <c r="AM85" s="21">
        <f t="shared" si="12"/>
        <v>11380427.819549041</v>
      </c>
      <c r="AN85">
        <f t="shared" si="5"/>
        <v>0.05</v>
      </c>
      <c r="AO85" s="4">
        <f t="shared" si="13"/>
        <v>10838502.685284801</v>
      </c>
      <c r="AP85" s="32">
        <f t="shared" si="6"/>
        <v>0</v>
      </c>
      <c r="AQ85" s="13">
        <f t="shared" si="14"/>
        <v>10838502.685284801</v>
      </c>
      <c r="AV85">
        <v>39</v>
      </c>
      <c r="AW85">
        <v>10838502.685284801</v>
      </c>
      <c r="AX85">
        <v>977476.07164326368</v>
      </c>
      <c r="AY85">
        <v>11815978.756928064</v>
      </c>
      <c r="AZ85">
        <v>0.11</v>
      </c>
      <c r="BA85">
        <v>1299757.6632620872</v>
      </c>
      <c r="BB85">
        <v>13115736.420190152</v>
      </c>
      <c r="BC85">
        <v>0.05</v>
      </c>
      <c r="BD85">
        <v>12491177.54303824</v>
      </c>
      <c r="BE85">
        <v>0</v>
      </c>
      <c r="BF85">
        <v>12491177.54303824</v>
      </c>
      <c r="BH85">
        <f ca="1"/>
        <v>39</v>
      </c>
      <c r="BI85">
        <f ca="1"/>
        <v>8724870.4303222336</v>
      </c>
      <c r="BJ85">
        <f ca="1"/>
        <v>977476.07164326368</v>
      </c>
      <c r="BK85">
        <f ca="1"/>
        <v>9702346.5019654967</v>
      </c>
      <c r="BL85">
        <f ca="1"/>
        <v>9.0261373885672028E-2</v>
      </c>
      <c r="BM85">
        <f ca="1"/>
        <v>10578093.627147747</v>
      </c>
      <c r="BN85">
        <f ca="1"/>
        <v>1.9260601744366921E-2</v>
      </c>
      <c r="BO85">
        <f ca="1"/>
        <v>10378203.188707925</v>
      </c>
      <c r="BP85">
        <f ca="1"/>
        <v>0</v>
      </c>
      <c r="BQ85">
        <f ca="1"/>
        <v>10378203.188707925</v>
      </c>
    </row>
    <row r="86" spans="2:69" x14ac:dyDescent="0.35">
      <c r="B86" t="s">
        <v>69</v>
      </c>
      <c r="D86" s="29">
        <f>D85-D84</f>
        <v>360</v>
      </c>
      <c r="G86" s="34">
        <f t="shared" si="15"/>
        <v>39</v>
      </c>
      <c r="H86" s="35">
        <f t="shared" ca="1" si="16"/>
        <v>8724870.4303222336</v>
      </c>
      <c r="I86" s="35">
        <f t="shared" si="17"/>
        <v>977476.07164326368</v>
      </c>
      <c r="J86" s="35">
        <f t="shared" ca="1" si="7"/>
        <v>9702346.5019654967</v>
      </c>
      <c r="K86" s="36">
        <f t="shared" ca="1" si="8"/>
        <v>9.0261373885672028E-2</v>
      </c>
      <c r="L86" s="37">
        <f t="shared" ca="1" si="9"/>
        <v>10578093.627147747</v>
      </c>
      <c r="M86" s="36">
        <f t="shared" ca="1" si="0"/>
        <v>1.9260601744366921E-2</v>
      </c>
      <c r="N86" s="38">
        <f t="shared" ca="1" si="10"/>
        <v>10378203.188707925</v>
      </c>
      <c r="O86" s="37">
        <f t="shared" si="1"/>
        <v>0</v>
      </c>
      <c r="P86" s="57">
        <f t="shared" ca="1" si="11"/>
        <v>10378203.188707925</v>
      </c>
      <c r="S86">
        <v>15</v>
      </c>
      <c r="T86" s="32">
        <v>132051255.22259635</v>
      </c>
      <c r="U86">
        <v>15</v>
      </c>
      <c r="V86" s="32">
        <v>611425569.17668462</v>
      </c>
      <c r="AG86">
        <f t="shared" si="18"/>
        <v>39</v>
      </c>
      <c r="AH86" s="4">
        <f t="shared" si="19"/>
        <v>10838502.685284801</v>
      </c>
      <c r="AI86" s="21">
        <f t="shared" si="20"/>
        <v>977476.07164326368</v>
      </c>
      <c r="AJ86" s="21">
        <f t="shared" si="2"/>
        <v>11815978.756928064</v>
      </c>
      <c r="AK86" s="39">
        <f t="shared" si="3"/>
        <v>0.11</v>
      </c>
      <c r="AL86">
        <f t="shared" si="4"/>
        <v>1299757.6632620872</v>
      </c>
      <c r="AM86" s="21">
        <f t="shared" si="12"/>
        <v>13115736.420190152</v>
      </c>
      <c r="AN86">
        <f t="shared" si="5"/>
        <v>0.05</v>
      </c>
      <c r="AO86" s="4">
        <f t="shared" si="13"/>
        <v>12491177.54303824</v>
      </c>
      <c r="AP86" s="32">
        <f t="shared" si="6"/>
        <v>0</v>
      </c>
      <c r="AQ86" s="13">
        <f t="shared" si="14"/>
        <v>12491177.54303824</v>
      </c>
      <c r="AV86">
        <v>40</v>
      </c>
      <c r="AW86">
        <v>12491177.54303824</v>
      </c>
      <c r="AX86">
        <v>1075223.6788075902</v>
      </c>
      <c r="AY86">
        <v>13566401.22184583</v>
      </c>
      <c r="AZ86">
        <v>0.11</v>
      </c>
      <c r="BA86">
        <v>1492304.1344030413</v>
      </c>
      <c r="BB86">
        <v>15058705.35624887</v>
      </c>
      <c r="BC86">
        <v>0.05</v>
      </c>
      <c r="BD86">
        <v>14341624.148808448</v>
      </c>
      <c r="BE86">
        <v>0</v>
      </c>
      <c r="BF86">
        <v>14341624.148808448</v>
      </c>
      <c r="BH86">
        <f ca="1"/>
        <v>40</v>
      </c>
      <c r="BI86">
        <f ca="1"/>
        <v>10378203.188707925</v>
      </c>
      <c r="BJ86">
        <f ca="1"/>
        <v>1075223.6788075902</v>
      </c>
      <c r="BK86">
        <f ca="1"/>
        <v>11453426.867515516</v>
      </c>
      <c r="BL86">
        <f ca="1"/>
        <v>-5.6315685135025176E-2</v>
      </c>
      <c r="BM86">
        <f ca="1"/>
        <v>10808419.286327474</v>
      </c>
      <c r="BN86">
        <f ca="1"/>
        <v>0</v>
      </c>
      <c r="BO86">
        <f ca="1"/>
        <v>10808419.286327474</v>
      </c>
      <c r="BP86">
        <f ca="1"/>
        <v>0</v>
      </c>
      <c r="BQ86">
        <f ca="1"/>
        <v>10808419.286327474</v>
      </c>
    </row>
    <row r="87" spans="2:69" x14ac:dyDescent="0.35">
      <c r="D87" s="29"/>
      <c r="G87" s="34">
        <f t="shared" si="15"/>
        <v>40</v>
      </c>
      <c r="H87" s="35">
        <f t="shared" ca="1" si="16"/>
        <v>10378203.188707925</v>
      </c>
      <c r="I87" s="35">
        <f t="shared" si="17"/>
        <v>1075223.6788075902</v>
      </c>
      <c r="J87" s="35">
        <f t="shared" ca="1" si="7"/>
        <v>11453426.867515516</v>
      </c>
      <c r="K87" s="36">
        <f t="shared" ca="1" si="8"/>
        <v>-5.6315685135025176E-2</v>
      </c>
      <c r="L87" s="37">
        <f t="shared" ca="1" si="9"/>
        <v>10808419.286327474</v>
      </c>
      <c r="M87" s="36">
        <f t="shared" ca="1" si="0"/>
        <v>0</v>
      </c>
      <c r="N87" s="38">
        <f t="shared" ca="1" si="10"/>
        <v>10808419.286327474</v>
      </c>
      <c r="O87" s="37">
        <f t="shared" si="1"/>
        <v>0</v>
      </c>
      <c r="P87" s="57">
        <f t="shared" ca="1" si="11"/>
        <v>10808419.286327474</v>
      </c>
      <c r="S87">
        <v>16</v>
      </c>
      <c r="T87" s="32">
        <v>221415860.26780576</v>
      </c>
      <c r="U87">
        <v>16</v>
      </c>
      <c r="V87" s="32">
        <v>7192209.1275417469</v>
      </c>
      <c r="AG87">
        <f t="shared" si="18"/>
        <v>40</v>
      </c>
      <c r="AH87" s="4">
        <f t="shared" si="19"/>
        <v>12491177.54303824</v>
      </c>
      <c r="AI87" s="21">
        <f t="shared" si="20"/>
        <v>1075223.6788075902</v>
      </c>
      <c r="AJ87" s="21">
        <f t="shared" si="2"/>
        <v>13566401.22184583</v>
      </c>
      <c r="AK87" s="39">
        <f t="shared" si="3"/>
        <v>0.11</v>
      </c>
      <c r="AL87">
        <f t="shared" si="4"/>
        <v>1492304.1344030413</v>
      </c>
      <c r="AM87" s="21">
        <f t="shared" si="12"/>
        <v>15058705.35624887</v>
      </c>
      <c r="AN87">
        <f t="shared" si="5"/>
        <v>0.05</v>
      </c>
      <c r="AO87" s="4">
        <f t="shared" si="13"/>
        <v>14341624.148808448</v>
      </c>
      <c r="AP87" s="32">
        <f t="shared" si="6"/>
        <v>0</v>
      </c>
      <c r="AQ87" s="13">
        <f t="shared" si="14"/>
        <v>14341624.148808448</v>
      </c>
      <c r="AV87">
        <v>41</v>
      </c>
      <c r="AW87">
        <v>14341624.148808448</v>
      </c>
      <c r="AX87">
        <v>1182746.0466883492</v>
      </c>
      <c r="AY87">
        <v>15524370.195496798</v>
      </c>
      <c r="AZ87">
        <v>0.11</v>
      </c>
      <c r="BA87">
        <v>1707680.7215046478</v>
      </c>
      <c r="BB87">
        <v>17232050.917001445</v>
      </c>
      <c r="BC87">
        <v>0.05</v>
      </c>
      <c r="BD87">
        <v>16411477.0638109</v>
      </c>
      <c r="BE87">
        <v>0</v>
      </c>
      <c r="BF87">
        <v>16411477.0638109</v>
      </c>
      <c r="BH87">
        <f ca="1"/>
        <v>41</v>
      </c>
      <c r="BI87">
        <f ca="1"/>
        <v>10808419.286327474</v>
      </c>
      <c r="BJ87">
        <f ca="1"/>
        <v>1182746.0466883492</v>
      </c>
      <c r="BK87">
        <f ca="1"/>
        <v>11991165.333015824</v>
      </c>
      <c r="BL87">
        <f ca="1"/>
        <v>1.2882449994553388E-2</v>
      </c>
      <c r="BM87">
        <f ca="1"/>
        <v>12145640.920794822</v>
      </c>
      <c r="BN87">
        <f ca="1"/>
        <v>7.9194901438546753E-2</v>
      </c>
      <c r="BO87">
        <f ca="1"/>
        <v>11254353.504269626</v>
      </c>
      <c r="BP87">
        <f ca="1"/>
        <v>0</v>
      </c>
      <c r="BQ87">
        <f ca="1"/>
        <v>11254353.504269626</v>
      </c>
    </row>
    <row r="88" spans="2:69" x14ac:dyDescent="0.35">
      <c r="D88" s="29"/>
      <c r="G88" s="34">
        <f t="shared" si="15"/>
        <v>41</v>
      </c>
      <c r="H88" s="35">
        <f t="shared" ca="1" si="16"/>
        <v>10808419.286327474</v>
      </c>
      <c r="I88" s="35">
        <f t="shared" si="17"/>
        <v>1182746.0466883492</v>
      </c>
      <c r="J88" s="35">
        <f t="shared" ca="1" si="7"/>
        <v>11991165.333015824</v>
      </c>
      <c r="K88" s="36">
        <f t="shared" ca="1" si="8"/>
        <v>1.2882449994553388E-2</v>
      </c>
      <c r="L88" s="37">
        <f t="shared" ca="1" si="9"/>
        <v>12145640.920794822</v>
      </c>
      <c r="M88" s="36">
        <f t="shared" ca="1" si="0"/>
        <v>7.9194901438546753E-2</v>
      </c>
      <c r="N88" s="38">
        <f t="shared" ca="1" si="10"/>
        <v>11254353.504269626</v>
      </c>
      <c r="O88" s="37">
        <f t="shared" si="1"/>
        <v>0</v>
      </c>
      <c r="P88" s="57">
        <f t="shared" ca="1" si="11"/>
        <v>11254353.504269626</v>
      </c>
      <c r="S88">
        <v>17</v>
      </c>
      <c r="T88" s="32">
        <v>91693231.479529291</v>
      </c>
      <c r="U88">
        <v>17</v>
      </c>
      <c r="V88" s="32">
        <v>-259984686.39236444</v>
      </c>
      <c r="AG88">
        <f t="shared" si="18"/>
        <v>41</v>
      </c>
      <c r="AH88" s="4">
        <f t="shared" si="19"/>
        <v>14341624.148808448</v>
      </c>
      <c r="AI88" s="21">
        <f t="shared" si="20"/>
        <v>1182746.0466883492</v>
      </c>
      <c r="AJ88" s="21">
        <f t="shared" si="2"/>
        <v>15524370.195496798</v>
      </c>
      <c r="AK88" s="39">
        <f t="shared" si="3"/>
        <v>0.11</v>
      </c>
      <c r="AL88">
        <f t="shared" si="4"/>
        <v>1707680.7215046478</v>
      </c>
      <c r="AM88" s="21">
        <f t="shared" si="12"/>
        <v>17232050.917001445</v>
      </c>
      <c r="AN88">
        <f t="shared" si="5"/>
        <v>0.05</v>
      </c>
      <c r="AO88" s="4">
        <f t="shared" si="13"/>
        <v>16411477.0638109</v>
      </c>
      <c r="AP88" s="32">
        <f t="shared" si="6"/>
        <v>0</v>
      </c>
      <c r="AQ88" s="13">
        <f t="shared" si="14"/>
        <v>16411477.0638109</v>
      </c>
      <c r="AV88">
        <v>42</v>
      </c>
      <c r="AW88">
        <v>16411477.0638109</v>
      </c>
      <c r="AX88">
        <v>1301020.6513571842</v>
      </c>
      <c r="AY88">
        <v>17712497.715168085</v>
      </c>
      <c r="AZ88">
        <v>0.11</v>
      </c>
      <c r="BA88">
        <v>1948374.7486684893</v>
      </c>
      <c r="BB88">
        <v>19660872.463836573</v>
      </c>
      <c r="BC88">
        <v>0.05</v>
      </c>
      <c r="BD88">
        <v>18724640.441749118</v>
      </c>
      <c r="BE88">
        <v>0</v>
      </c>
      <c r="BF88">
        <v>18724640.441749118</v>
      </c>
      <c r="BH88">
        <f ca="1"/>
        <v>42</v>
      </c>
      <c r="BI88">
        <f ca="1"/>
        <v>11254353.504269626</v>
      </c>
      <c r="BJ88">
        <f ca="1"/>
        <v>1301020.6513571842</v>
      </c>
      <c r="BK88">
        <f ca="1"/>
        <v>12555374.155626811</v>
      </c>
      <c r="BL88">
        <f ca="1"/>
        <v>0.46340745659576182</v>
      </c>
      <c r="BM88">
        <f ca="1"/>
        <v>18373628.15969399</v>
      </c>
      <c r="BN88">
        <f ca="1"/>
        <v>3.8362544214468233E-2</v>
      </c>
      <c r="BO88">
        <f ca="1"/>
        <v>17694810.220252912</v>
      </c>
      <c r="BP88">
        <f ca="1"/>
        <v>0</v>
      </c>
      <c r="BQ88">
        <f ca="1"/>
        <v>17694810.220252912</v>
      </c>
    </row>
    <row r="89" spans="2:69" x14ac:dyDescent="0.35">
      <c r="B89" t="s">
        <v>70</v>
      </c>
      <c r="D89" s="46">
        <f>FV(D11/12,$D$84,,-D23,1)</f>
        <v>257597.44407152553</v>
      </c>
      <c r="G89" s="34">
        <f t="shared" si="15"/>
        <v>42</v>
      </c>
      <c r="H89" s="35">
        <f t="shared" ca="1" si="16"/>
        <v>11254353.504269626</v>
      </c>
      <c r="I89" s="35">
        <f t="shared" si="17"/>
        <v>1301020.6513571842</v>
      </c>
      <c r="J89" s="35">
        <f t="shared" ca="1" si="7"/>
        <v>12555374.155626811</v>
      </c>
      <c r="K89" s="36">
        <f t="shared" ca="1" si="8"/>
        <v>0.46340745659576182</v>
      </c>
      <c r="L89" s="37">
        <f t="shared" ca="1" si="9"/>
        <v>18373628.15969399</v>
      </c>
      <c r="M89" s="36">
        <f t="shared" ca="1" si="0"/>
        <v>3.8362544214468233E-2</v>
      </c>
      <c r="N89" s="38">
        <f t="shared" ca="1" si="10"/>
        <v>17694810.220252912</v>
      </c>
      <c r="O89" s="37">
        <f t="shared" si="1"/>
        <v>0</v>
      </c>
      <c r="P89" s="57">
        <f t="shared" ca="1" si="11"/>
        <v>17694810.220252912</v>
      </c>
      <c r="S89">
        <v>18</v>
      </c>
      <c r="T89" s="32">
        <v>269232912.58481854</v>
      </c>
      <c r="U89">
        <v>18</v>
      </c>
      <c r="V89" s="32">
        <v>-85946591.206490085</v>
      </c>
      <c r="AG89">
        <f t="shared" si="18"/>
        <v>42</v>
      </c>
      <c r="AH89" s="4">
        <f t="shared" si="19"/>
        <v>16411477.0638109</v>
      </c>
      <c r="AI89" s="21">
        <f t="shared" si="20"/>
        <v>1301020.6513571842</v>
      </c>
      <c r="AJ89" s="21">
        <f t="shared" si="2"/>
        <v>17712497.715168085</v>
      </c>
      <c r="AK89" s="39">
        <f t="shared" si="3"/>
        <v>0.11</v>
      </c>
      <c r="AL89">
        <f t="shared" si="4"/>
        <v>1948374.7486684893</v>
      </c>
      <c r="AM89" s="21">
        <f t="shared" si="12"/>
        <v>19660872.463836573</v>
      </c>
      <c r="AN89">
        <f t="shared" si="5"/>
        <v>0.05</v>
      </c>
      <c r="AO89" s="4">
        <f t="shared" si="13"/>
        <v>18724640.441749118</v>
      </c>
      <c r="AP89" s="32">
        <f t="shared" si="6"/>
        <v>0</v>
      </c>
      <c r="AQ89" s="13">
        <f t="shared" si="14"/>
        <v>18724640.441749118</v>
      </c>
      <c r="AV89">
        <v>43</v>
      </c>
      <c r="AW89">
        <v>18724640.441749118</v>
      </c>
      <c r="AX89">
        <v>1431122.7164929027</v>
      </c>
      <c r="AY89">
        <v>20155763.158242021</v>
      </c>
      <c r="AZ89">
        <v>0.11</v>
      </c>
      <c r="BA89">
        <v>2217133.9474066221</v>
      </c>
      <c r="BB89">
        <v>22372897.105648644</v>
      </c>
      <c r="BC89">
        <v>0.05</v>
      </c>
      <c r="BD89">
        <v>21307521.052998707</v>
      </c>
      <c r="BE89">
        <v>0</v>
      </c>
      <c r="BF89">
        <v>21307521.052998707</v>
      </c>
      <c r="BH89">
        <f ca="1"/>
        <v>43</v>
      </c>
      <c r="BI89">
        <f ca="1"/>
        <v>17694810.220252912</v>
      </c>
      <c r="BJ89">
        <f ca="1"/>
        <v>1431122.7164929027</v>
      </c>
      <c r="BK89">
        <f ca="1"/>
        <v>19125932.936745815</v>
      </c>
      <c r="BL89">
        <f ca="1"/>
        <v>0.22049794667346762</v>
      </c>
      <c r="BM89">
        <f ca="1"/>
        <v>23343161.877512712</v>
      </c>
      <c r="BN89">
        <f ca="1"/>
        <v>0</v>
      </c>
      <c r="BO89">
        <f ca="1"/>
        <v>23343161.877512712</v>
      </c>
      <c r="BP89">
        <f ca="1"/>
        <v>0</v>
      </c>
      <c r="BQ89">
        <f ca="1"/>
        <v>23343161.877512712</v>
      </c>
    </row>
    <row r="90" spans="2:69" x14ac:dyDescent="0.35">
      <c r="B90" s="61" t="s">
        <v>71</v>
      </c>
      <c r="D90" s="46">
        <f>FV(((1+D11)/(1+D13))^(1/12)-1,$D$84,-D34,,1)</f>
        <v>26982176.914482344</v>
      </c>
      <c r="G90" s="34">
        <f t="shared" si="15"/>
        <v>43</v>
      </c>
      <c r="H90" s="35">
        <f t="shared" ca="1" si="16"/>
        <v>17694810.220252912</v>
      </c>
      <c r="I90" s="35">
        <f t="shared" si="17"/>
        <v>1431122.7164929027</v>
      </c>
      <c r="J90" s="35">
        <f t="shared" ca="1" si="7"/>
        <v>19125932.936745815</v>
      </c>
      <c r="K90" s="36">
        <f t="shared" ca="1" si="8"/>
        <v>0.22049794667346762</v>
      </c>
      <c r="L90" s="37">
        <f t="shared" ca="1" si="9"/>
        <v>23343161.877512712</v>
      </c>
      <c r="M90" s="36">
        <f t="shared" ca="1" si="0"/>
        <v>0</v>
      </c>
      <c r="N90" s="38">
        <f t="shared" ca="1" si="10"/>
        <v>23343161.877512712</v>
      </c>
      <c r="O90" s="37">
        <f t="shared" si="1"/>
        <v>0</v>
      </c>
      <c r="P90" s="57">
        <f t="shared" ca="1" si="11"/>
        <v>23343161.877512712</v>
      </c>
      <c r="S90">
        <v>19</v>
      </c>
      <c r="T90" s="32">
        <v>167483895.86630696</v>
      </c>
      <c r="U90">
        <v>19</v>
      </c>
      <c r="V90" s="32">
        <v>-110641303.77773623</v>
      </c>
      <c r="AG90">
        <f t="shared" si="18"/>
        <v>43</v>
      </c>
      <c r="AH90" s="4">
        <f t="shared" si="19"/>
        <v>18724640.441749118</v>
      </c>
      <c r="AI90" s="21">
        <f t="shared" si="20"/>
        <v>1431122.7164929027</v>
      </c>
      <c r="AJ90" s="21">
        <f t="shared" si="2"/>
        <v>20155763.158242021</v>
      </c>
      <c r="AK90" s="39">
        <f t="shared" si="3"/>
        <v>0.11</v>
      </c>
      <c r="AL90">
        <f t="shared" si="4"/>
        <v>2217133.9474066221</v>
      </c>
      <c r="AM90" s="21">
        <f t="shared" si="12"/>
        <v>22372897.105648644</v>
      </c>
      <c r="AN90">
        <f t="shared" si="5"/>
        <v>0.05</v>
      </c>
      <c r="AO90" s="4">
        <f t="shared" si="13"/>
        <v>21307521.052998707</v>
      </c>
      <c r="AP90" s="32">
        <f t="shared" si="6"/>
        <v>0</v>
      </c>
      <c r="AQ90" s="13">
        <f t="shared" si="14"/>
        <v>21307521.052998707</v>
      </c>
      <c r="AV90">
        <v>44</v>
      </c>
      <c r="AW90">
        <v>21307521.052998707</v>
      </c>
      <c r="AX90">
        <v>1574234.9881421931</v>
      </c>
      <c r="AY90">
        <v>22881756.041140899</v>
      </c>
      <c r="AZ90">
        <v>0.11</v>
      </c>
      <c r="BA90">
        <v>2516993.1645254991</v>
      </c>
      <c r="BB90">
        <v>25398749.205666397</v>
      </c>
      <c r="BC90">
        <v>0.05</v>
      </c>
      <c r="BD90">
        <v>24189284.957777519</v>
      </c>
      <c r="BE90">
        <v>0</v>
      </c>
      <c r="BF90">
        <v>24189284.957777519</v>
      </c>
      <c r="BH90">
        <f ca="1"/>
        <v>44</v>
      </c>
      <c r="BI90">
        <f ca="1"/>
        <v>23343161.877512712</v>
      </c>
      <c r="BJ90">
        <f ca="1"/>
        <v>1574234.9881421931</v>
      </c>
      <c r="BK90">
        <f ca="1"/>
        <v>24917396.865654904</v>
      </c>
      <c r="BL90">
        <f ca="1"/>
        <v>0.10881671698942982</v>
      </c>
      <c r="BM90">
        <f ca="1"/>
        <v>27628826.18849818</v>
      </c>
      <c r="BN90">
        <f ca="1"/>
        <v>4.2417017432803801E-2</v>
      </c>
      <c r="BO90">
        <f ca="1"/>
        <v>26504580.91766445</v>
      </c>
      <c r="BP90">
        <f ca="1"/>
        <v>0</v>
      </c>
      <c r="BQ90">
        <f ca="1"/>
        <v>26504580.91766445</v>
      </c>
    </row>
    <row r="91" spans="2:69" x14ac:dyDescent="0.35">
      <c r="B91" s="61"/>
      <c r="D91" s="42"/>
      <c r="E91" s="9">
        <f>D90+D89</f>
        <v>27239774.358553868</v>
      </c>
      <c r="G91" s="34">
        <f t="shared" si="15"/>
        <v>44</v>
      </c>
      <c r="H91" s="35">
        <f t="shared" ca="1" si="16"/>
        <v>23343161.877512712</v>
      </c>
      <c r="I91" s="35">
        <f t="shared" si="17"/>
        <v>1574234.9881421931</v>
      </c>
      <c r="J91" s="35">
        <f t="shared" ca="1" si="7"/>
        <v>24917396.865654904</v>
      </c>
      <c r="K91" s="36">
        <f t="shared" ca="1" si="8"/>
        <v>0.10881671698942982</v>
      </c>
      <c r="L91" s="37">
        <f t="shared" ca="1" si="9"/>
        <v>27628826.18849818</v>
      </c>
      <c r="M91" s="36">
        <f t="shared" ca="1" si="0"/>
        <v>4.2417017432803801E-2</v>
      </c>
      <c r="N91" s="38">
        <f t="shared" ca="1" si="10"/>
        <v>26504580.91766445</v>
      </c>
      <c r="O91" s="37">
        <f t="shared" si="1"/>
        <v>0</v>
      </c>
      <c r="P91" s="57">
        <f t="shared" ca="1" si="11"/>
        <v>26504580.91766445</v>
      </c>
      <c r="S91">
        <v>20</v>
      </c>
      <c r="T91" s="32">
        <v>121146368.39219511</v>
      </c>
      <c r="U91">
        <v>20</v>
      </c>
      <c r="V91" s="32">
        <v>-391733345.17708206</v>
      </c>
      <c r="AG91">
        <f t="shared" si="18"/>
        <v>44</v>
      </c>
      <c r="AH91" s="4">
        <f t="shared" si="19"/>
        <v>21307521.052998707</v>
      </c>
      <c r="AI91" s="21">
        <f t="shared" si="20"/>
        <v>1574234.9881421931</v>
      </c>
      <c r="AJ91" s="21">
        <f t="shared" si="2"/>
        <v>22881756.041140899</v>
      </c>
      <c r="AK91" s="39">
        <f t="shared" si="3"/>
        <v>0.11</v>
      </c>
      <c r="AL91">
        <f t="shared" si="4"/>
        <v>2516993.1645254991</v>
      </c>
      <c r="AM91" s="21">
        <f t="shared" si="12"/>
        <v>25398749.205666397</v>
      </c>
      <c r="AN91">
        <f t="shared" si="5"/>
        <v>0.05</v>
      </c>
      <c r="AO91" s="4">
        <f t="shared" si="13"/>
        <v>24189284.957777519</v>
      </c>
      <c r="AP91" s="32">
        <f t="shared" si="6"/>
        <v>0</v>
      </c>
      <c r="AQ91" s="13">
        <f t="shared" si="14"/>
        <v>24189284.957777519</v>
      </c>
      <c r="AV91">
        <v>45</v>
      </c>
      <c r="AW91">
        <v>24189284.957777519</v>
      </c>
      <c r="AX91">
        <v>1731658.4869564124</v>
      </c>
      <c r="AY91">
        <v>25920943.444733933</v>
      </c>
      <c r="AZ91">
        <v>0.11</v>
      </c>
      <c r="BA91">
        <v>2851303.7789207324</v>
      </c>
      <c r="BB91">
        <v>28772247.223654665</v>
      </c>
      <c r="BC91">
        <v>0.05</v>
      </c>
      <c r="BD91">
        <v>27402140.21300444</v>
      </c>
      <c r="BE91">
        <v>0</v>
      </c>
      <c r="BF91">
        <v>27402140.21300444</v>
      </c>
      <c r="BH91">
        <f ca="1"/>
        <v>45</v>
      </c>
      <c r="BI91">
        <f ca="1"/>
        <v>26504580.91766445</v>
      </c>
      <c r="BJ91">
        <f ca="1"/>
        <v>1731658.4869564124</v>
      </c>
      <c r="BK91">
        <f ca="1"/>
        <v>28236239.404620863</v>
      </c>
      <c r="BL91">
        <f ca="1"/>
        <v>0.15054591061657771</v>
      </c>
      <c r="BM91">
        <f ca="1"/>
        <v>32487089.778177202</v>
      </c>
      <c r="BN91">
        <f ca="1"/>
        <v>0.12420738302410878</v>
      </c>
      <c r="BO91">
        <f ca="1"/>
        <v>28897773.016564962</v>
      </c>
      <c r="BP91">
        <f ca="1"/>
        <v>0</v>
      </c>
      <c r="BQ91">
        <f ca="1"/>
        <v>28897773.016564962</v>
      </c>
    </row>
    <row r="92" spans="2:69" x14ac:dyDescent="0.35">
      <c r="B92" t="s">
        <v>72</v>
      </c>
      <c r="D92" s="47">
        <f>-(D26-E91)</f>
        <v>-85430510.9068975</v>
      </c>
      <c r="E92" s="22">
        <f>D26</f>
        <v>112670285.26545137</v>
      </c>
      <c r="G92" s="34">
        <f t="shared" si="15"/>
        <v>45</v>
      </c>
      <c r="H92" s="35">
        <f t="shared" ca="1" si="16"/>
        <v>26504580.91766445</v>
      </c>
      <c r="I92" s="35">
        <f t="shared" si="17"/>
        <v>1731658.4869564124</v>
      </c>
      <c r="J92" s="35">
        <f t="shared" ca="1" si="7"/>
        <v>28236239.404620863</v>
      </c>
      <c r="K92" s="36">
        <f t="shared" ca="1" si="8"/>
        <v>0.15054591061657771</v>
      </c>
      <c r="L92" s="37">
        <f t="shared" ca="1" si="9"/>
        <v>32487089.778177202</v>
      </c>
      <c r="M92" s="36">
        <f t="shared" ca="1" si="0"/>
        <v>0.12420738302410878</v>
      </c>
      <c r="N92" s="38">
        <f t="shared" ca="1" si="10"/>
        <v>28897773.016564962</v>
      </c>
      <c r="O92" s="37">
        <f t="shared" si="1"/>
        <v>0</v>
      </c>
      <c r="P92" s="57">
        <f t="shared" ca="1" si="11"/>
        <v>28897773.016564962</v>
      </c>
      <c r="S92">
        <v>21</v>
      </c>
      <c r="T92" s="32">
        <v>265525694.94401276</v>
      </c>
      <c r="U92">
        <v>21</v>
      </c>
      <c r="V92" s="32">
        <v>-133374308.51337053</v>
      </c>
      <c r="AG92">
        <f t="shared" si="18"/>
        <v>45</v>
      </c>
      <c r="AH92" s="4">
        <f t="shared" si="19"/>
        <v>24189284.957777519</v>
      </c>
      <c r="AI92" s="21">
        <f t="shared" si="20"/>
        <v>1731658.4869564124</v>
      </c>
      <c r="AJ92" s="21">
        <f t="shared" si="2"/>
        <v>25920943.444733933</v>
      </c>
      <c r="AK92" s="39">
        <f t="shared" si="3"/>
        <v>0.11</v>
      </c>
      <c r="AL92">
        <f t="shared" si="4"/>
        <v>2851303.7789207324</v>
      </c>
      <c r="AM92" s="21">
        <f t="shared" si="12"/>
        <v>28772247.223654665</v>
      </c>
      <c r="AN92">
        <f t="shared" si="5"/>
        <v>0.05</v>
      </c>
      <c r="AO92" s="4">
        <f t="shared" si="13"/>
        <v>27402140.21300444</v>
      </c>
      <c r="AP92" s="32">
        <f t="shared" si="6"/>
        <v>0</v>
      </c>
      <c r="AQ92" s="13">
        <f t="shared" si="14"/>
        <v>27402140.21300444</v>
      </c>
      <c r="AV92">
        <v>46</v>
      </c>
      <c r="AW92">
        <v>27402140.21300444</v>
      </c>
      <c r="AX92">
        <v>1904824.3356520538</v>
      </c>
      <c r="AY92">
        <v>29306964.548656493</v>
      </c>
      <c r="AZ92">
        <v>0.11</v>
      </c>
      <c r="BA92">
        <v>3223766.1003522142</v>
      </c>
      <c r="BB92">
        <v>32530730.649008706</v>
      </c>
      <c r="BC92">
        <v>0.05</v>
      </c>
      <c r="BD92">
        <v>30981648.237151146</v>
      </c>
      <c r="BE92">
        <v>0</v>
      </c>
      <c r="BF92">
        <v>30981648.237151146</v>
      </c>
      <c r="BH92">
        <f ca="1"/>
        <v>46</v>
      </c>
      <c r="BI92">
        <f ca="1"/>
        <v>28897773.016564962</v>
      </c>
      <c r="BJ92">
        <f ca="1"/>
        <v>1904824.3356520538</v>
      </c>
      <c r="BK92">
        <f ca="1"/>
        <v>30802597.352217015</v>
      </c>
      <c r="BL92">
        <f ca="1"/>
        <v>-0.14475004176659523</v>
      </c>
      <c r="BM92">
        <f ca="1"/>
        <v>26343920.098963987</v>
      </c>
      <c r="BN92">
        <f ca="1"/>
        <v>6.2127755616777997E-2</v>
      </c>
      <c r="BO92">
        <f ca="1"/>
        <v>24802967.401662581</v>
      </c>
      <c r="BP92">
        <f ca="1"/>
        <v>0</v>
      </c>
      <c r="BQ92">
        <f ca="1"/>
        <v>24802967.401662581</v>
      </c>
    </row>
    <row r="93" spans="2:69" x14ac:dyDescent="0.35">
      <c r="B93" t="s">
        <v>73</v>
      </c>
      <c r="D93" s="42"/>
      <c r="G93" s="34">
        <f t="shared" si="15"/>
        <v>46</v>
      </c>
      <c r="H93" s="35">
        <f t="shared" ca="1" si="16"/>
        <v>28897773.016564962</v>
      </c>
      <c r="I93" s="35">
        <f t="shared" si="17"/>
        <v>1904824.3356520538</v>
      </c>
      <c r="J93" s="35">
        <f t="shared" ca="1" si="7"/>
        <v>30802597.352217015</v>
      </c>
      <c r="K93" s="36">
        <f t="shared" ca="1" si="8"/>
        <v>-0.14475004176659523</v>
      </c>
      <c r="L93" s="37">
        <f t="shared" ca="1" si="9"/>
        <v>26343920.098963987</v>
      </c>
      <c r="M93" s="36">
        <f t="shared" ca="1" si="0"/>
        <v>6.2127755616777997E-2</v>
      </c>
      <c r="N93" s="38">
        <f t="shared" ca="1" si="10"/>
        <v>24802967.401662581</v>
      </c>
      <c r="O93" s="37">
        <f t="shared" si="1"/>
        <v>0</v>
      </c>
      <c r="P93" s="57">
        <f t="shared" ca="1" si="11"/>
        <v>24802967.401662581</v>
      </c>
      <c r="S93">
        <v>22</v>
      </c>
      <c r="T93" s="32">
        <v>158419974.44676155</v>
      </c>
      <c r="U93">
        <v>22</v>
      </c>
      <c r="V93" s="32">
        <v>-276953411.53243971</v>
      </c>
      <c r="AG93">
        <f t="shared" si="18"/>
        <v>46</v>
      </c>
      <c r="AH93" s="4">
        <f t="shared" si="19"/>
        <v>27402140.21300444</v>
      </c>
      <c r="AI93" s="21">
        <f t="shared" si="20"/>
        <v>1904824.3356520538</v>
      </c>
      <c r="AJ93" s="21">
        <f t="shared" si="2"/>
        <v>29306964.548656493</v>
      </c>
      <c r="AK93" s="39">
        <f t="shared" si="3"/>
        <v>0.11</v>
      </c>
      <c r="AL93">
        <f t="shared" si="4"/>
        <v>3223766.1003522142</v>
      </c>
      <c r="AM93" s="21">
        <f t="shared" si="12"/>
        <v>32530730.649008706</v>
      </c>
      <c r="AN93">
        <f t="shared" si="5"/>
        <v>0.05</v>
      </c>
      <c r="AO93" s="4">
        <f t="shared" si="13"/>
        <v>30981648.237151146</v>
      </c>
      <c r="AP93" s="32">
        <f t="shared" si="6"/>
        <v>0</v>
      </c>
      <c r="AQ93" s="13">
        <f t="shared" si="14"/>
        <v>30981648.237151146</v>
      </c>
      <c r="AV93">
        <v>47</v>
      </c>
      <c r="AW93">
        <v>30981648.237151146</v>
      </c>
      <c r="AX93">
        <v>2095306.7692172595</v>
      </c>
      <c r="AY93">
        <v>33076955.006368406</v>
      </c>
      <c r="AZ93">
        <v>0.11</v>
      </c>
      <c r="BA93">
        <v>3638465.0507005248</v>
      </c>
      <c r="BB93">
        <v>36715420.057068929</v>
      </c>
      <c r="BC93">
        <v>0.05</v>
      </c>
      <c r="BD93">
        <v>34967066.721018024</v>
      </c>
      <c r="BE93">
        <v>0</v>
      </c>
      <c r="BF93">
        <v>34967066.721018024</v>
      </c>
      <c r="BH93">
        <f ca="1"/>
        <v>47</v>
      </c>
      <c r="BI93">
        <f ca="1"/>
        <v>24802967.401662581</v>
      </c>
      <c r="BJ93">
        <f ca="1"/>
        <v>2095306.7692172595</v>
      </c>
      <c r="BK93">
        <f ca="1"/>
        <v>26898274.170879841</v>
      </c>
      <c r="BL93">
        <f ca="1"/>
        <v>-0.11924963348891963</v>
      </c>
      <c r="BM93">
        <f ca="1"/>
        <v>23690664.834517948</v>
      </c>
      <c r="BN93">
        <f ca="1"/>
        <v>6.9709081203672099E-2</v>
      </c>
      <c r="BO93">
        <f ca="1"/>
        <v>22146829.685563132</v>
      </c>
      <c r="BP93">
        <f ca="1"/>
        <v>0</v>
      </c>
      <c r="BQ93">
        <f ca="1"/>
        <v>22146829.685563132</v>
      </c>
    </row>
    <row r="94" spans="2:69" x14ac:dyDescent="0.35">
      <c r="D94" s="42"/>
      <c r="E94">
        <v>1</v>
      </c>
      <c r="G94" s="34">
        <f t="shared" si="15"/>
        <v>47</v>
      </c>
      <c r="H94" s="35">
        <f t="shared" ca="1" si="16"/>
        <v>24802967.401662581</v>
      </c>
      <c r="I94" s="35">
        <f t="shared" si="17"/>
        <v>2095306.7692172595</v>
      </c>
      <c r="J94" s="35">
        <f t="shared" ca="1" si="7"/>
        <v>26898274.170879841</v>
      </c>
      <c r="K94" s="36">
        <f t="shared" ca="1" si="8"/>
        <v>-0.11924963348891963</v>
      </c>
      <c r="L94" s="37">
        <f t="shared" ca="1" si="9"/>
        <v>23690664.834517948</v>
      </c>
      <c r="M94" s="36">
        <f t="shared" ca="1" si="0"/>
        <v>6.9709081203672099E-2</v>
      </c>
      <c r="N94" s="38">
        <f t="shared" ca="1" si="10"/>
        <v>22146829.685563132</v>
      </c>
      <c r="O94" s="37">
        <f t="shared" si="1"/>
        <v>0</v>
      </c>
      <c r="P94" s="57">
        <f t="shared" ca="1" si="11"/>
        <v>22146829.685563132</v>
      </c>
      <c r="S94">
        <v>23</v>
      </c>
      <c r="T94" s="32">
        <v>163166869.83638316</v>
      </c>
      <c r="U94">
        <v>23</v>
      </c>
      <c r="V94" s="32">
        <v>-362567379.25943273</v>
      </c>
      <c r="AG94">
        <f t="shared" si="18"/>
        <v>47</v>
      </c>
      <c r="AH94" s="4">
        <f t="shared" si="19"/>
        <v>30981648.237151146</v>
      </c>
      <c r="AI94" s="21">
        <f t="shared" si="20"/>
        <v>2095306.7692172595</v>
      </c>
      <c r="AJ94" s="21">
        <f t="shared" si="2"/>
        <v>33076955.006368406</v>
      </c>
      <c r="AK94" s="39">
        <f t="shared" si="3"/>
        <v>0.11</v>
      </c>
      <c r="AL94">
        <f t="shared" si="4"/>
        <v>3638465.0507005248</v>
      </c>
      <c r="AM94" s="21">
        <f t="shared" si="12"/>
        <v>36715420.057068929</v>
      </c>
      <c r="AN94">
        <f t="shared" si="5"/>
        <v>0.05</v>
      </c>
      <c r="AO94" s="4">
        <f t="shared" si="13"/>
        <v>34967066.721018024</v>
      </c>
      <c r="AP94" s="32">
        <f t="shared" si="6"/>
        <v>0</v>
      </c>
      <c r="AQ94" s="13">
        <f t="shared" si="14"/>
        <v>34967066.721018024</v>
      </c>
      <c r="AV94">
        <v>48</v>
      </c>
      <c r="AW94">
        <v>34967066.721018024</v>
      </c>
      <c r="AX94">
        <v>2304837.4461389855</v>
      </c>
      <c r="AY94">
        <v>37271904.167157009</v>
      </c>
      <c r="AZ94">
        <v>0.11</v>
      </c>
      <c r="BA94">
        <v>4099909.458387271</v>
      </c>
      <c r="BB94">
        <v>41371813.62554428</v>
      </c>
      <c r="BC94">
        <v>0.05</v>
      </c>
      <c r="BD94">
        <v>39401727.26242312</v>
      </c>
      <c r="BE94">
        <v>0</v>
      </c>
      <c r="BF94">
        <v>39401727.26242312</v>
      </c>
      <c r="BH94">
        <f ca="1"/>
        <v>48</v>
      </c>
      <c r="BI94">
        <f ca="1"/>
        <v>22146829.685563132</v>
      </c>
      <c r="BJ94">
        <f ca="1"/>
        <v>2304837.4461389855</v>
      </c>
      <c r="BK94">
        <f ca="1"/>
        <v>24451667.131702118</v>
      </c>
      <c r="BL94">
        <f ca="1"/>
        <v>4.1106488286646356E-2</v>
      </c>
      <c r="BM94">
        <f ca="1"/>
        <v>25456789.300240405</v>
      </c>
      <c r="BN94">
        <f ca="1"/>
        <v>0</v>
      </c>
      <c r="BO94">
        <f ca="1"/>
        <v>25456789.300240405</v>
      </c>
      <c r="BP94">
        <f ca="1"/>
        <v>0</v>
      </c>
      <c r="BQ94">
        <f ca="1"/>
        <v>25456789.300240405</v>
      </c>
    </row>
    <row r="95" spans="2:69" x14ac:dyDescent="0.35">
      <c r="B95" t="s">
        <v>74</v>
      </c>
      <c r="D95" s="46">
        <f>PMT(D81,D84,0,D92,1)</f>
        <v>61740.569264087739</v>
      </c>
      <c r="E95" s="48">
        <f>E91/E92</f>
        <v>0.2417653802364742</v>
      </c>
      <c r="G95" s="34">
        <f t="shared" si="15"/>
        <v>48</v>
      </c>
      <c r="H95" s="35">
        <f t="shared" ca="1" si="16"/>
        <v>22146829.685563132</v>
      </c>
      <c r="I95" s="35">
        <f t="shared" si="17"/>
        <v>2304837.4461389855</v>
      </c>
      <c r="J95" s="35">
        <f t="shared" ca="1" si="7"/>
        <v>24451667.131702118</v>
      </c>
      <c r="K95" s="36">
        <f t="shared" ca="1" si="8"/>
        <v>4.1106488286646356E-2</v>
      </c>
      <c r="L95" s="37">
        <f t="shared" ca="1" si="9"/>
        <v>25456789.300240405</v>
      </c>
      <c r="M95" s="36">
        <f t="shared" ca="1" si="0"/>
        <v>0</v>
      </c>
      <c r="N95" s="38">
        <f t="shared" ca="1" si="10"/>
        <v>25456789.300240405</v>
      </c>
      <c r="O95" s="37">
        <f t="shared" si="1"/>
        <v>0</v>
      </c>
      <c r="P95" s="57">
        <f t="shared" ca="1" si="11"/>
        <v>25456789.300240405</v>
      </c>
      <c r="S95">
        <v>24</v>
      </c>
      <c r="T95" s="32">
        <v>264337307.48836958</v>
      </c>
      <c r="U95">
        <v>24</v>
      </c>
      <c r="V95" s="32">
        <v>1876938339.4344087</v>
      </c>
      <c r="AG95">
        <f t="shared" si="18"/>
        <v>48</v>
      </c>
      <c r="AH95" s="4">
        <f t="shared" si="19"/>
        <v>34967066.721018024</v>
      </c>
      <c r="AI95" s="21">
        <f t="shared" si="20"/>
        <v>2304837.4461389855</v>
      </c>
      <c r="AJ95" s="21">
        <f t="shared" si="2"/>
        <v>37271904.167157009</v>
      </c>
      <c r="AK95" s="39">
        <f t="shared" si="3"/>
        <v>0.11</v>
      </c>
      <c r="AL95">
        <f t="shared" si="4"/>
        <v>4099909.458387271</v>
      </c>
      <c r="AM95" s="21">
        <f t="shared" si="12"/>
        <v>41371813.62554428</v>
      </c>
      <c r="AN95">
        <f t="shared" si="5"/>
        <v>0.05</v>
      </c>
      <c r="AO95" s="4">
        <f t="shared" si="13"/>
        <v>39401727.26242312</v>
      </c>
      <c r="AP95" s="32">
        <f t="shared" si="6"/>
        <v>0</v>
      </c>
      <c r="AQ95" s="13">
        <f t="shared" si="14"/>
        <v>39401727.26242312</v>
      </c>
      <c r="AV95">
        <v>49</v>
      </c>
      <c r="AW95">
        <v>39401727.26242312</v>
      </c>
      <c r="AX95">
        <v>2535321.1907528844</v>
      </c>
      <c r="AY95">
        <v>41937048.453176007</v>
      </c>
      <c r="AZ95">
        <v>0.11</v>
      </c>
      <c r="BA95">
        <v>4613075.3298493605</v>
      </c>
      <c r="BB95">
        <v>46550123.783025369</v>
      </c>
      <c r="BC95">
        <v>0.05</v>
      </c>
      <c r="BD95">
        <v>44333451.221928924</v>
      </c>
      <c r="BE95">
        <v>0</v>
      </c>
      <c r="BF95">
        <v>44333451.221928924</v>
      </c>
      <c r="BH95">
        <f ca="1"/>
        <v>49</v>
      </c>
      <c r="BI95">
        <f ca="1"/>
        <v>25456789.300240405</v>
      </c>
      <c r="BJ95">
        <f ca="1"/>
        <v>2535321.1907528844</v>
      </c>
      <c r="BK95">
        <f ca="1"/>
        <v>27992110.490993291</v>
      </c>
      <c r="BL95">
        <f ca="1"/>
        <v>0.49554337712731772</v>
      </c>
      <c r="BM95">
        <f ca="1"/>
        <v>41863415.456621125</v>
      </c>
      <c r="BN95">
        <f ca="1"/>
        <v>0</v>
      </c>
      <c r="BO95">
        <f ca="1"/>
        <v>41863415.456621125</v>
      </c>
      <c r="BP95">
        <f ca="1"/>
        <v>0</v>
      </c>
      <c r="BQ95">
        <f ca="1"/>
        <v>41863415.456621125</v>
      </c>
    </row>
    <row r="96" spans="2:69" x14ac:dyDescent="0.35">
      <c r="G96" s="34">
        <f t="shared" si="15"/>
        <v>49</v>
      </c>
      <c r="H96" s="35">
        <f t="shared" ca="1" si="16"/>
        <v>25456789.300240405</v>
      </c>
      <c r="I96" s="35">
        <f t="shared" si="17"/>
        <v>2535321.1907528844</v>
      </c>
      <c r="J96" s="35">
        <f t="shared" ca="1" si="7"/>
        <v>27992110.490993291</v>
      </c>
      <c r="K96" s="36">
        <f t="shared" ca="1" si="8"/>
        <v>0.49554337712731772</v>
      </c>
      <c r="L96" s="37">
        <f t="shared" ca="1" si="9"/>
        <v>41863415.456621125</v>
      </c>
      <c r="M96" s="36">
        <f t="shared" ca="1" si="0"/>
        <v>0</v>
      </c>
      <c r="N96" s="38">
        <f t="shared" ca="1" si="10"/>
        <v>41863415.456621125</v>
      </c>
      <c r="O96" s="37">
        <f t="shared" si="1"/>
        <v>0</v>
      </c>
      <c r="P96" s="57">
        <f t="shared" ca="1" si="11"/>
        <v>41863415.456621125</v>
      </c>
      <c r="S96">
        <v>25</v>
      </c>
      <c r="T96" s="32">
        <v>141166124.53856581</v>
      </c>
      <c r="U96">
        <v>25</v>
      </c>
      <c r="V96" s="32">
        <v>-435288878.4920035</v>
      </c>
      <c r="AG96">
        <f t="shared" si="18"/>
        <v>49</v>
      </c>
      <c r="AH96" s="4">
        <f t="shared" si="19"/>
        <v>39401727.26242312</v>
      </c>
      <c r="AI96" s="21">
        <f t="shared" si="20"/>
        <v>2535321.1907528844</v>
      </c>
      <c r="AJ96" s="21">
        <f t="shared" si="2"/>
        <v>41937048.453176007</v>
      </c>
      <c r="AK96" s="39">
        <f t="shared" si="3"/>
        <v>0.11</v>
      </c>
      <c r="AL96">
        <f t="shared" si="4"/>
        <v>4613075.3298493605</v>
      </c>
      <c r="AM96" s="21">
        <f t="shared" si="12"/>
        <v>46550123.783025369</v>
      </c>
      <c r="AN96">
        <f t="shared" si="5"/>
        <v>0.05</v>
      </c>
      <c r="AO96" s="4">
        <f t="shared" si="13"/>
        <v>44333451.221928924</v>
      </c>
      <c r="AP96" s="32">
        <f t="shared" si="6"/>
        <v>0</v>
      </c>
      <c r="AQ96" s="13">
        <f t="shared" si="14"/>
        <v>44333451.221928924</v>
      </c>
      <c r="AV96">
        <v>50</v>
      </c>
      <c r="AW96">
        <v>44333451.221928924</v>
      </c>
      <c r="AX96">
        <v>2788853.3098281729</v>
      </c>
      <c r="AY96">
        <v>47122304.531757094</v>
      </c>
      <c r="AZ96">
        <v>0.11</v>
      </c>
      <c r="BA96">
        <v>5183453.4984932803</v>
      </c>
      <c r="BB96">
        <v>52305758.030250371</v>
      </c>
      <c r="BC96">
        <v>0.05</v>
      </c>
      <c r="BD96">
        <v>49815007.647857495</v>
      </c>
      <c r="BE96">
        <v>0</v>
      </c>
      <c r="BF96">
        <v>49815007.647857495</v>
      </c>
      <c r="BH96">
        <f ca="1"/>
        <v>50</v>
      </c>
      <c r="BI96">
        <f ca="1"/>
        <v>41863415.456621125</v>
      </c>
      <c r="BJ96">
        <f ca="1"/>
        <v>2788853.3098281729</v>
      </c>
      <c r="BK96">
        <f ca="1"/>
        <v>44652268.766449295</v>
      </c>
      <c r="BL96">
        <f ca="1"/>
        <v>0.10714452088463078</v>
      </c>
      <c r="BM96">
        <f ca="1"/>
        <v>49436514.709842272</v>
      </c>
      <c r="BN96">
        <f ca="1"/>
        <v>0</v>
      </c>
      <c r="BO96">
        <f ca="1"/>
        <v>49436514.709842272</v>
      </c>
      <c r="BP96">
        <f ca="1"/>
        <v>0</v>
      </c>
      <c r="BQ96">
        <f ca="1"/>
        <v>49436514.709842272</v>
      </c>
    </row>
    <row r="97" spans="4:69" x14ac:dyDescent="0.35">
      <c r="G97" s="34">
        <f t="shared" si="15"/>
        <v>50</v>
      </c>
      <c r="H97" s="35">
        <f t="shared" ca="1" si="16"/>
        <v>41863415.456621125</v>
      </c>
      <c r="I97" s="35">
        <f t="shared" si="17"/>
        <v>2788853.3098281729</v>
      </c>
      <c r="J97" s="35">
        <f t="shared" ca="1" si="7"/>
        <v>44652268.766449295</v>
      </c>
      <c r="K97" s="36">
        <f t="shared" ca="1" si="8"/>
        <v>0.10714452088463078</v>
      </c>
      <c r="L97" s="37">
        <f t="shared" ca="1" si="9"/>
        <v>49436514.709842272</v>
      </c>
      <c r="M97" s="36">
        <f t="shared" ca="1" si="0"/>
        <v>0</v>
      </c>
      <c r="N97" s="38">
        <f t="shared" ca="1" si="10"/>
        <v>49436514.709842272</v>
      </c>
      <c r="O97" s="37">
        <f t="shared" si="1"/>
        <v>0</v>
      </c>
      <c r="P97" s="57">
        <f t="shared" ca="1" si="11"/>
        <v>49436514.709842272</v>
      </c>
      <c r="S97">
        <v>26</v>
      </c>
      <c r="T97" s="32">
        <v>77596093.076537371</v>
      </c>
      <c r="U97">
        <v>26</v>
      </c>
      <c r="V97" s="32">
        <v>-284926321.82499188</v>
      </c>
      <c r="AG97">
        <f t="shared" si="18"/>
        <v>50</v>
      </c>
      <c r="AH97" s="4">
        <f t="shared" si="19"/>
        <v>44333451.221928924</v>
      </c>
      <c r="AI97" s="21">
        <f t="shared" si="20"/>
        <v>2788853.3098281729</v>
      </c>
      <c r="AJ97" s="21">
        <f t="shared" si="2"/>
        <v>47122304.531757094</v>
      </c>
      <c r="AK97" s="39">
        <f t="shared" si="3"/>
        <v>0.11</v>
      </c>
      <c r="AL97">
        <f t="shared" si="4"/>
        <v>5183453.4984932803</v>
      </c>
      <c r="AM97" s="21">
        <f t="shared" si="12"/>
        <v>52305758.030250371</v>
      </c>
      <c r="AN97">
        <f t="shared" si="5"/>
        <v>0.05</v>
      </c>
      <c r="AO97" s="4">
        <f t="shared" si="13"/>
        <v>49815007.647857495</v>
      </c>
      <c r="AP97" s="32">
        <f t="shared" si="6"/>
        <v>0</v>
      </c>
      <c r="AQ97" s="13">
        <f t="shared" si="14"/>
        <v>49815007.647857495</v>
      </c>
      <c r="AV97">
        <v>51</v>
      </c>
      <c r="AW97">
        <v>49815007.647857495</v>
      </c>
      <c r="AX97">
        <v>3067738.6408109902</v>
      </c>
      <c r="AY97">
        <v>52882746.288668483</v>
      </c>
      <c r="AZ97">
        <v>0.11</v>
      </c>
      <c r="BA97">
        <v>5817102.0917535331</v>
      </c>
      <c r="BB97">
        <v>58699848.380422018</v>
      </c>
      <c r="BC97">
        <v>0.05</v>
      </c>
      <c r="BD97">
        <v>55904617.505163826</v>
      </c>
      <c r="BE97">
        <v>0</v>
      </c>
      <c r="BF97">
        <v>55904617.505163826</v>
      </c>
      <c r="BH97">
        <f ca="1"/>
        <v>51</v>
      </c>
      <c r="BI97">
        <f ca="1"/>
        <v>49436514.709842272</v>
      </c>
      <c r="BJ97">
        <f ca="1"/>
        <v>3067738.6408109902</v>
      </c>
      <c r="BK97">
        <f ca="1"/>
        <v>52504253.350653261</v>
      </c>
      <c r="BL97">
        <f ca="1"/>
        <v>0.26766379760035719</v>
      </c>
      <c r="BM97">
        <f ca="1"/>
        <v>66557741.192660384</v>
      </c>
      <c r="BN97">
        <f ca="1"/>
        <v>8.9454009209328528E-2</v>
      </c>
      <c r="BO97">
        <f ca="1"/>
        <v>61092749.79029604</v>
      </c>
      <c r="BP97">
        <f ca="1"/>
        <v>0</v>
      </c>
      <c r="BQ97">
        <f ca="1"/>
        <v>61092749.79029604</v>
      </c>
    </row>
    <row r="98" spans="4:69" x14ac:dyDescent="0.35">
      <c r="G98" s="34">
        <f t="shared" si="15"/>
        <v>51</v>
      </c>
      <c r="H98" s="35">
        <f t="shared" ca="1" si="16"/>
        <v>49436514.709842272</v>
      </c>
      <c r="I98" s="35">
        <f t="shared" si="17"/>
        <v>3067738.6408109902</v>
      </c>
      <c r="J98" s="35">
        <f t="shared" ca="1" si="7"/>
        <v>52504253.350653261</v>
      </c>
      <c r="K98" s="36">
        <f t="shared" ca="1" si="8"/>
        <v>0.26766379760035719</v>
      </c>
      <c r="L98" s="37">
        <f t="shared" ca="1" si="9"/>
        <v>66557741.192660384</v>
      </c>
      <c r="M98" s="36">
        <f t="shared" ca="1" si="0"/>
        <v>8.9454009209328528E-2</v>
      </c>
      <c r="N98" s="38">
        <f t="shared" ca="1" si="10"/>
        <v>61092749.79029604</v>
      </c>
      <c r="O98" s="37">
        <f t="shared" si="1"/>
        <v>0</v>
      </c>
      <c r="P98" s="57">
        <f t="shared" ca="1" si="11"/>
        <v>61092749.79029604</v>
      </c>
      <c r="S98">
        <v>27</v>
      </c>
      <c r="T98" s="32">
        <v>82127961.33115384</v>
      </c>
      <c r="U98">
        <v>27</v>
      </c>
      <c r="V98" s="32">
        <v>-492215576.72913784</v>
      </c>
      <c r="AG98">
        <f t="shared" si="18"/>
        <v>51</v>
      </c>
      <c r="AH98" s="4">
        <f t="shared" si="19"/>
        <v>49815007.647857495</v>
      </c>
      <c r="AI98" s="21">
        <f t="shared" si="20"/>
        <v>3067738.6408109902</v>
      </c>
      <c r="AJ98" s="21">
        <f t="shared" si="2"/>
        <v>52882746.288668483</v>
      </c>
      <c r="AK98" s="39">
        <f t="shared" si="3"/>
        <v>0.11</v>
      </c>
      <c r="AL98">
        <f t="shared" si="4"/>
        <v>5817102.0917535331</v>
      </c>
      <c r="AM98" s="21">
        <f t="shared" si="12"/>
        <v>58699848.380422018</v>
      </c>
      <c r="AN98">
        <f t="shared" si="5"/>
        <v>0.05</v>
      </c>
      <c r="AO98" s="4">
        <f t="shared" si="13"/>
        <v>55904617.505163826</v>
      </c>
      <c r="AP98" s="32">
        <f t="shared" si="6"/>
        <v>0</v>
      </c>
      <c r="AQ98" s="13">
        <f t="shared" si="14"/>
        <v>55904617.505163826</v>
      </c>
      <c r="AV98">
        <v>52</v>
      </c>
      <c r="AW98">
        <v>55904617.505163826</v>
      </c>
      <c r="AX98">
        <v>3374512.5048920894</v>
      </c>
      <c r="AY98">
        <v>59279130.010055915</v>
      </c>
      <c r="AZ98">
        <v>0.11</v>
      </c>
      <c r="BA98">
        <v>6520704.3011061503</v>
      </c>
      <c r="BB98">
        <v>65799834.311162062</v>
      </c>
      <c r="BC98">
        <v>0.05</v>
      </c>
      <c r="BD98">
        <v>62666508.867773391</v>
      </c>
      <c r="BE98">
        <v>0</v>
      </c>
      <c r="BF98">
        <v>62666508.867773391</v>
      </c>
      <c r="BH98">
        <f ca="1"/>
        <v>52</v>
      </c>
      <c r="BI98">
        <f ca="1"/>
        <v>61092749.79029604</v>
      </c>
      <c r="BJ98">
        <f ca="1"/>
        <v>3374512.5048920894</v>
      </c>
      <c r="BK98">
        <f ca="1"/>
        <v>64467262.295188129</v>
      </c>
      <c r="BL98">
        <f ca="1"/>
        <v>9.5439294434592065E-3</v>
      </c>
      <c r="BM98">
        <f ca="1"/>
        <v>65082533.297946379</v>
      </c>
      <c r="BN98">
        <f ca="1"/>
        <v>1.942157605157251E-2</v>
      </c>
      <c r="BO98">
        <f ca="1"/>
        <v>63842609.207884617</v>
      </c>
      <c r="BP98">
        <f ca="1"/>
        <v>0</v>
      </c>
      <c r="BQ98">
        <f ca="1"/>
        <v>63842609.207884617</v>
      </c>
    </row>
    <row r="99" spans="4:69" x14ac:dyDescent="0.35">
      <c r="G99" s="34">
        <f t="shared" si="15"/>
        <v>52</v>
      </c>
      <c r="H99" s="35">
        <f t="shared" ca="1" si="16"/>
        <v>61092749.79029604</v>
      </c>
      <c r="I99" s="35">
        <f t="shared" si="17"/>
        <v>3374512.5048920894</v>
      </c>
      <c r="J99" s="35">
        <f t="shared" ca="1" si="7"/>
        <v>64467262.295188129</v>
      </c>
      <c r="K99" s="36">
        <f t="shared" ca="1" si="8"/>
        <v>9.5439294434592065E-3</v>
      </c>
      <c r="L99" s="37">
        <f t="shared" ca="1" si="9"/>
        <v>65082533.297946379</v>
      </c>
      <c r="M99" s="36">
        <f t="shared" ca="1" si="0"/>
        <v>1.942157605157251E-2</v>
      </c>
      <c r="N99" s="38">
        <f t="shared" ca="1" si="10"/>
        <v>63842609.207884617</v>
      </c>
      <c r="O99" s="37">
        <f t="shared" si="1"/>
        <v>0</v>
      </c>
      <c r="P99" s="57">
        <f t="shared" ca="1" si="11"/>
        <v>63842609.207884617</v>
      </c>
      <c r="S99">
        <v>28</v>
      </c>
      <c r="T99" s="32">
        <v>92907178.151724607</v>
      </c>
      <c r="U99">
        <v>28</v>
      </c>
      <c r="V99" s="32">
        <v>413851695.5507105</v>
      </c>
      <c r="AG99">
        <f t="shared" si="18"/>
        <v>52</v>
      </c>
      <c r="AH99" s="4">
        <f t="shared" si="19"/>
        <v>55904617.505163826</v>
      </c>
      <c r="AI99" s="21">
        <f t="shared" si="20"/>
        <v>3374512.5048920894</v>
      </c>
      <c r="AJ99" s="21">
        <f t="shared" si="2"/>
        <v>59279130.010055915</v>
      </c>
      <c r="AK99" s="39">
        <f t="shared" si="3"/>
        <v>0.11</v>
      </c>
      <c r="AL99">
        <f t="shared" si="4"/>
        <v>6520704.3011061503</v>
      </c>
      <c r="AM99" s="21">
        <f t="shared" si="12"/>
        <v>65799834.311162062</v>
      </c>
      <c r="AN99">
        <f t="shared" si="5"/>
        <v>0.05</v>
      </c>
      <c r="AO99" s="4">
        <f t="shared" si="13"/>
        <v>62666508.867773391</v>
      </c>
      <c r="AP99" s="32">
        <f t="shared" si="6"/>
        <v>0</v>
      </c>
      <c r="AQ99" s="13">
        <f t="shared" si="14"/>
        <v>62666508.867773391</v>
      </c>
      <c r="AV99">
        <v>53</v>
      </c>
      <c r="AW99">
        <v>62666508.867773391</v>
      </c>
      <c r="AX99">
        <v>3711963.7553812987</v>
      </c>
      <c r="AY99">
        <v>66378472.623154692</v>
      </c>
      <c r="AZ99">
        <v>0.11</v>
      </c>
      <c r="BA99">
        <v>7301631.9885470159</v>
      </c>
      <c r="BB99">
        <v>73680104.611701712</v>
      </c>
      <c r="BC99">
        <v>0.05</v>
      </c>
      <c r="BD99">
        <v>70171528.201620668</v>
      </c>
      <c r="BE99">
        <v>0</v>
      </c>
      <c r="BF99">
        <v>70171528.201620668</v>
      </c>
      <c r="BH99">
        <f ca="1"/>
        <v>53</v>
      </c>
      <c r="BI99">
        <f ca="1"/>
        <v>63842609.207884617</v>
      </c>
      <c r="BJ99">
        <f ca="1"/>
        <v>3711963.7553812987</v>
      </c>
      <c r="BK99">
        <f ca="1"/>
        <v>67554572.963265911</v>
      </c>
      <c r="BL99">
        <f ca="1"/>
        <v>-0.11439479156635911</v>
      </c>
      <c r="BM99">
        <f ca="1"/>
        <v>59826681.669778705</v>
      </c>
      <c r="BN99">
        <f ca="1"/>
        <v>2.904922500691488E-2</v>
      </c>
      <c r="BO99">
        <f ca="1"/>
        <v>58137822.968941726</v>
      </c>
      <c r="BP99">
        <f ca="1"/>
        <v>0</v>
      </c>
      <c r="BQ99">
        <f ca="1"/>
        <v>58137822.968941726</v>
      </c>
    </row>
    <row r="100" spans="4:69" x14ac:dyDescent="0.35">
      <c r="D100" t="s">
        <v>75</v>
      </c>
      <c r="E100" t="s">
        <v>76</v>
      </c>
      <c r="F100" t="s">
        <v>77</v>
      </c>
      <c r="G100" s="34">
        <f t="shared" si="15"/>
        <v>53</v>
      </c>
      <c r="H100" s="35">
        <f t="shared" ca="1" si="16"/>
        <v>63842609.207884617</v>
      </c>
      <c r="I100" s="35">
        <f t="shared" si="17"/>
        <v>3711963.7553812987</v>
      </c>
      <c r="J100" s="35">
        <f t="shared" ca="1" si="7"/>
        <v>67554572.963265911</v>
      </c>
      <c r="K100" s="36">
        <f t="shared" ca="1" si="8"/>
        <v>-0.11439479156635911</v>
      </c>
      <c r="L100" s="37">
        <f t="shared" ca="1" si="9"/>
        <v>59826681.669778705</v>
      </c>
      <c r="M100" s="36">
        <f t="shared" ca="1" si="0"/>
        <v>2.904922500691488E-2</v>
      </c>
      <c r="N100" s="38">
        <f t="shared" ca="1" si="10"/>
        <v>58137822.968941726</v>
      </c>
      <c r="O100" s="37">
        <f t="shared" si="1"/>
        <v>0</v>
      </c>
      <c r="P100" s="57">
        <f t="shared" ca="1" si="11"/>
        <v>58137822.968941726</v>
      </c>
      <c r="S100">
        <v>29</v>
      </c>
      <c r="T100" s="32">
        <v>82598792.548297316</v>
      </c>
      <c r="U100">
        <v>29</v>
      </c>
      <c r="V100" s="32">
        <v>-151007671.57260174</v>
      </c>
      <c r="AG100">
        <f t="shared" si="18"/>
        <v>53</v>
      </c>
      <c r="AH100" s="4">
        <f t="shared" si="19"/>
        <v>62666508.867773391</v>
      </c>
      <c r="AI100" s="21">
        <f t="shared" si="20"/>
        <v>3711963.7553812987</v>
      </c>
      <c r="AJ100" s="21">
        <f t="shared" si="2"/>
        <v>66378472.623154692</v>
      </c>
      <c r="AK100" s="39">
        <f t="shared" si="3"/>
        <v>0.11</v>
      </c>
      <c r="AL100">
        <f t="shared" si="4"/>
        <v>7301631.9885470159</v>
      </c>
      <c r="AM100" s="21">
        <f t="shared" si="12"/>
        <v>73680104.611701712</v>
      </c>
      <c r="AN100">
        <f t="shared" si="5"/>
        <v>0.05</v>
      </c>
      <c r="AO100" s="4">
        <f t="shared" si="13"/>
        <v>70171528.201620668</v>
      </c>
      <c r="AP100" s="32">
        <f t="shared" si="6"/>
        <v>0</v>
      </c>
      <c r="AQ100" s="13">
        <f t="shared" si="14"/>
        <v>70171528.201620668</v>
      </c>
      <c r="AV100">
        <v>54</v>
      </c>
      <c r="AW100">
        <v>70171528.201620668</v>
      </c>
      <c r="AX100">
        <v>4083160.130919429</v>
      </c>
      <c r="AY100">
        <v>74254688.332540095</v>
      </c>
      <c r="AZ100">
        <v>0.11</v>
      </c>
      <c r="BA100">
        <v>8168015.7165794102</v>
      </c>
      <c r="BB100">
        <v>82422704.049119502</v>
      </c>
      <c r="BC100">
        <v>0.05</v>
      </c>
      <c r="BD100">
        <v>78497813.38011381</v>
      </c>
      <c r="BE100">
        <v>0</v>
      </c>
      <c r="BF100">
        <v>78497813.38011381</v>
      </c>
      <c r="BH100">
        <f ca="1"/>
        <v>54</v>
      </c>
      <c r="BI100">
        <f ca="1"/>
        <v>58137822.968941726</v>
      </c>
      <c r="BJ100">
        <f ca="1"/>
        <v>4083160.130919429</v>
      </c>
      <c r="BK100">
        <f ca="1"/>
        <v>62220983.099861152</v>
      </c>
      <c r="BL100">
        <f ca="1"/>
        <v>8.3518582401897093E-2</v>
      </c>
      <c r="BM100">
        <f ca="1"/>
        <v>67417591.404013962</v>
      </c>
      <c r="BN100">
        <f ca="1"/>
        <v>8.3747815269365269E-3</v>
      </c>
      <c r="BO100">
        <f ca="1"/>
        <v>66857672.999245912</v>
      </c>
      <c r="BP100">
        <f ca="1"/>
        <v>0</v>
      </c>
      <c r="BQ100">
        <f ca="1"/>
        <v>66857672.999245912</v>
      </c>
    </row>
    <row r="101" spans="4:69" x14ac:dyDescent="0.35">
      <c r="G101" s="34">
        <f t="shared" si="15"/>
        <v>54</v>
      </c>
      <c r="H101" s="35">
        <f t="shared" ca="1" si="16"/>
        <v>58137822.968941726</v>
      </c>
      <c r="I101" s="35">
        <f t="shared" si="17"/>
        <v>4083160.130919429</v>
      </c>
      <c r="J101" s="35">
        <f t="shared" ca="1" si="7"/>
        <v>62220983.099861152</v>
      </c>
      <c r="K101" s="36">
        <f t="shared" ca="1" si="8"/>
        <v>8.3518582401897093E-2</v>
      </c>
      <c r="L101" s="37">
        <f t="shared" ca="1" si="9"/>
        <v>67417591.404013962</v>
      </c>
      <c r="M101" s="36">
        <f t="shared" ca="1" si="0"/>
        <v>8.3747815269365269E-3</v>
      </c>
      <c r="N101" s="38">
        <f t="shared" ca="1" si="10"/>
        <v>66857672.999245912</v>
      </c>
      <c r="O101" s="37">
        <f t="shared" si="1"/>
        <v>0</v>
      </c>
      <c r="P101" s="57">
        <f t="shared" ca="1" si="11"/>
        <v>66857672.999245912</v>
      </c>
      <c r="S101">
        <v>30</v>
      </c>
      <c r="T101" s="32">
        <v>161471588.80635843</v>
      </c>
      <c r="U101">
        <v>30</v>
      </c>
      <c r="V101" s="32">
        <v>-227989365.86566994</v>
      </c>
      <c r="AG101">
        <f t="shared" si="18"/>
        <v>54</v>
      </c>
      <c r="AH101" s="4">
        <f t="shared" si="19"/>
        <v>70171528.201620668</v>
      </c>
      <c r="AI101" s="21">
        <f t="shared" si="20"/>
        <v>4083160.130919429</v>
      </c>
      <c r="AJ101" s="21">
        <f t="shared" si="2"/>
        <v>74254688.332540095</v>
      </c>
      <c r="AK101" s="39">
        <f t="shared" si="3"/>
        <v>0.11</v>
      </c>
      <c r="AL101">
        <f t="shared" si="4"/>
        <v>8168015.7165794102</v>
      </c>
      <c r="AM101" s="21">
        <f t="shared" si="12"/>
        <v>82422704.049119502</v>
      </c>
      <c r="AN101">
        <f t="shared" si="5"/>
        <v>0.05</v>
      </c>
      <c r="AO101" s="4">
        <f t="shared" si="13"/>
        <v>78497813.38011381</v>
      </c>
      <c r="AP101" s="32">
        <f t="shared" si="6"/>
        <v>0</v>
      </c>
      <c r="AQ101" s="13">
        <f t="shared" si="14"/>
        <v>78497813.38011381</v>
      </c>
      <c r="AV101">
        <v>55</v>
      </c>
      <c r="AW101">
        <v>78497813.38011381</v>
      </c>
      <c r="AX101">
        <v>4491476.1440113727</v>
      </c>
      <c r="AY101">
        <v>82989289.524125189</v>
      </c>
      <c r="AZ101">
        <v>0.11</v>
      </c>
      <c r="BA101">
        <v>9128821.8476537708</v>
      </c>
      <c r="BB101">
        <v>92118111.371778965</v>
      </c>
      <c r="BC101">
        <v>0.05</v>
      </c>
      <c r="BD101">
        <v>87731534.639789492</v>
      </c>
      <c r="BE101">
        <v>0</v>
      </c>
      <c r="BF101">
        <v>87731534.639789492</v>
      </c>
      <c r="BH101">
        <f ca="1"/>
        <v>55</v>
      </c>
      <c r="BI101">
        <f ca="1"/>
        <v>66857672.999245912</v>
      </c>
      <c r="BJ101">
        <f ca="1"/>
        <v>4491476.1440113727</v>
      </c>
      <c r="BK101">
        <f ca="1"/>
        <v>71349149.14325729</v>
      </c>
      <c r="BL101">
        <f ca="1"/>
        <v>-2.205775497234029E-2</v>
      </c>
      <c r="BM101">
        <f ca="1"/>
        <v>69775347.093970358</v>
      </c>
      <c r="BN101">
        <f ca="1"/>
        <v>0.12422398712102672</v>
      </c>
      <c r="BO101">
        <f ca="1"/>
        <v>62065342.754920952</v>
      </c>
      <c r="BP101">
        <f ca="1"/>
        <v>0</v>
      </c>
      <c r="BQ101">
        <f ca="1"/>
        <v>62065342.754920952</v>
      </c>
    </row>
    <row r="102" spans="4:69" x14ac:dyDescent="0.35">
      <c r="D102" t="s">
        <v>78</v>
      </c>
      <c r="E102" s="4">
        <f>AT70</f>
        <v>151199904.67399466</v>
      </c>
      <c r="F102" s="49">
        <f>E102/E104</f>
        <v>1.3419678872541012</v>
      </c>
      <c r="G102" s="34">
        <f t="shared" si="15"/>
        <v>55</v>
      </c>
      <c r="H102" s="35">
        <f t="shared" ca="1" si="16"/>
        <v>66857672.999245912</v>
      </c>
      <c r="I102" s="35">
        <f t="shared" si="17"/>
        <v>4491476.1440113727</v>
      </c>
      <c r="J102" s="35">
        <f t="shared" ca="1" si="7"/>
        <v>71349149.14325729</v>
      </c>
      <c r="K102" s="36">
        <f t="shared" ca="1" si="8"/>
        <v>-2.205775497234029E-2</v>
      </c>
      <c r="L102" s="37">
        <f t="shared" ca="1" si="9"/>
        <v>69775347.093970358</v>
      </c>
      <c r="M102" s="36">
        <f t="shared" ca="1" si="0"/>
        <v>0.12422398712102672</v>
      </c>
      <c r="N102" s="38">
        <f t="shared" ca="1" si="10"/>
        <v>62065342.754920952</v>
      </c>
      <c r="O102" s="37">
        <f t="shared" si="1"/>
        <v>0</v>
      </c>
      <c r="P102" s="57">
        <f t="shared" ca="1" si="11"/>
        <v>62065342.754920952</v>
      </c>
      <c r="S102">
        <v>31</v>
      </c>
      <c r="T102" s="32">
        <v>134310667.5078617</v>
      </c>
      <c r="U102">
        <v>31</v>
      </c>
      <c r="V102" s="32">
        <v>-355516888.12256122</v>
      </c>
      <c r="AG102">
        <f t="shared" si="18"/>
        <v>55</v>
      </c>
      <c r="AH102" s="4">
        <f t="shared" si="19"/>
        <v>78497813.38011381</v>
      </c>
      <c r="AI102" s="21">
        <f t="shared" si="20"/>
        <v>4491476.1440113727</v>
      </c>
      <c r="AJ102" s="21">
        <f t="shared" si="2"/>
        <v>82989289.524125189</v>
      </c>
      <c r="AK102" s="39">
        <f t="shared" si="3"/>
        <v>0.11</v>
      </c>
      <c r="AL102">
        <f t="shared" si="4"/>
        <v>9128821.8476537708</v>
      </c>
      <c r="AM102" s="21">
        <f t="shared" si="12"/>
        <v>92118111.371778965</v>
      </c>
      <c r="AN102">
        <f t="shared" si="5"/>
        <v>0.05</v>
      </c>
      <c r="AO102" s="4">
        <f t="shared" si="13"/>
        <v>87731534.639789492</v>
      </c>
      <c r="AP102" s="32">
        <f t="shared" si="6"/>
        <v>0</v>
      </c>
      <c r="AQ102" s="13">
        <f t="shared" si="14"/>
        <v>87731534.639789492</v>
      </c>
      <c r="AV102">
        <v>56</v>
      </c>
      <c r="AW102">
        <v>87731534.639789492</v>
      </c>
      <c r="AX102">
        <v>4940623.7584125102</v>
      </c>
      <c r="AY102">
        <v>92672158.398202002</v>
      </c>
      <c r="AZ102">
        <v>0.11</v>
      </c>
      <c r="BA102">
        <v>10193937.423802221</v>
      </c>
      <c r="BB102">
        <v>102866095.82200423</v>
      </c>
      <c r="BC102">
        <v>0.05</v>
      </c>
      <c r="BD102">
        <v>97967710.306670696</v>
      </c>
      <c r="BE102">
        <v>0</v>
      </c>
      <c r="BF102">
        <v>97967710.306670696</v>
      </c>
      <c r="BH102">
        <f ca="1"/>
        <v>56</v>
      </c>
      <c r="BI102">
        <f ca="1"/>
        <v>62065342.754920952</v>
      </c>
      <c r="BJ102">
        <f ca="1"/>
        <v>4940623.7584125102</v>
      </c>
      <c r="BK102">
        <f ca="1"/>
        <v>67005966.513333462</v>
      </c>
      <c r="BL102">
        <f ca="1"/>
        <v>0.12210218979194344</v>
      </c>
      <c r="BM102">
        <f ca="1"/>
        <v>75187541.753737107</v>
      </c>
      <c r="BN102">
        <f ca="1"/>
        <v>0.16746964543800397</v>
      </c>
      <c r="BO102">
        <f ca="1"/>
        <v>64402138.460335478</v>
      </c>
      <c r="BP102">
        <f ca="1"/>
        <v>0</v>
      </c>
      <c r="BQ102">
        <f ca="1"/>
        <v>64402138.460335478</v>
      </c>
    </row>
    <row r="103" spans="4:69" x14ac:dyDescent="0.35">
      <c r="D103" t="s">
        <v>79</v>
      </c>
      <c r="E103" s="4">
        <f>E104-E102</f>
        <v>-38529619.408543289</v>
      </c>
      <c r="F103" s="49">
        <f>F104-F102</f>
        <v>-0.34196788725410121</v>
      </c>
      <c r="G103" s="34">
        <f t="shared" si="15"/>
        <v>56</v>
      </c>
      <c r="H103" s="35">
        <f t="shared" ca="1" si="16"/>
        <v>62065342.754920952</v>
      </c>
      <c r="I103" s="35">
        <f t="shared" si="17"/>
        <v>4940623.7584125102</v>
      </c>
      <c r="J103" s="35">
        <f t="shared" ca="1" si="7"/>
        <v>67005966.513333462</v>
      </c>
      <c r="K103" s="36">
        <f t="shared" ca="1" si="8"/>
        <v>0.12210218979194344</v>
      </c>
      <c r="L103" s="37">
        <f t="shared" ca="1" si="9"/>
        <v>75187541.753737107</v>
      </c>
      <c r="M103" s="36">
        <f t="shared" ca="1" si="0"/>
        <v>0.16746964543800397</v>
      </c>
      <c r="N103" s="52">
        <f t="shared" ca="1" si="10"/>
        <v>64402138.460335478</v>
      </c>
      <c r="O103" s="37">
        <f t="shared" ref="O103:O134" si="21">IF(G103&gt;=retirement_age,IF(G103=retirement_age,$D$25*12,(AP102*(1+$D$14))),0)</f>
        <v>0</v>
      </c>
      <c r="P103" s="57">
        <f t="shared" ca="1" si="11"/>
        <v>64402138.460335478</v>
      </c>
      <c r="S103">
        <v>32</v>
      </c>
      <c r="T103" s="32">
        <v>174533781.08189359</v>
      </c>
      <c r="U103">
        <v>32</v>
      </c>
      <c r="V103" s="32">
        <v>-259421875.54810113</v>
      </c>
      <c r="AG103">
        <f t="shared" si="18"/>
        <v>56</v>
      </c>
      <c r="AH103" s="4">
        <f t="shared" si="19"/>
        <v>87731534.639789492</v>
      </c>
      <c r="AI103" s="21">
        <f t="shared" si="20"/>
        <v>4940623.7584125102</v>
      </c>
      <c r="AJ103" s="21">
        <f t="shared" ref="AJ103:AJ134" si="22">AH103+AI103</f>
        <v>92672158.398202002</v>
      </c>
      <c r="AK103" s="39">
        <f t="shared" ref="AK103:AK134" si="23">IF(AG103&lt;=retirement_age,$D$11,$D$12)</f>
        <v>0.11</v>
      </c>
      <c r="AL103">
        <f t="shared" ref="AL103:AL134" si="24">IF(AG103&lt;=retirement_age,AJ103*$D$11,AJ103*$D$12)</f>
        <v>10193937.423802221</v>
      </c>
      <c r="AM103" s="21">
        <f t="shared" si="12"/>
        <v>102866095.82200423</v>
      </c>
      <c r="AN103">
        <f t="shared" ref="AN103:AN134" si="25">IF(AG103&lt;=retirement_age,$D$13,$D$14)</f>
        <v>0.05</v>
      </c>
      <c r="AO103" s="4">
        <f t="shared" si="13"/>
        <v>97967710.306670696</v>
      </c>
      <c r="AP103" s="32">
        <f t="shared" ref="AP103:AP134" si="26">IF(AG103&gt;=retirement_age,IF(AG103=retirement_age,$D$25*12,(AP102*(1+$D$14))),0)</f>
        <v>0</v>
      </c>
      <c r="AQ103" s="13">
        <f t="shared" si="14"/>
        <v>97967710.306670696</v>
      </c>
      <c r="AV103">
        <v>57</v>
      </c>
      <c r="AW103">
        <v>97967710.306670696</v>
      </c>
      <c r="AX103">
        <v>5434686.1342537617</v>
      </c>
      <c r="AY103">
        <v>103402396.44092445</v>
      </c>
      <c r="AZ103">
        <v>0.11</v>
      </c>
      <c r="BA103">
        <v>11374263.60850169</v>
      </c>
      <c r="BB103">
        <v>114776660.04942614</v>
      </c>
      <c r="BC103">
        <v>0.05</v>
      </c>
      <c r="BD103">
        <v>109311104.80897728</v>
      </c>
      <c r="BE103">
        <v>0</v>
      </c>
      <c r="BF103">
        <v>109311104.80897728</v>
      </c>
      <c r="BH103">
        <f ca="1"/>
        <v>57</v>
      </c>
      <c r="BI103">
        <f ca="1"/>
        <v>64402138.460335478</v>
      </c>
      <c r="BJ103">
        <f ca="1"/>
        <v>5434686.1342537617</v>
      </c>
      <c r="BK103">
        <f ca="1"/>
        <v>69836824.594589233</v>
      </c>
      <c r="BL103">
        <f ca="1"/>
        <v>0.37543151468111891</v>
      </c>
      <c r="BM103">
        <f ca="1"/>
        <v>96055769.432655483</v>
      </c>
      <c r="BN103">
        <f ca="1"/>
        <v>3.0918490579015467E-2</v>
      </c>
      <c r="BO103">
        <f ca="1"/>
        <v>93174940.900231361</v>
      </c>
      <c r="BP103">
        <f ca="1"/>
        <v>0</v>
      </c>
      <c r="BQ103">
        <f ca="1"/>
        <v>93174940.900231361</v>
      </c>
    </row>
    <row r="104" spans="4:69" x14ac:dyDescent="0.35">
      <c r="D104" t="s">
        <v>80</v>
      </c>
      <c r="E104" s="13">
        <f>D26</f>
        <v>112670285.26545137</v>
      </c>
      <c r="F104">
        <f>E104/E104</f>
        <v>1</v>
      </c>
      <c r="G104" s="34">
        <f>G103+1</f>
        <v>57</v>
      </c>
      <c r="H104" s="35">
        <f t="shared" ca="1" si="16"/>
        <v>64402138.460335478</v>
      </c>
      <c r="I104" s="35">
        <f t="shared" ref="I104:I135" si="27">IF(G104&lt;=retirement_age,I103*(1+$D$15),0)</f>
        <v>5434686.1342537617</v>
      </c>
      <c r="J104" s="35">
        <f t="shared" ca="1" si="7"/>
        <v>69836824.594589233</v>
      </c>
      <c r="K104" s="36">
        <f t="shared" ca="1" si="8"/>
        <v>0.37543151468111891</v>
      </c>
      <c r="L104" s="37">
        <f t="shared" ca="1" si="9"/>
        <v>96055769.432655483</v>
      </c>
      <c r="M104" s="36">
        <f t="shared" ca="1" si="0"/>
        <v>3.0918490579015467E-2</v>
      </c>
      <c r="N104" s="38">
        <f t="shared" ca="1" si="10"/>
        <v>93174940.900231361</v>
      </c>
      <c r="O104" s="37">
        <f t="shared" si="21"/>
        <v>0</v>
      </c>
      <c r="P104" s="57">
        <f t="shared" ca="1" si="11"/>
        <v>93174940.900231361</v>
      </c>
      <c r="S104">
        <v>33</v>
      </c>
      <c r="T104" s="32">
        <v>103393007.93049581</v>
      </c>
      <c r="U104">
        <v>33</v>
      </c>
      <c r="V104" s="32">
        <v>-196830026.86719465</v>
      </c>
      <c r="AG104">
        <f t="shared" si="18"/>
        <v>57</v>
      </c>
      <c r="AH104" s="4">
        <f t="shared" si="19"/>
        <v>97967710.306670696</v>
      </c>
      <c r="AI104" s="21">
        <f t="shared" ref="AI104:AI135" si="28">IF(AG104&lt;=retirement_age,AI103*(1+$D$15),0)</f>
        <v>5434686.1342537617</v>
      </c>
      <c r="AJ104" s="21">
        <f t="shared" si="22"/>
        <v>103402396.44092445</v>
      </c>
      <c r="AK104" s="39">
        <f t="shared" si="23"/>
        <v>0.11</v>
      </c>
      <c r="AL104">
        <f t="shared" si="24"/>
        <v>11374263.60850169</v>
      </c>
      <c r="AM104" s="21">
        <f t="shared" si="12"/>
        <v>114776660.04942614</v>
      </c>
      <c r="AN104">
        <f t="shared" si="25"/>
        <v>0.05</v>
      </c>
      <c r="AO104" s="4">
        <f t="shared" si="13"/>
        <v>109311104.80897728</v>
      </c>
      <c r="AP104" s="32">
        <f t="shared" si="26"/>
        <v>0</v>
      </c>
      <c r="AQ104" s="13">
        <f t="shared" si="14"/>
        <v>109311104.80897728</v>
      </c>
      <c r="AV104">
        <v>58</v>
      </c>
      <c r="AW104">
        <v>109311104.80897728</v>
      </c>
      <c r="AX104">
        <v>5978154.7476791386</v>
      </c>
      <c r="AY104">
        <v>115289259.55665642</v>
      </c>
      <c r="AZ104">
        <v>0.11</v>
      </c>
      <c r="BA104">
        <v>12681818.551232206</v>
      </c>
      <c r="BB104">
        <v>127971078.10788862</v>
      </c>
      <c r="BC104">
        <v>0.05</v>
      </c>
      <c r="BD104">
        <v>121877217.24560821</v>
      </c>
      <c r="BE104">
        <v>0</v>
      </c>
      <c r="BF104">
        <v>121877217.24560821</v>
      </c>
      <c r="BH104">
        <f ca="1"/>
        <v>58</v>
      </c>
      <c r="BI104">
        <f ca="1"/>
        <v>93174940.900231361</v>
      </c>
      <c r="BJ104">
        <f ca="1"/>
        <v>5978154.7476791386</v>
      </c>
      <c r="BK104">
        <f ca="1"/>
        <v>99153095.647910506</v>
      </c>
      <c r="BL104">
        <f ca="1"/>
        <v>0.13430799608043095</v>
      </c>
      <c r="BM104">
        <f ca="1"/>
        <v>112470149.22955267</v>
      </c>
      <c r="BN104">
        <f ca="1"/>
        <v>7.2559193543981812E-2</v>
      </c>
      <c r="BO104">
        <f ca="1"/>
        <v>104861484.48173334</v>
      </c>
      <c r="BP104">
        <f ca="1"/>
        <v>0</v>
      </c>
      <c r="BQ104">
        <f ca="1"/>
        <v>104861484.48173334</v>
      </c>
    </row>
    <row r="105" spans="4:69" x14ac:dyDescent="0.35">
      <c r="G105" s="34">
        <f t="shared" si="15"/>
        <v>58</v>
      </c>
      <c r="H105" s="35">
        <f t="shared" ca="1" si="16"/>
        <v>93174940.900231361</v>
      </c>
      <c r="I105" s="35">
        <f t="shared" si="27"/>
        <v>5978154.7476791386</v>
      </c>
      <c r="J105" s="35">
        <f t="shared" ca="1" si="7"/>
        <v>99153095.647910506</v>
      </c>
      <c r="K105" s="36">
        <f t="shared" ca="1" si="8"/>
        <v>0.13430799608043095</v>
      </c>
      <c r="L105" s="37">
        <f t="shared" ca="1" si="9"/>
        <v>112470149.22955267</v>
      </c>
      <c r="M105" s="36">
        <f t="shared" ca="1" si="0"/>
        <v>7.2559193543981812E-2</v>
      </c>
      <c r="N105" s="38">
        <f t="shared" ca="1" si="10"/>
        <v>104861484.48173334</v>
      </c>
      <c r="O105" s="37">
        <f t="shared" si="21"/>
        <v>0</v>
      </c>
      <c r="P105" s="57">
        <f t="shared" ca="1" si="11"/>
        <v>104861484.48173334</v>
      </c>
      <c r="S105">
        <v>34</v>
      </c>
      <c r="T105" s="32">
        <v>110677835.23529325</v>
      </c>
      <c r="U105">
        <v>34</v>
      </c>
      <c r="V105" s="32">
        <v>-293682053.3562789</v>
      </c>
      <c r="AG105">
        <f t="shared" si="18"/>
        <v>58</v>
      </c>
      <c r="AH105" s="4">
        <f t="shared" si="19"/>
        <v>109311104.80897728</v>
      </c>
      <c r="AI105" s="21">
        <f t="shared" si="28"/>
        <v>5978154.7476791386</v>
      </c>
      <c r="AJ105" s="21">
        <f t="shared" si="22"/>
        <v>115289259.55665642</v>
      </c>
      <c r="AK105" s="39">
        <f t="shared" si="23"/>
        <v>0.11</v>
      </c>
      <c r="AL105">
        <f t="shared" si="24"/>
        <v>12681818.551232206</v>
      </c>
      <c r="AM105" s="21">
        <f t="shared" si="12"/>
        <v>127971078.10788862</v>
      </c>
      <c r="AN105">
        <f t="shared" si="25"/>
        <v>0.05</v>
      </c>
      <c r="AO105" s="4">
        <f t="shared" si="13"/>
        <v>121877217.24560821</v>
      </c>
      <c r="AP105" s="32">
        <f t="shared" si="26"/>
        <v>0</v>
      </c>
      <c r="AQ105" s="13">
        <f t="shared" si="14"/>
        <v>121877217.24560821</v>
      </c>
      <c r="AR105" s="21"/>
      <c r="AS105" s="4"/>
      <c r="AV105">
        <v>59</v>
      </c>
      <c r="AW105">
        <v>121877217.24560821</v>
      </c>
      <c r="AX105">
        <v>6575970.2224470526</v>
      </c>
      <c r="AY105">
        <v>128453187.46805526</v>
      </c>
      <c r="AZ105">
        <v>0.11</v>
      </c>
      <c r="BA105">
        <v>14129850.621486079</v>
      </c>
      <c r="BB105">
        <v>142583038.08954135</v>
      </c>
      <c r="BC105">
        <v>0.05</v>
      </c>
      <c r="BD105">
        <v>135793369.60908699</v>
      </c>
      <c r="BE105">
        <v>0</v>
      </c>
      <c r="BF105">
        <v>135793369.60908699</v>
      </c>
      <c r="BH105">
        <f ca="1"/>
        <v>59</v>
      </c>
      <c r="BI105">
        <f ca="1"/>
        <v>104861484.48173334</v>
      </c>
      <c r="BJ105">
        <f ca="1"/>
        <v>6575970.2224470526</v>
      </c>
      <c r="BK105">
        <f ca="1"/>
        <v>111437454.70418039</v>
      </c>
      <c r="BL105">
        <f ca="1"/>
        <v>7.049795133240748E-2</v>
      </c>
      <c r="BM105">
        <f ca="1"/>
        <v>119293566.96252307</v>
      </c>
      <c r="BN105">
        <f ca="1"/>
        <v>4.953354582509472E-2</v>
      </c>
      <c r="BO105">
        <f ca="1"/>
        <v>113663414.98759812</v>
      </c>
      <c r="BP105">
        <f ca="1"/>
        <v>0</v>
      </c>
      <c r="BQ105">
        <f ca="1"/>
        <v>113663414.98759812</v>
      </c>
    </row>
    <row r="106" spans="4:69" x14ac:dyDescent="0.35">
      <c r="G106" s="34">
        <f t="shared" si="15"/>
        <v>59</v>
      </c>
      <c r="H106" s="35">
        <f t="shared" ca="1" si="16"/>
        <v>104861484.48173334</v>
      </c>
      <c r="I106" s="35">
        <f t="shared" si="27"/>
        <v>6575970.2224470526</v>
      </c>
      <c r="J106" s="35">
        <f t="shared" ca="1" si="7"/>
        <v>111437454.70418039</v>
      </c>
      <c r="K106" s="36">
        <f t="shared" ca="1" si="8"/>
        <v>7.049795133240748E-2</v>
      </c>
      <c r="L106" s="37">
        <f t="shared" ca="1" si="9"/>
        <v>119293566.96252307</v>
      </c>
      <c r="M106" s="36">
        <f t="shared" ca="1" si="0"/>
        <v>4.953354582509472E-2</v>
      </c>
      <c r="N106" s="38">
        <f t="shared" ca="1" si="10"/>
        <v>113663414.98759812</v>
      </c>
      <c r="O106" s="37">
        <f t="shared" si="21"/>
        <v>0</v>
      </c>
      <c r="P106" s="57">
        <f t="shared" ca="1" si="11"/>
        <v>113663414.98759812</v>
      </c>
      <c r="S106">
        <v>35</v>
      </c>
      <c r="T106" s="32">
        <v>173953444.96842298</v>
      </c>
      <c r="U106">
        <v>35</v>
      </c>
      <c r="V106" s="32">
        <v>-55980299.548628479</v>
      </c>
      <c r="AG106">
        <f t="shared" si="18"/>
        <v>59</v>
      </c>
      <c r="AH106" s="4">
        <f t="shared" si="19"/>
        <v>121877217.24560821</v>
      </c>
      <c r="AI106" s="21">
        <f t="shared" si="28"/>
        <v>6575970.2224470526</v>
      </c>
      <c r="AJ106" s="21">
        <f t="shared" si="22"/>
        <v>128453187.46805526</v>
      </c>
      <c r="AK106" s="39">
        <f t="shared" si="23"/>
        <v>0.11</v>
      </c>
      <c r="AL106">
        <f t="shared" si="24"/>
        <v>14129850.621486079</v>
      </c>
      <c r="AM106" s="21">
        <f t="shared" si="12"/>
        <v>142583038.08954135</v>
      </c>
      <c r="AN106">
        <f t="shared" si="25"/>
        <v>0.05</v>
      </c>
      <c r="AO106" s="4">
        <f t="shared" si="13"/>
        <v>135793369.60908699</v>
      </c>
      <c r="AP106" s="32">
        <f t="shared" si="26"/>
        <v>0</v>
      </c>
      <c r="AQ106" s="13">
        <f t="shared" si="14"/>
        <v>135793369.60908699</v>
      </c>
      <c r="AR106" s="4"/>
      <c r="AS106" s="4"/>
      <c r="AV106">
        <v>60</v>
      </c>
      <c r="AW106">
        <v>135793369.60908699</v>
      </c>
      <c r="AX106">
        <v>7233567.2446917584</v>
      </c>
      <c r="AY106">
        <v>143026936.85377875</v>
      </c>
      <c r="AZ106">
        <v>0.11</v>
      </c>
      <c r="BA106">
        <v>15732963.053915663</v>
      </c>
      <c r="BB106">
        <v>158759899.9076944</v>
      </c>
      <c r="BC106">
        <v>0.05</v>
      </c>
      <c r="BD106">
        <v>151199904.67399466</v>
      </c>
      <c r="BE106">
        <v>6210479.0006207246</v>
      </c>
      <c r="BF106">
        <v>144989425.67337394</v>
      </c>
      <c r="BH106">
        <f ca="1"/>
        <v>60</v>
      </c>
      <c r="BI106">
        <f ca="1"/>
        <v>113663414.98759812</v>
      </c>
      <c r="BJ106">
        <f ca="1"/>
        <v>7233567.2446917584</v>
      </c>
      <c r="BK106">
        <f ca="1"/>
        <v>120896982.23228988</v>
      </c>
      <c r="BL106">
        <f ca="1"/>
        <v>0.27161996575532205</v>
      </c>
      <c r="BM106">
        <f ca="1"/>
        <v>153735016.40614623</v>
      </c>
      <c r="BN106">
        <f ca="1"/>
        <v>0</v>
      </c>
      <c r="BO106">
        <f ca="1"/>
        <v>153735016.40614623</v>
      </c>
      <c r="BP106">
        <f ca="1"/>
        <v>6210479.0006207246</v>
      </c>
      <c r="BQ106">
        <f ca="1"/>
        <v>147524537.40552551</v>
      </c>
    </row>
    <row r="107" spans="4:69" x14ac:dyDescent="0.35">
      <c r="G107" s="34">
        <f t="shared" si="15"/>
        <v>60</v>
      </c>
      <c r="H107" s="35">
        <f ca="1">P106</f>
        <v>113663414.98759812</v>
      </c>
      <c r="I107" s="35">
        <f t="shared" si="27"/>
        <v>7233567.2446917584</v>
      </c>
      <c r="J107" s="35">
        <f t="shared" ca="1" si="7"/>
        <v>120896982.23228988</v>
      </c>
      <c r="K107" s="36">
        <f t="shared" ca="1" si="8"/>
        <v>0.27161996575532205</v>
      </c>
      <c r="L107" s="37">
        <f t="shared" ca="1" si="9"/>
        <v>153735016.40614623</v>
      </c>
      <c r="M107" s="36">
        <f t="shared" ca="1" si="0"/>
        <v>0</v>
      </c>
      <c r="N107" s="38">
        <f t="shared" ca="1" si="10"/>
        <v>153735016.40614623</v>
      </c>
      <c r="O107" s="37">
        <f t="shared" si="21"/>
        <v>6210479.0006207246</v>
      </c>
      <c r="P107" s="57">
        <f ca="1">N107-O107</f>
        <v>147524537.40552551</v>
      </c>
      <c r="S107">
        <v>36</v>
      </c>
      <c r="T107" s="32">
        <v>120312925.31242792</v>
      </c>
      <c r="U107">
        <v>36</v>
      </c>
      <c r="V107" s="32">
        <v>-366256812.11282849</v>
      </c>
      <c r="AG107">
        <f t="shared" si="18"/>
        <v>60</v>
      </c>
      <c r="AH107" s="4">
        <f t="shared" si="19"/>
        <v>135793369.60908699</v>
      </c>
      <c r="AI107" s="21">
        <f t="shared" si="28"/>
        <v>7233567.2446917584</v>
      </c>
      <c r="AJ107" s="21">
        <f t="shared" si="22"/>
        <v>143026936.85377875</v>
      </c>
      <c r="AK107" s="39">
        <f t="shared" si="23"/>
        <v>0.11</v>
      </c>
      <c r="AL107">
        <f t="shared" si="24"/>
        <v>15732963.053915663</v>
      </c>
      <c r="AM107" s="21">
        <f t="shared" si="12"/>
        <v>158759899.9076944</v>
      </c>
      <c r="AN107">
        <f t="shared" si="25"/>
        <v>0.05</v>
      </c>
      <c r="AO107" s="4">
        <f t="shared" si="13"/>
        <v>151199904.67399466</v>
      </c>
      <c r="AP107" s="32">
        <f t="shared" si="26"/>
        <v>6210479.0006207246</v>
      </c>
      <c r="AQ107" s="13">
        <f t="shared" si="14"/>
        <v>144989425.67337394</v>
      </c>
      <c r="AR107" s="4"/>
      <c r="AS107" s="4"/>
      <c r="AV107">
        <v>61</v>
      </c>
      <c r="AW107">
        <v>144989425.67337394</v>
      </c>
      <c r="AX107">
        <v>0</v>
      </c>
      <c r="AY107">
        <v>144989425.67337394</v>
      </c>
      <c r="AZ107">
        <v>7.0000000000000007E-2</v>
      </c>
      <c r="BA107">
        <v>10149259.797136176</v>
      </c>
      <c r="BB107">
        <v>155138685.47051013</v>
      </c>
      <c r="BC107">
        <v>0.04</v>
      </c>
      <c r="BD107">
        <v>149171812.95241359</v>
      </c>
      <c r="BE107">
        <v>6458898.1606455538</v>
      </c>
      <c r="BF107">
        <v>142712914.79176804</v>
      </c>
      <c r="BH107">
        <f ca="1"/>
        <v>61</v>
      </c>
      <c r="BI107">
        <f ca="1"/>
        <v>147524537.40552551</v>
      </c>
      <c r="BJ107">
        <f ca="1"/>
        <v>0</v>
      </c>
      <c r="BK107">
        <f ca="1"/>
        <v>147524537.40552551</v>
      </c>
      <c r="BL107">
        <f ca="1"/>
        <v>1.2139612665213947E-2</v>
      </c>
      <c r="BM107">
        <f ca="1"/>
        <v>149315428.14824346</v>
      </c>
      <c r="BN107">
        <f ca="1"/>
        <v>0.11640934213759224</v>
      </c>
      <c r="BO107">
        <f ca="1"/>
        <v>133746129.23101196</v>
      </c>
      <c r="BP107">
        <f ca="1"/>
        <v>6458898.1606455538</v>
      </c>
      <c r="BQ107">
        <f ca="1"/>
        <v>127287231.0703664</v>
      </c>
    </row>
    <row r="108" spans="4:69" x14ac:dyDescent="0.35">
      <c r="G108" s="34">
        <f t="shared" si="15"/>
        <v>61</v>
      </c>
      <c r="H108" s="35">
        <f t="shared" ca="1" si="16"/>
        <v>147524537.40552551</v>
      </c>
      <c r="I108" s="35">
        <f t="shared" si="27"/>
        <v>0</v>
      </c>
      <c r="J108" s="35">
        <f t="shared" ca="1" si="7"/>
        <v>147524537.40552551</v>
      </c>
      <c r="K108" s="36">
        <f t="shared" ca="1" si="8"/>
        <v>1.2139612665213947E-2</v>
      </c>
      <c r="L108" s="37">
        <f t="shared" ca="1" si="9"/>
        <v>149315428.14824346</v>
      </c>
      <c r="M108" s="36">
        <f t="shared" ca="1" si="0"/>
        <v>0.11640934213759224</v>
      </c>
      <c r="N108" s="38">
        <f t="shared" ca="1" si="10"/>
        <v>133746129.23101196</v>
      </c>
      <c r="O108" s="37">
        <f t="shared" si="21"/>
        <v>6458898.1606455538</v>
      </c>
      <c r="P108" s="57">
        <f t="shared" ca="1" si="11"/>
        <v>127287231.0703664</v>
      </c>
      <c r="S108">
        <v>37</v>
      </c>
      <c r="T108" s="32">
        <v>100913165.37298651</v>
      </c>
      <c r="U108">
        <v>37</v>
      </c>
      <c r="V108" s="32">
        <v>-346240379.51120323</v>
      </c>
      <c r="AG108">
        <f t="shared" si="18"/>
        <v>61</v>
      </c>
      <c r="AH108" s="4">
        <f t="shared" si="19"/>
        <v>144989425.67337394</v>
      </c>
      <c r="AI108" s="21">
        <f t="shared" si="28"/>
        <v>0</v>
      </c>
      <c r="AJ108" s="21">
        <f t="shared" si="22"/>
        <v>144989425.67337394</v>
      </c>
      <c r="AK108" s="39">
        <f t="shared" si="23"/>
        <v>7.0000000000000007E-2</v>
      </c>
      <c r="AL108">
        <f t="shared" si="24"/>
        <v>10149259.797136176</v>
      </c>
      <c r="AM108" s="21">
        <f t="shared" si="12"/>
        <v>155138685.47051013</v>
      </c>
      <c r="AN108">
        <f t="shared" si="25"/>
        <v>0.04</v>
      </c>
      <c r="AO108" s="4">
        <f t="shared" si="13"/>
        <v>149171812.95241359</v>
      </c>
      <c r="AP108" s="32">
        <f t="shared" si="26"/>
        <v>6458898.1606455538</v>
      </c>
      <c r="AQ108" s="13">
        <f t="shared" si="14"/>
        <v>142712914.79176804</v>
      </c>
      <c r="AR108" s="4"/>
      <c r="AS108" s="4"/>
      <c r="AV108">
        <v>62</v>
      </c>
      <c r="AW108">
        <v>142712914.79176804</v>
      </c>
      <c r="AX108">
        <v>0</v>
      </c>
      <c r="AY108">
        <v>142712914.79176804</v>
      </c>
      <c r="AZ108">
        <v>7.0000000000000007E-2</v>
      </c>
      <c r="BA108">
        <v>9989904.035423765</v>
      </c>
      <c r="BB108">
        <v>152702818.8271918</v>
      </c>
      <c r="BC108">
        <v>0.04</v>
      </c>
      <c r="BD108">
        <v>146829633.48768443</v>
      </c>
      <c r="BE108">
        <v>6717254.0870713759</v>
      </c>
      <c r="BF108">
        <v>140112379.40061304</v>
      </c>
      <c r="BH108">
        <f ca="1"/>
        <v>62</v>
      </c>
      <c r="BI108">
        <f ca="1"/>
        <v>127287231.0703664</v>
      </c>
      <c r="BJ108">
        <f ca="1"/>
        <v>0</v>
      </c>
      <c r="BK108">
        <f ca="1"/>
        <v>127287231.0703664</v>
      </c>
      <c r="BL108">
        <f ca="1"/>
        <v>-0.10887544222069513</v>
      </c>
      <c r="BM108">
        <f ca="1"/>
        <v>113428777.49853246</v>
      </c>
      <c r="BN108">
        <f ca="1"/>
        <v>0</v>
      </c>
      <c r="BO108">
        <f ca="1"/>
        <v>113428777.49853246</v>
      </c>
      <c r="BP108">
        <f ca="1"/>
        <v>6717254.0870713759</v>
      </c>
      <c r="BQ108">
        <f ca="1"/>
        <v>106711523.41146109</v>
      </c>
    </row>
    <row r="109" spans="4:69" x14ac:dyDescent="0.35">
      <c r="G109" s="34">
        <f t="shared" si="15"/>
        <v>62</v>
      </c>
      <c r="H109" s="35">
        <f t="shared" ca="1" si="16"/>
        <v>127287231.0703664</v>
      </c>
      <c r="I109" s="35">
        <f t="shared" si="27"/>
        <v>0</v>
      </c>
      <c r="J109" s="35">
        <f t="shared" ca="1" si="7"/>
        <v>127287231.0703664</v>
      </c>
      <c r="K109" s="36">
        <f t="shared" ca="1" si="8"/>
        <v>-0.10887544222069513</v>
      </c>
      <c r="L109" s="37">
        <f t="shared" ca="1" si="9"/>
        <v>113428777.49853246</v>
      </c>
      <c r="M109" s="36">
        <f t="shared" ca="1" si="0"/>
        <v>0</v>
      </c>
      <c r="N109" s="38">
        <f t="shared" ca="1" si="10"/>
        <v>113428777.49853246</v>
      </c>
      <c r="O109" s="37">
        <f t="shared" si="21"/>
        <v>6717254.0870713759</v>
      </c>
      <c r="P109" s="57">
        <f t="shared" ca="1" si="11"/>
        <v>106711523.41146109</v>
      </c>
      <c r="S109">
        <v>38</v>
      </c>
      <c r="T109" s="32">
        <v>120288236.80019364</v>
      </c>
      <c r="U109">
        <v>38</v>
      </c>
      <c r="V109" s="32">
        <v>87898590.378784001</v>
      </c>
      <c r="AG109">
        <f t="shared" si="18"/>
        <v>62</v>
      </c>
      <c r="AH109" s="4">
        <f t="shared" si="19"/>
        <v>142712914.79176804</v>
      </c>
      <c r="AI109" s="21">
        <f t="shared" si="28"/>
        <v>0</v>
      </c>
      <c r="AJ109" s="21">
        <f t="shared" si="22"/>
        <v>142712914.79176804</v>
      </c>
      <c r="AK109" s="39">
        <f t="shared" si="23"/>
        <v>7.0000000000000007E-2</v>
      </c>
      <c r="AL109">
        <f t="shared" si="24"/>
        <v>9989904.035423765</v>
      </c>
      <c r="AM109" s="21">
        <f t="shared" si="12"/>
        <v>152702818.8271918</v>
      </c>
      <c r="AN109">
        <f t="shared" si="25"/>
        <v>0.04</v>
      </c>
      <c r="AO109" s="4">
        <f t="shared" si="13"/>
        <v>146829633.48768443</v>
      </c>
      <c r="AP109" s="32">
        <f t="shared" si="26"/>
        <v>6717254.0870713759</v>
      </c>
      <c r="AQ109" s="13">
        <f t="shared" si="14"/>
        <v>140112379.40061304</v>
      </c>
      <c r="AR109" s="4"/>
      <c r="AS109" s="4"/>
      <c r="AV109">
        <v>63</v>
      </c>
      <c r="AW109">
        <v>140112379.40061304</v>
      </c>
      <c r="AX109">
        <v>0</v>
      </c>
      <c r="AY109">
        <v>140112379.40061304</v>
      </c>
      <c r="AZ109">
        <v>7.0000000000000007E-2</v>
      </c>
      <c r="BA109">
        <v>9807866.5580429137</v>
      </c>
      <c r="BB109">
        <v>149920245.95865595</v>
      </c>
      <c r="BC109">
        <v>0.04</v>
      </c>
      <c r="BD109">
        <v>144154082.6525538</v>
      </c>
      <c r="BE109">
        <v>6985944.250554231</v>
      </c>
      <c r="BF109">
        <v>137168138.40199956</v>
      </c>
      <c r="BH109">
        <f ca="1"/>
        <v>63</v>
      </c>
      <c r="BI109">
        <f ca="1"/>
        <v>106711523.41146109</v>
      </c>
      <c r="BJ109">
        <f ca="1"/>
        <v>0</v>
      </c>
      <c r="BK109">
        <f ca="1"/>
        <v>106711523.41146109</v>
      </c>
      <c r="BL109">
        <f ca="1"/>
        <v>0.11875242790317243</v>
      </c>
      <c r="BM109">
        <f ca="1"/>
        <v>119383775.90181832</v>
      </c>
      <c r="BN109">
        <f ca="1"/>
        <v>2.1070543058385908E-2</v>
      </c>
      <c r="BO109">
        <f ca="1"/>
        <v>116920203.7150452</v>
      </c>
      <c r="BP109">
        <f ca="1"/>
        <v>6985944.250554231</v>
      </c>
      <c r="BQ109">
        <f ca="1"/>
        <v>109934259.46449097</v>
      </c>
    </row>
    <row r="110" spans="4:69" x14ac:dyDescent="0.35">
      <c r="G110" s="34">
        <f t="shared" si="15"/>
        <v>63</v>
      </c>
      <c r="H110" s="35">
        <f t="shared" ca="1" si="16"/>
        <v>106711523.41146109</v>
      </c>
      <c r="I110" s="35">
        <f t="shared" si="27"/>
        <v>0</v>
      </c>
      <c r="J110" s="35">
        <f t="shared" ca="1" si="7"/>
        <v>106711523.41146109</v>
      </c>
      <c r="K110" s="36">
        <f t="shared" ca="1" si="8"/>
        <v>0.11875242790317243</v>
      </c>
      <c r="L110" s="37">
        <f t="shared" ca="1" si="9"/>
        <v>119383775.90181832</v>
      </c>
      <c r="M110" s="36">
        <f t="shared" ca="1" si="0"/>
        <v>2.1070543058385908E-2</v>
      </c>
      <c r="N110" s="38">
        <f t="shared" ca="1" si="10"/>
        <v>116920203.7150452</v>
      </c>
      <c r="O110" s="37">
        <f t="shared" si="21"/>
        <v>6985944.250554231</v>
      </c>
      <c r="P110" s="57">
        <f t="shared" ca="1" si="11"/>
        <v>109934259.46449097</v>
      </c>
      <c r="S110">
        <v>39</v>
      </c>
      <c r="T110" s="32">
        <v>263474375.8417834</v>
      </c>
      <c r="U110">
        <v>39</v>
      </c>
      <c r="V110" s="32">
        <v>-292204993.94784558</v>
      </c>
      <c r="AG110">
        <f t="shared" si="18"/>
        <v>63</v>
      </c>
      <c r="AH110" s="4">
        <f t="shared" si="19"/>
        <v>140112379.40061304</v>
      </c>
      <c r="AI110" s="21">
        <f t="shared" si="28"/>
        <v>0</v>
      </c>
      <c r="AJ110" s="21">
        <f t="shared" si="22"/>
        <v>140112379.40061304</v>
      </c>
      <c r="AK110" s="39">
        <f t="shared" si="23"/>
        <v>7.0000000000000007E-2</v>
      </c>
      <c r="AL110">
        <f t="shared" si="24"/>
        <v>9807866.5580429137</v>
      </c>
      <c r="AM110" s="21">
        <f t="shared" si="12"/>
        <v>149920245.95865595</v>
      </c>
      <c r="AN110">
        <f t="shared" si="25"/>
        <v>0.04</v>
      </c>
      <c r="AO110" s="4">
        <f t="shared" si="13"/>
        <v>144154082.6525538</v>
      </c>
      <c r="AP110" s="32">
        <f t="shared" si="26"/>
        <v>6985944.250554231</v>
      </c>
      <c r="AQ110" s="13">
        <f t="shared" si="14"/>
        <v>137168138.40199956</v>
      </c>
      <c r="AR110" s="4"/>
      <c r="AS110" s="4"/>
      <c r="AV110">
        <v>64</v>
      </c>
      <c r="AW110">
        <v>137168138.40199956</v>
      </c>
      <c r="AX110">
        <v>0</v>
      </c>
      <c r="AY110">
        <v>137168138.40199956</v>
      </c>
      <c r="AZ110">
        <v>7.0000000000000007E-2</v>
      </c>
      <c r="BA110">
        <v>9601769.6881399695</v>
      </c>
      <c r="BB110">
        <v>146769908.09013954</v>
      </c>
      <c r="BC110">
        <v>0.04</v>
      </c>
      <c r="BD110">
        <v>141124911.62513417</v>
      </c>
      <c r="BE110">
        <v>7265382.0205764007</v>
      </c>
      <c r="BF110">
        <v>133859529.60455777</v>
      </c>
      <c r="BH110">
        <f ca="1"/>
        <v>64</v>
      </c>
      <c r="BI110">
        <f ca="1"/>
        <v>109934259.46449097</v>
      </c>
      <c r="BJ110">
        <f ca="1"/>
        <v>0</v>
      </c>
      <c r="BK110">
        <f ca="1"/>
        <v>109934259.46449097</v>
      </c>
      <c r="BL110">
        <f ca="1"/>
        <v>0.19844741398509441</v>
      </c>
      <c r="BM110">
        <f ca="1"/>
        <v>131750428.9635856</v>
      </c>
      <c r="BN110">
        <f ca="1"/>
        <v>4.0835490002190063E-2</v>
      </c>
      <c r="BO110">
        <f ca="1"/>
        <v>126581414.86250471</v>
      </c>
      <c r="BP110">
        <f ca="1"/>
        <v>7265382.0205764007</v>
      </c>
      <c r="BQ110">
        <f ca="1"/>
        <v>119316032.8419283</v>
      </c>
    </row>
    <row r="111" spans="4:69" x14ac:dyDescent="0.35">
      <c r="G111" s="34">
        <f t="shared" si="15"/>
        <v>64</v>
      </c>
      <c r="H111" s="35">
        <f t="shared" ca="1" si="16"/>
        <v>109934259.46449097</v>
      </c>
      <c r="I111" s="35">
        <f t="shared" si="27"/>
        <v>0</v>
      </c>
      <c r="J111" s="35">
        <f t="shared" ca="1" si="7"/>
        <v>109934259.46449097</v>
      </c>
      <c r="K111" s="36">
        <f t="shared" ca="1" si="8"/>
        <v>0.19844741398509441</v>
      </c>
      <c r="L111" s="37">
        <f t="shared" ca="1" si="9"/>
        <v>131750428.9635856</v>
      </c>
      <c r="M111" s="36">
        <f t="shared" ca="1" si="0"/>
        <v>4.0835490002190063E-2</v>
      </c>
      <c r="N111" s="38">
        <f t="shared" ca="1" si="10"/>
        <v>126581414.86250471</v>
      </c>
      <c r="O111" s="37">
        <f t="shared" si="21"/>
        <v>7265382.0205764007</v>
      </c>
      <c r="P111" s="57">
        <f t="shared" ca="1" si="11"/>
        <v>119316032.8419283</v>
      </c>
      <c r="S111">
        <v>40</v>
      </c>
      <c r="T111" s="32">
        <v>191158557.87320414</v>
      </c>
      <c r="U111">
        <v>40</v>
      </c>
      <c r="V111" s="32">
        <v>-527486775.67797345</v>
      </c>
      <c r="AG111">
        <f t="shared" si="18"/>
        <v>64</v>
      </c>
      <c r="AH111" s="4">
        <f t="shared" si="19"/>
        <v>137168138.40199956</v>
      </c>
      <c r="AI111" s="21">
        <f t="shared" si="28"/>
        <v>0</v>
      </c>
      <c r="AJ111" s="21">
        <f t="shared" si="22"/>
        <v>137168138.40199956</v>
      </c>
      <c r="AK111" s="39">
        <f t="shared" si="23"/>
        <v>7.0000000000000007E-2</v>
      </c>
      <c r="AL111">
        <f t="shared" si="24"/>
        <v>9601769.6881399695</v>
      </c>
      <c r="AM111" s="21">
        <f t="shared" si="12"/>
        <v>146769908.09013954</v>
      </c>
      <c r="AN111">
        <f t="shared" si="25"/>
        <v>0.04</v>
      </c>
      <c r="AO111" s="4">
        <f t="shared" si="13"/>
        <v>141124911.62513417</v>
      </c>
      <c r="AP111" s="32">
        <f t="shared" si="26"/>
        <v>7265382.0205764007</v>
      </c>
      <c r="AQ111" s="13">
        <f t="shared" si="14"/>
        <v>133859529.60455777</v>
      </c>
      <c r="AR111" s="4"/>
      <c r="AS111" s="4"/>
      <c r="AV111">
        <v>65</v>
      </c>
      <c r="AW111">
        <v>133859529.60455777</v>
      </c>
      <c r="AX111">
        <v>0</v>
      </c>
      <c r="AY111">
        <v>133859529.60455777</v>
      </c>
      <c r="AZ111">
        <v>7.0000000000000007E-2</v>
      </c>
      <c r="BA111">
        <v>9370167.0723190438</v>
      </c>
      <c r="BB111">
        <v>143229696.67687681</v>
      </c>
      <c r="BC111">
        <v>0.04</v>
      </c>
      <c r="BD111">
        <v>137720862.18930462</v>
      </c>
      <c r="BE111">
        <v>7555997.3013994573</v>
      </c>
      <c r="BF111">
        <v>130164864.88790517</v>
      </c>
      <c r="BH111">
        <f ca="1"/>
        <v>65</v>
      </c>
      <c r="BI111">
        <f ca="1"/>
        <v>119316032.8419283</v>
      </c>
      <c r="BJ111">
        <f ca="1"/>
        <v>0</v>
      </c>
      <c r="BK111">
        <f ca="1"/>
        <v>119316032.8419283</v>
      </c>
      <c r="BL111">
        <f ca="1"/>
        <v>0.31303050782934855</v>
      </c>
      <c r="BM111">
        <f ca="1"/>
        <v>156665591.19462034</v>
      </c>
      <c r="BN111">
        <f ca="1"/>
        <v>2.3817911351150418E-2</v>
      </c>
      <c r="BO111">
        <f ca="1"/>
        <v>153020951.73141286</v>
      </c>
      <c r="BP111">
        <f ca="1"/>
        <v>7555997.3013994573</v>
      </c>
      <c r="BQ111">
        <f ca="1"/>
        <v>145464954.43001339</v>
      </c>
    </row>
    <row r="112" spans="4:69" x14ac:dyDescent="0.35">
      <c r="G112" s="34">
        <f t="shared" si="15"/>
        <v>65</v>
      </c>
      <c r="H112" s="35">
        <f t="shared" ca="1" si="16"/>
        <v>119316032.8419283</v>
      </c>
      <c r="I112" s="35">
        <f t="shared" si="27"/>
        <v>0</v>
      </c>
      <c r="J112" s="35">
        <f t="shared" ca="1" si="7"/>
        <v>119316032.8419283</v>
      </c>
      <c r="K112" s="36">
        <f t="shared" ca="1" si="8"/>
        <v>0.31303050782934855</v>
      </c>
      <c r="L112" s="37">
        <f t="shared" ca="1" si="9"/>
        <v>156665591.19462034</v>
      </c>
      <c r="M112" s="36">
        <f t="shared" ca="1" si="0"/>
        <v>2.3817911351150418E-2</v>
      </c>
      <c r="N112" s="38">
        <f t="shared" ca="1" si="10"/>
        <v>153020951.73141286</v>
      </c>
      <c r="O112" s="37">
        <f t="shared" si="21"/>
        <v>7555997.3013994573</v>
      </c>
      <c r="P112" s="57">
        <f t="shared" ca="1" si="11"/>
        <v>145464954.43001339</v>
      </c>
      <c r="S112">
        <v>41</v>
      </c>
      <c r="T112" s="32">
        <v>145740198.15889496</v>
      </c>
      <c r="U112">
        <v>41</v>
      </c>
      <c r="V112" s="32">
        <v>-175561481.01656741</v>
      </c>
      <c r="AG112">
        <f t="shared" si="18"/>
        <v>65</v>
      </c>
      <c r="AH112" s="4">
        <f t="shared" si="19"/>
        <v>133859529.60455777</v>
      </c>
      <c r="AI112" s="21">
        <f t="shared" si="28"/>
        <v>0</v>
      </c>
      <c r="AJ112" s="21">
        <f t="shared" si="22"/>
        <v>133859529.60455777</v>
      </c>
      <c r="AK112" s="39">
        <f t="shared" si="23"/>
        <v>7.0000000000000007E-2</v>
      </c>
      <c r="AL112">
        <f t="shared" si="24"/>
        <v>9370167.0723190438</v>
      </c>
      <c r="AM112" s="21">
        <f t="shared" si="12"/>
        <v>143229696.67687681</v>
      </c>
      <c r="AN112">
        <f t="shared" si="25"/>
        <v>0.04</v>
      </c>
      <c r="AO112" s="4">
        <f t="shared" si="13"/>
        <v>137720862.18930462</v>
      </c>
      <c r="AP112" s="32">
        <f t="shared" si="26"/>
        <v>7555997.3013994573</v>
      </c>
      <c r="AQ112" s="13">
        <f t="shared" si="14"/>
        <v>130164864.88790517</v>
      </c>
      <c r="AR112" s="4"/>
      <c r="AS112" s="4"/>
      <c r="AV112">
        <v>66</v>
      </c>
      <c r="AW112">
        <v>130164864.88790517</v>
      </c>
      <c r="AX112">
        <v>0</v>
      </c>
      <c r="AY112">
        <v>130164864.88790517</v>
      </c>
      <c r="AZ112">
        <v>7.0000000000000007E-2</v>
      </c>
      <c r="BA112">
        <v>9111540.5421533622</v>
      </c>
      <c r="BB112">
        <v>139276405.43005854</v>
      </c>
      <c r="BC112">
        <v>0.04</v>
      </c>
      <c r="BD112">
        <v>133919620.60582551</v>
      </c>
      <c r="BE112">
        <v>7858237.1934554363</v>
      </c>
      <c r="BF112">
        <v>126061383.41237007</v>
      </c>
      <c r="BH112">
        <f ca="1"/>
        <v>66</v>
      </c>
      <c r="BI112">
        <f ca="1"/>
        <v>145464954.43001339</v>
      </c>
      <c r="BJ112">
        <f ca="1"/>
        <v>0</v>
      </c>
      <c r="BK112">
        <f ca="1"/>
        <v>145464954.43001339</v>
      </c>
      <c r="BL112">
        <f ca="1"/>
        <v>0.26463913961228785</v>
      </c>
      <c r="BM112">
        <f ca="1"/>
        <v>183960674.81411278</v>
      </c>
      <c r="BN112">
        <f ca="1"/>
        <v>0.11188543986176977</v>
      </c>
      <c r="BO112">
        <f ca="1"/>
        <v>165449306.39345622</v>
      </c>
      <c r="BP112">
        <f ca="1"/>
        <v>7858237.1934554363</v>
      </c>
      <c r="BQ112">
        <f ca="1"/>
        <v>157591069.20000079</v>
      </c>
    </row>
    <row r="113" spans="1:69" x14ac:dyDescent="0.35">
      <c r="G113" s="34">
        <f t="shared" si="15"/>
        <v>66</v>
      </c>
      <c r="H113" s="35">
        <f t="shared" ca="1" si="16"/>
        <v>145464954.43001339</v>
      </c>
      <c r="I113" s="35">
        <f t="shared" si="27"/>
        <v>0</v>
      </c>
      <c r="J113" s="35">
        <f t="shared" ca="1" si="7"/>
        <v>145464954.43001339</v>
      </c>
      <c r="K113" s="36">
        <f t="shared" ca="1" si="8"/>
        <v>0.26463913961228785</v>
      </c>
      <c r="L113" s="37">
        <f t="shared" ca="1" si="9"/>
        <v>183960674.81411278</v>
      </c>
      <c r="M113" s="36">
        <f t="shared" ca="1" si="0"/>
        <v>0.11188543986176977</v>
      </c>
      <c r="N113" s="38">
        <f t="shared" ca="1" si="10"/>
        <v>165449306.39345622</v>
      </c>
      <c r="O113" s="37">
        <f t="shared" si="21"/>
        <v>7858237.1934554363</v>
      </c>
      <c r="P113" s="57">
        <f t="shared" ca="1" si="11"/>
        <v>157591069.20000079</v>
      </c>
      <c r="S113">
        <v>42</v>
      </c>
      <c r="T113" s="32">
        <v>89708951.146606579</v>
      </c>
      <c r="U113">
        <v>42</v>
      </c>
      <c r="V113" s="32">
        <v>-782957585.30714929</v>
      </c>
      <c r="AG113">
        <f t="shared" si="18"/>
        <v>66</v>
      </c>
      <c r="AH113" s="4">
        <f t="shared" si="19"/>
        <v>130164864.88790517</v>
      </c>
      <c r="AI113" s="21">
        <f t="shared" si="28"/>
        <v>0</v>
      </c>
      <c r="AJ113" s="21">
        <f t="shared" si="22"/>
        <v>130164864.88790517</v>
      </c>
      <c r="AK113" s="39">
        <f t="shared" si="23"/>
        <v>7.0000000000000007E-2</v>
      </c>
      <c r="AL113">
        <f t="shared" si="24"/>
        <v>9111540.5421533622</v>
      </c>
      <c r="AM113" s="21">
        <f t="shared" si="12"/>
        <v>139276405.43005854</v>
      </c>
      <c r="AN113">
        <f t="shared" si="25"/>
        <v>0.04</v>
      </c>
      <c r="AO113" s="4">
        <f t="shared" si="13"/>
        <v>133919620.60582551</v>
      </c>
      <c r="AP113" s="32">
        <f t="shared" si="26"/>
        <v>7858237.1934554363</v>
      </c>
      <c r="AQ113" s="13">
        <f t="shared" si="14"/>
        <v>126061383.41237007</v>
      </c>
      <c r="AR113" s="4"/>
      <c r="AS113" s="4"/>
      <c r="AV113">
        <v>67</v>
      </c>
      <c r="AW113">
        <v>126061383.41237007</v>
      </c>
      <c r="AX113">
        <v>0</v>
      </c>
      <c r="AY113">
        <v>126061383.41237007</v>
      </c>
      <c r="AZ113">
        <v>7.0000000000000007E-2</v>
      </c>
      <c r="BA113">
        <v>8824296.838865906</v>
      </c>
      <c r="BB113">
        <v>134885680.25123596</v>
      </c>
      <c r="BC113">
        <v>0.04</v>
      </c>
      <c r="BD113">
        <v>129697769.47234227</v>
      </c>
      <c r="BE113">
        <v>8172566.6811936544</v>
      </c>
      <c r="BF113">
        <v>121525202.79114862</v>
      </c>
      <c r="BH113">
        <f ca="1"/>
        <v>67</v>
      </c>
      <c r="BI113">
        <f ca="1"/>
        <v>157591069.20000079</v>
      </c>
      <c r="BJ113">
        <f ca="1"/>
        <v>0</v>
      </c>
      <c r="BK113">
        <f ca="1"/>
        <v>157591069.20000079</v>
      </c>
      <c r="BL113">
        <f ca="1"/>
        <v>-1.6766572467010174E-2</v>
      </c>
      <c r="BM113">
        <f ca="1"/>
        <v>154948807.11810535</v>
      </c>
      <c r="BN113">
        <f ca="1"/>
        <v>5.5210527574953927E-2</v>
      </c>
      <c r="BO113">
        <f ca="1"/>
        <v>146841604.65514216</v>
      </c>
      <c r="BP113">
        <f ca="1"/>
        <v>8172566.6811936544</v>
      </c>
      <c r="BQ113">
        <f ca="1"/>
        <v>138669037.97394851</v>
      </c>
    </row>
    <row r="114" spans="1:69" x14ac:dyDescent="0.35">
      <c r="A114" t="s">
        <v>81</v>
      </c>
      <c r="G114" s="34">
        <f t="shared" si="15"/>
        <v>67</v>
      </c>
      <c r="H114" s="35">
        <f t="shared" ca="1" si="16"/>
        <v>157591069.20000079</v>
      </c>
      <c r="I114" s="35">
        <f t="shared" si="27"/>
        <v>0</v>
      </c>
      <c r="J114" s="35">
        <f t="shared" ca="1" si="7"/>
        <v>157591069.20000079</v>
      </c>
      <c r="K114" s="36">
        <f t="shared" ca="1" si="8"/>
        <v>-1.6766572467010174E-2</v>
      </c>
      <c r="L114" s="37">
        <f t="shared" ca="1" si="9"/>
        <v>154948807.11810535</v>
      </c>
      <c r="M114" s="36">
        <f t="shared" ca="1" si="0"/>
        <v>5.5210527574953927E-2</v>
      </c>
      <c r="N114" s="38">
        <f t="shared" ca="1" si="10"/>
        <v>146841604.65514216</v>
      </c>
      <c r="O114" s="37">
        <f t="shared" si="21"/>
        <v>8172566.6811936544</v>
      </c>
      <c r="P114" s="57">
        <f t="shared" ca="1" si="11"/>
        <v>138669037.97394851</v>
      </c>
      <c r="S114">
        <v>43</v>
      </c>
      <c r="T114" s="32">
        <v>131459312.41084146</v>
      </c>
      <c r="U114">
        <v>43</v>
      </c>
      <c r="V114" s="32">
        <v>113682878.76210617</v>
      </c>
      <c r="AG114">
        <f t="shared" si="18"/>
        <v>67</v>
      </c>
      <c r="AH114" s="4">
        <f t="shared" si="19"/>
        <v>126061383.41237007</v>
      </c>
      <c r="AI114" s="21">
        <f t="shared" si="28"/>
        <v>0</v>
      </c>
      <c r="AJ114" s="21">
        <f t="shared" si="22"/>
        <v>126061383.41237007</v>
      </c>
      <c r="AK114" s="39">
        <f t="shared" si="23"/>
        <v>7.0000000000000007E-2</v>
      </c>
      <c r="AL114">
        <f t="shared" si="24"/>
        <v>8824296.838865906</v>
      </c>
      <c r="AM114" s="21">
        <f t="shared" si="12"/>
        <v>134885680.25123596</v>
      </c>
      <c r="AN114">
        <f t="shared" si="25"/>
        <v>0.04</v>
      </c>
      <c r="AO114" s="4">
        <f t="shared" si="13"/>
        <v>129697769.47234227</v>
      </c>
      <c r="AP114" s="32">
        <f t="shared" si="26"/>
        <v>8172566.6811936544</v>
      </c>
      <c r="AQ114" s="13">
        <f t="shared" si="14"/>
        <v>121525202.79114862</v>
      </c>
      <c r="AR114" s="4"/>
      <c r="AS114" s="4"/>
      <c r="AV114">
        <v>68</v>
      </c>
      <c r="AW114">
        <v>121525202.79114862</v>
      </c>
      <c r="AX114">
        <v>0</v>
      </c>
      <c r="AY114">
        <v>121525202.79114862</v>
      </c>
      <c r="AZ114">
        <v>7.0000000000000007E-2</v>
      </c>
      <c r="BA114">
        <v>8506764.1953804046</v>
      </c>
      <c r="BB114">
        <v>130031966.98652902</v>
      </c>
      <c r="BC114">
        <v>0.04</v>
      </c>
      <c r="BD114">
        <v>125030737.48704714</v>
      </c>
      <c r="BE114">
        <v>8499469.3484414015</v>
      </c>
      <c r="BF114">
        <v>116531268.13860573</v>
      </c>
      <c r="BH114">
        <f ca="1"/>
        <v>68</v>
      </c>
      <c r="BI114">
        <f ca="1"/>
        <v>138669037.97394851</v>
      </c>
      <c r="BJ114">
        <f ca="1"/>
        <v>0</v>
      </c>
      <c r="BK114">
        <f ca="1"/>
        <v>138669037.97394851</v>
      </c>
      <c r="BL114">
        <f ca="1"/>
        <v>-1.233804548631158E-2</v>
      </c>
      <c r="BM114">
        <f ca="1"/>
        <v>136958133.07588285</v>
      </c>
      <c r="BN114">
        <f ca="1"/>
        <v>0</v>
      </c>
      <c r="BO114">
        <f ca="1"/>
        <v>136958133.07588285</v>
      </c>
      <c r="BP114">
        <f ca="1"/>
        <v>8499469.3484414015</v>
      </c>
      <c r="BQ114">
        <f ca="1"/>
        <v>128458663.72744144</v>
      </c>
    </row>
    <row r="115" spans="1:69" x14ac:dyDescent="0.35">
      <c r="A115" t="s">
        <v>82</v>
      </c>
      <c r="G115" s="34">
        <f t="shared" si="15"/>
        <v>68</v>
      </c>
      <c r="H115" s="35">
        <f t="shared" ca="1" si="16"/>
        <v>138669037.97394851</v>
      </c>
      <c r="I115" s="35">
        <f t="shared" si="27"/>
        <v>0</v>
      </c>
      <c r="J115" s="35">
        <f t="shared" ca="1" si="7"/>
        <v>138669037.97394851</v>
      </c>
      <c r="K115" s="36">
        <f t="shared" ca="1" si="8"/>
        <v>-1.233804548631158E-2</v>
      </c>
      <c r="L115" s="37">
        <f t="shared" ca="1" si="9"/>
        <v>136958133.07588285</v>
      </c>
      <c r="M115" s="36">
        <f t="shared" ca="1" si="0"/>
        <v>0</v>
      </c>
      <c r="N115" s="38">
        <f t="shared" ca="1" si="10"/>
        <v>136958133.07588285</v>
      </c>
      <c r="O115" s="37">
        <f t="shared" si="21"/>
        <v>8499469.3484414015</v>
      </c>
      <c r="P115" s="57">
        <f t="shared" ca="1" si="11"/>
        <v>128458663.72744144</v>
      </c>
      <c r="S115">
        <v>44</v>
      </c>
      <c r="T115" s="32">
        <v>159608909.6470288</v>
      </c>
      <c r="U115">
        <v>44</v>
      </c>
      <c r="V115" s="32">
        <v>558234083.78419316</v>
      </c>
      <c r="AG115">
        <f t="shared" si="18"/>
        <v>68</v>
      </c>
      <c r="AH115" s="4">
        <f t="shared" si="19"/>
        <v>121525202.79114862</v>
      </c>
      <c r="AI115" s="21">
        <f t="shared" si="28"/>
        <v>0</v>
      </c>
      <c r="AJ115" s="21">
        <f t="shared" si="22"/>
        <v>121525202.79114862</v>
      </c>
      <c r="AK115" s="39">
        <f t="shared" si="23"/>
        <v>7.0000000000000007E-2</v>
      </c>
      <c r="AL115">
        <f t="shared" si="24"/>
        <v>8506764.1953804046</v>
      </c>
      <c r="AM115" s="21">
        <f t="shared" si="12"/>
        <v>130031966.98652902</v>
      </c>
      <c r="AN115">
        <f t="shared" si="25"/>
        <v>0.04</v>
      </c>
      <c r="AO115" s="4">
        <f t="shared" si="13"/>
        <v>125030737.48704714</v>
      </c>
      <c r="AP115" s="32">
        <f t="shared" si="26"/>
        <v>8499469.3484414015</v>
      </c>
      <c r="AQ115" s="13">
        <f t="shared" si="14"/>
        <v>116531268.13860573</v>
      </c>
      <c r="AR115" s="4"/>
      <c r="AS115" s="4"/>
      <c r="AV115">
        <v>69</v>
      </c>
      <c r="AW115">
        <v>116531268.13860573</v>
      </c>
      <c r="AX115">
        <v>0</v>
      </c>
      <c r="AY115">
        <v>116531268.13860573</v>
      </c>
      <c r="AZ115">
        <v>7.0000000000000007E-2</v>
      </c>
      <c r="BA115">
        <v>8157188.7697024019</v>
      </c>
      <c r="BB115">
        <v>124688456.90830813</v>
      </c>
      <c r="BC115">
        <v>0.04</v>
      </c>
      <c r="BD115">
        <v>119892747.02721936</v>
      </c>
      <c r="BE115">
        <v>8839448.1223790571</v>
      </c>
      <c r="BF115">
        <v>111053298.90484029</v>
      </c>
      <c r="BH115">
        <f ca="1"/>
        <v>69</v>
      </c>
      <c r="BI115">
        <f ca="1"/>
        <v>128458663.72744144</v>
      </c>
      <c r="BJ115">
        <f ca="1"/>
        <v>0</v>
      </c>
      <c r="BK115">
        <f ca="1"/>
        <v>128458663.72744144</v>
      </c>
      <c r="BL115">
        <f ca="1"/>
        <v>-0.14867009226903105</v>
      </c>
      <c r="BM115">
        <f ca="1"/>
        <v>109360702.33832629</v>
      </c>
      <c r="BN115">
        <f ca="1"/>
        <v>2.5262213274407933E-2</v>
      </c>
      <c r="BO115">
        <f ca="1"/>
        <v>106666081.04970339</v>
      </c>
      <c r="BP115">
        <f ca="1"/>
        <v>8839448.1223790571</v>
      </c>
      <c r="BQ115">
        <f ca="1"/>
        <v>97826632.927324325</v>
      </c>
    </row>
    <row r="116" spans="1:69" x14ac:dyDescent="0.35">
      <c r="A116" t="s">
        <v>83</v>
      </c>
      <c r="G116" s="34">
        <f t="shared" si="15"/>
        <v>69</v>
      </c>
      <c r="H116" s="35">
        <f t="shared" ca="1" si="16"/>
        <v>128458663.72744144</v>
      </c>
      <c r="I116" s="35">
        <f t="shared" si="27"/>
        <v>0</v>
      </c>
      <c r="J116" s="35">
        <f t="shared" ca="1" si="7"/>
        <v>128458663.72744144</v>
      </c>
      <c r="K116" s="36">
        <f t="shared" ca="1" si="8"/>
        <v>-0.14867009226903105</v>
      </c>
      <c r="L116" s="37">
        <f t="shared" ca="1" si="9"/>
        <v>109360702.33832629</v>
      </c>
      <c r="M116" s="36">
        <f t="shared" ca="1" si="0"/>
        <v>2.5262213274407933E-2</v>
      </c>
      <c r="N116" s="38">
        <f t="shared" ca="1" si="10"/>
        <v>106666081.04970339</v>
      </c>
      <c r="O116" s="37">
        <f t="shared" si="21"/>
        <v>8839448.1223790571</v>
      </c>
      <c r="P116" s="57">
        <f t="shared" ca="1" si="11"/>
        <v>97826632.927324325</v>
      </c>
      <c r="S116">
        <v>45</v>
      </c>
      <c r="T116" s="32">
        <v>118479766.38021396</v>
      </c>
      <c r="U116">
        <v>45</v>
      </c>
      <c r="V116" s="32">
        <v>-128544476.58141014</v>
      </c>
      <c r="AG116">
        <f t="shared" si="18"/>
        <v>69</v>
      </c>
      <c r="AH116" s="4">
        <f t="shared" si="19"/>
        <v>116531268.13860573</v>
      </c>
      <c r="AI116" s="21">
        <f t="shared" si="28"/>
        <v>0</v>
      </c>
      <c r="AJ116" s="21">
        <f t="shared" si="22"/>
        <v>116531268.13860573</v>
      </c>
      <c r="AK116" s="39">
        <f t="shared" si="23"/>
        <v>7.0000000000000007E-2</v>
      </c>
      <c r="AL116">
        <f t="shared" si="24"/>
        <v>8157188.7697024019</v>
      </c>
      <c r="AM116" s="21">
        <f t="shared" si="12"/>
        <v>124688456.90830813</v>
      </c>
      <c r="AN116">
        <f t="shared" si="25"/>
        <v>0.04</v>
      </c>
      <c r="AO116" s="4">
        <f t="shared" si="13"/>
        <v>119892747.02721936</v>
      </c>
      <c r="AP116" s="32">
        <f t="shared" si="26"/>
        <v>8839448.1223790571</v>
      </c>
      <c r="AQ116" s="13">
        <f t="shared" si="14"/>
        <v>111053298.90484029</v>
      </c>
      <c r="AR116" s="4"/>
      <c r="AS116" s="4"/>
      <c r="AV116">
        <v>70</v>
      </c>
      <c r="AW116">
        <v>111053298.90484029</v>
      </c>
      <c r="AX116">
        <v>0</v>
      </c>
      <c r="AY116">
        <v>111053298.90484029</v>
      </c>
      <c r="AZ116">
        <v>7.0000000000000007E-2</v>
      </c>
      <c r="BA116">
        <v>7773730.9233388212</v>
      </c>
      <c r="BB116">
        <v>118827029.82817911</v>
      </c>
      <c r="BC116">
        <v>0.04</v>
      </c>
      <c r="BD116">
        <v>114256759.45017222</v>
      </c>
      <c r="BE116">
        <v>9193026.0472742189</v>
      </c>
      <c r="BF116">
        <v>105063733.402898</v>
      </c>
      <c r="BH116">
        <f ca="1"/>
        <v>70</v>
      </c>
      <c r="BI116">
        <f ca="1"/>
        <v>97826632.927324325</v>
      </c>
      <c r="BJ116">
        <f ca="1"/>
        <v>0</v>
      </c>
      <c r="BK116">
        <f ca="1"/>
        <v>97826632.927324325</v>
      </c>
      <c r="BL116">
        <f ca="1"/>
        <v>6.1562977791471039E-2</v>
      </c>
      <c r="BM116">
        <f ca="1"/>
        <v>103849131.75764358</v>
      </c>
      <c r="BN116">
        <f ca="1"/>
        <v>2.6376148454644789E-2</v>
      </c>
      <c r="BO116">
        <f ca="1"/>
        <v>101180382.95609578</v>
      </c>
      <c r="BP116">
        <f ca="1"/>
        <v>9193026.0472742189</v>
      </c>
      <c r="BQ116">
        <f ca="1"/>
        <v>91987356.908821568</v>
      </c>
    </row>
    <row r="117" spans="1:69" x14ac:dyDescent="0.35">
      <c r="A117" t="s">
        <v>84</v>
      </c>
      <c r="G117" s="34">
        <f t="shared" si="15"/>
        <v>70</v>
      </c>
      <c r="H117" s="35">
        <f t="shared" ca="1" si="16"/>
        <v>97826632.927324325</v>
      </c>
      <c r="I117" s="35">
        <f t="shared" si="27"/>
        <v>0</v>
      </c>
      <c r="J117" s="35">
        <f t="shared" ca="1" si="7"/>
        <v>97826632.927324325</v>
      </c>
      <c r="K117" s="36">
        <f t="shared" ca="1" si="8"/>
        <v>6.1562977791471039E-2</v>
      </c>
      <c r="L117" s="37">
        <f t="shared" ca="1" si="9"/>
        <v>103849131.75764358</v>
      </c>
      <c r="M117" s="36">
        <f t="shared" ca="1" si="0"/>
        <v>2.6376148454644789E-2</v>
      </c>
      <c r="N117" s="38">
        <f t="shared" ca="1" si="10"/>
        <v>101180382.95609578</v>
      </c>
      <c r="O117" s="37">
        <f t="shared" si="21"/>
        <v>9193026.0472742189</v>
      </c>
      <c r="P117" s="57">
        <f t="shared" ca="1" si="11"/>
        <v>91987356.908821568</v>
      </c>
      <c r="S117">
        <v>46</v>
      </c>
      <c r="T117" s="32">
        <v>64984307.663071908</v>
      </c>
      <c r="U117">
        <v>46</v>
      </c>
      <c r="V117" s="32">
        <v>723405546.45030725</v>
      </c>
      <c r="AG117">
        <f t="shared" si="18"/>
        <v>70</v>
      </c>
      <c r="AH117" s="4">
        <f t="shared" si="19"/>
        <v>111053298.90484029</v>
      </c>
      <c r="AI117" s="21">
        <f t="shared" si="28"/>
        <v>0</v>
      </c>
      <c r="AJ117" s="21">
        <f t="shared" si="22"/>
        <v>111053298.90484029</v>
      </c>
      <c r="AK117" s="39">
        <f t="shared" si="23"/>
        <v>7.0000000000000007E-2</v>
      </c>
      <c r="AL117">
        <f t="shared" si="24"/>
        <v>7773730.9233388212</v>
      </c>
      <c r="AM117" s="21">
        <f t="shared" si="12"/>
        <v>118827029.82817911</v>
      </c>
      <c r="AN117">
        <f t="shared" si="25"/>
        <v>0.04</v>
      </c>
      <c r="AO117" s="4">
        <f t="shared" si="13"/>
        <v>114256759.45017222</v>
      </c>
      <c r="AP117" s="32">
        <f t="shared" si="26"/>
        <v>9193026.0472742189</v>
      </c>
      <c r="AQ117" s="13">
        <f t="shared" si="14"/>
        <v>105063733.402898</v>
      </c>
      <c r="AR117" s="4"/>
      <c r="AS117" s="4"/>
      <c r="AV117">
        <v>71</v>
      </c>
      <c r="AW117">
        <v>105063733.402898</v>
      </c>
      <c r="AX117">
        <v>0</v>
      </c>
      <c r="AY117">
        <v>105063733.402898</v>
      </c>
      <c r="AZ117">
        <v>7.0000000000000007E-2</v>
      </c>
      <c r="BA117">
        <v>7354461.3382028602</v>
      </c>
      <c r="BB117">
        <v>112418194.74110086</v>
      </c>
      <c r="BC117">
        <v>0.04</v>
      </c>
      <c r="BD117">
        <v>108094418.02028929</v>
      </c>
      <c r="BE117">
        <v>9560747.0891651884</v>
      </c>
      <c r="BF117">
        <v>98533670.931124091</v>
      </c>
      <c r="BH117">
        <f ca="1"/>
        <v>71</v>
      </c>
      <c r="BI117">
        <f ca="1"/>
        <v>91987356.908821568</v>
      </c>
      <c r="BJ117">
        <f ca="1"/>
        <v>0</v>
      </c>
      <c r="BK117">
        <f ca="1"/>
        <v>91987356.908821568</v>
      </c>
      <c r="BL117">
        <f ca="1"/>
        <v>0.25862794623384683</v>
      </c>
      <c r="BM117">
        <f ca="1"/>
        <v>115777858.10562995</v>
      </c>
      <c r="BN117">
        <f ca="1"/>
        <v>8.5810541123281139E-2</v>
      </c>
      <c r="BO117">
        <f ca="1"/>
        <v>106628047.63882349</v>
      </c>
      <c r="BP117">
        <f ca="1"/>
        <v>9560747.0891651884</v>
      </c>
      <c r="BQ117">
        <f ca="1"/>
        <v>97067300.549658298</v>
      </c>
    </row>
    <row r="118" spans="1:69" x14ac:dyDescent="0.35">
      <c r="G118" s="34">
        <f t="shared" si="15"/>
        <v>71</v>
      </c>
      <c r="H118" s="35">
        <f t="shared" ca="1" si="16"/>
        <v>91987356.908821568</v>
      </c>
      <c r="I118" s="35">
        <f t="shared" si="27"/>
        <v>0</v>
      </c>
      <c r="J118" s="35">
        <f t="shared" ca="1" si="7"/>
        <v>91987356.908821568</v>
      </c>
      <c r="K118" s="36">
        <f t="shared" ca="1" si="8"/>
        <v>0.25862794623384683</v>
      </c>
      <c r="L118" s="37">
        <f t="shared" ca="1" si="9"/>
        <v>115777858.10562995</v>
      </c>
      <c r="M118" s="36">
        <f t="shared" ca="1" si="0"/>
        <v>8.5810541123281139E-2</v>
      </c>
      <c r="N118" s="38">
        <f t="shared" ca="1" si="10"/>
        <v>106628047.63882349</v>
      </c>
      <c r="O118" s="37">
        <f t="shared" si="21"/>
        <v>9560747.0891651884</v>
      </c>
      <c r="P118" s="57">
        <f t="shared" ca="1" si="11"/>
        <v>97067300.549658298</v>
      </c>
      <c r="S118">
        <v>47</v>
      </c>
      <c r="T118" s="32">
        <v>87274385.574548036</v>
      </c>
      <c r="U118">
        <v>47</v>
      </c>
      <c r="V118" s="32">
        <v>1149699993.0920992</v>
      </c>
      <c r="AG118">
        <f t="shared" si="18"/>
        <v>71</v>
      </c>
      <c r="AH118" s="4">
        <f t="shared" si="19"/>
        <v>105063733.402898</v>
      </c>
      <c r="AI118" s="21">
        <f t="shared" si="28"/>
        <v>0</v>
      </c>
      <c r="AJ118" s="21">
        <f t="shared" si="22"/>
        <v>105063733.402898</v>
      </c>
      <c r="AK118" s="39">
        <f t="shared" si="23"/>
        <v>7.0000000000000007E-2</v>
      </c>
      <c r="AL118">
        <f t="shared" si="24"/>
        <v>7354461.3382028602</v>
      </c>
      <c r="AM118" s="21">
        <f t="shared" si="12"/>
        <v>112418194.74110086</v>
      </c>
      <c r="AN118">
        <f t="shared" si="25"/>
        <v>0.04</v>
      </c>
      <c r="AO118" s="4">
        <f t="shared" si="13"/>
        <v>108094418.02028929</v>
      </c>
      <c r="AP118" s="32">
        <f t="shared" si="26"/>
        <v>9560747.0891651884</v>
      </c>
      <c r="AQ118" s="13">
        <f t="shared" si="14"/>
        <v>98533670.931124091</v>
      </c>
      <c r="AR118" s="4"/>
      <c r="AS118" s="4"/>
      <c r="AV118">
        <v>72</v>
      </c>
      <c r="AW118">
        <v>98533670.931124091</v>
      </c>
      <c r="AX118">
        <v>0</v>
      </c>
      <c r="AY118">
        <v>98533670.931124091</v>
      </c>
      <c r="AZ118">
        <v>7.0000000000000007E-2</v>
      </c>
      <c r="BA118">
        <v>6897356.9651786871</v>
      </c>
      <c r="BB118">
        <v>105431027.89630277</v>
      </c>
      <c r="BC118">
        <v>0.04</v>
      </c>
      <c r="BD118">
        <v>101375988.36182959</v>
      </c>
      <c r="BE118">
        <v>9943176.972731797</v>
      </c>
      <c r="BF118">
        <v>91432811.389097795</v>
      </c>
      <c r="BH118">
        <f ca="1"/>
        <v>72</v>
      </c>
      <c r="BI118">
        <f ca="1"/>
        <v>97067300.549658298</v>
      </c>
      <c r="BJ118">
        <f ca="1"/>
        <v>0</v>
      </c>
      <c r="BK118">
        <f ca="1"/>
        <v>97067300.549658298</v>
      </c>
      <c r="BL118">
        <f ca="1"/>
        <v>0.1650200653983786</v>
      </c>
      <c r="BM118">
        <f ca="1"/>
        <v>113085352.83440699</v>
      </c>
      <c r="BN118">
        <f ca="1"/>
        <v>0</v>
      </c>
      <c r="BO118">
        <f ca="1"/>
        <v>113085352.83440699</v>
      </c>
      <c r="BP118">
        <f ca="1"/>
        <v>9943176.972731797</v>
      </c>
      <c r="BQ118">
        <f ca="1"/>
        <v>103142175.86167519</v>
      </c>
    </row>
    <row r="119" spans="1:69" x14ac:dyDescent="0.35">
      <c r="G119" s="34">
        <f t="shared" si="15"/>
        <v>72</v>
      </c>
      <c r="H119" s="35">
        <f t="shared" ca="1" si="16"/>
        <v>97067300.549658298</v>
      </c>
      <c r="I119" s="35">
        <f t="shared" si="27"/>
        <v>0</v>
      </c>
      <c r="J119" s="35">
        <f t="shared" ca="1" si="7"/>
        <v>97067300.549658298</v>
      </c>
      <c r="K119" s="36">
        <f t="shared" ca="1" si="8"/>
        <v>0.1650200653983786</v>
      </c>
      <c r="L119" s="37">
        <f t="shared" ca="1" si="9"/>
        <v>113085352.83440699</v>
      </c>
      <c r="M119" s="36">
        <f t="shared" ca="1" si="0"/>
        <v>0</v>
      </c>
      <c r="N119" s="38">
        <f t="shared" ca="1" si="10"/>
        <v>113085352.83440699</v>
      </c>
      <c r="O119" s="37">
        <f t="shared" si="21"/>
        <v>9943176.972731797</v>
      </c>
      <c r="P119" s="57">
        <f t="shared" ca="1" si="11"/>
        <v>103142175.86167519</v>
      </c>
      <c r="S119">
        <v>48</v>
      </c>
      <c r="T119" s="32">
        <v>107233763.47939911</v>
      </c>
      <c r="U119">
        <v>48</v>
      </c>
      <c r="V119" s="32">
        <v>-280258907.72160053</v>
      </c>
      <c r="AG119">
        <f t="shared" si="18"/>
        <v>72</v>
      </c>
      <c r="AH119" s="4">
        <f t="shared" si="19"/>
        <v>98533670.931124091</v>
      </c>
      <c r="AI119" s="21">
        <f t="shared" si="28"/>
        <v>0</v>
      </c>
      <c r="AJ119" s="21">
        <f t="shared" si="22"/>
        <v>98533670.931124091</v>
      </c>
      <c r="AK119" s="39">
        <f t="shared" si="23"/>
        <v>7.0000000000000007E-2</v>
      </c>
      <c r="AL119">
        <f t="shared" si="24"/>
        <v>6897356.9651786871</v>
      </c>
      <c r="AM119" s="21">
        <f t="shared" si="12"/>
        <v>105431027.89630277</v>
      </c>
      <c r="AN119">
        <f t="shared" si="25"/>
        <v>0.04</v>
      </c>
      <c r="AO119" s="4">
        <f t="shared" si="13"/>
        <v>101375988.36182959</v>
      </c>
      <c r="AP119" s="32">
        <f t="shared" si="26"/>
        <v>9943176.972731797</v>
      </c>
      <c r="AQ119" s="13">
        <f t="shared" si="14"/>
        <v>91432811.389097795</v>
      </c>
      <c r="AR119" s="4"/>
      <c r="AS119" s="4"/>
      <c r="AV119">
        <v>73</v>
      </c>
      <c r="AW119">
        <v>91432811.389097795</v>
      </c>
      <c r="AX119">
        <v>0</v>
      </c>
      <c r="AY119">
        <v>91432811.389097795</v>
      </c>
      <c r="AZ119">
        <v>7.0000000000000007E-2</v>
      </c>
      <c r="BA119">
        <v>6400296.7972368458</v>
      </c>
      <c r="BB119">
        <v>97833108.18633464</v>
      </c>
      <c r="BC119">
        <v>0.04</v>
      </c>
      <c r="BD119">
        <v>94070296.333014071</v>
      </c>
      <c r="BE119">
        <v>10340904.051641069</v>
      </c>
      <c r="BF119">
        <v>83729392.281372994</v>
      </c>
      <c r="BH119">
        <f ca="1"/>
        <v>73</v>
      </c>
      <c r="BI119">
        <f ca="1"/>
        <v>103142175.86167519</v>
      </c>
      <c r="BJ119">
        <f ca="1"/>
        <v>0</v>
      </c>
      <c r="BK119">
        <f ca="1"/>
        <v>103142175.86167519</v>
      </c>
      <c r="BL119">
        <f ca="1"/>
        <v>0.21480608713360744</v>
      </c>
      <c r="BM119">
        <f ca="1"/>
        <v>125297743.07696806</v>
      </c>
      <c r="BN119">
        <f ca="1"/>
        <v>6.9791405939350987E-2</v>
      </c>
      <c r="BO119">
        <f ca="1"/>
        <v>117123527.42911406</v>
      </c>
      <c r="BP119">
        <f ca="1"/>
        <v>10340904.051641069</v>
      </c>
      <c r="BQ119">
        <f ca="1"/>
        <v>106782623.377473</v>
      </c>
    </row>
    <row r="120" spans="1:69" x14ac:dyDescent="0.35">
      <c r="G120" s="34">
        <f t="shared" si="15"/>
        <v>73</v>
      </c>
      <c r="H120" s="35">
        <f t="shared" ca="1" si="16"/>
        <v>103142175.86167519</v>
      </c>
      <c r="I120" s="35">
        <f t="shared" si="27"/>
        <v>0</v>
      </c>
      <c r="J120" s="35">
        <f t="shared" ca="1" si="7"/>
        <v>103142175.86167519</v>
      </c>
      <c r="K120" s="36">
        <f t="shared" ca="1" si="8"/>
        <v>0.21480608713360744</v>
      </c>
      <c r="L120" s="37">
        <f t="shared" ca="1" si="9"/>
        <v>125297743.07696806</v>
      </c>
      <c r="M120" s="36">
        <f t="shared" ca="1" si="0"/>
        <v>6.9791405939350987E-2</v>
      </c>
      <c r="N120" s="38">
        <f t="shared" ca="1" si="10"/>
        <v>117123527.42911406</v>
      </c>
      <c r="O120" s="37">
        <f t="shared" si="21"/>
        <v>10340904.051641069</v>
      </c>
      <c r="P120" s="57">
        <f t="shared" ca="1" si="11"/>
        <v>106782623.377473</v>
      </c>
      <c r="S120">
        <v>49</v>
      </c>
      <c r="T120" s="32">
        <v>116359652.03863375</v>
      </c>
      <c r="U120">
        <v>49</v>
      </c>
      <c r="V120" s="32">
        <v>406610650.89097273</v>
      </c>
      <c r="AG120">
        <f t="shared" si="18"/>
        <v>73</v>
      </c>
      <c r="AH120" s="4">
        <f t="shared" si="19"/>
        <v>91432811.389097795</v>
      </c>
      <c r="AI120" s="21">
        <f t="shared" si="28"/>
        <v>0</v>
      </c>
      <c r="AJ120" s="21">
        <f t="shared" si="22"/>
        <v>91432811.389097795</v>
      </c>
      <c r="AK120" s="39">
        <f t="shared" si="23"/>
        <v>7.0000000000000007E-2</v>
      </c>
      <c r="AL120">
        <f t="shared" si="24"/>
        <v>6400296.7972368458</v>
      </c>
      <c r="AM120" s="21">
        <f t="shared" si="12"/>
        <v>97833108.18633464</v>
      </c>
      <c r="AN120">
        <f t="shared" si="25"/>
        <v>0.04</v>
      </c>
      <c r="AO120" s="4">
        <f t="shared" si="13"/>
        <v>94070296.333014071</v>
      </c>
      <c r="AP120" s="32">
        <f t="shared" si="26"/>
        <v>10340904.051641069</v>
      </c>
      <c r="AQ120" s="13">
        <f t="shared" si="14"/>
        <v>83729392.281372994</v>
      </c>
      <c r="AR120" s="4"/>
      <c r="AS120" s="4"/>
      <c r="AV120">
        <v>74</v>
      </c>
      <c r="AW120">
        <v>83729392.281372994</v>
      </c>
      <c r="AX120">
        <v>0</v>
      </c>
      <c r="AY120">
        <v>83729392.281372994</v>
      </c>
      <c r="AZ120">
        <v>7.0000000000000007E-2</v>
      </c>
      <c r="BA120">
        <v>5861057.4596961103</v>
      </c>
      <c r="BB120">
        <v>89590449.741069108</v>
      </c>
      <c r="BC120">
        <v>0.04</v>
      </c>
      <c r="BD120">
        <v>86144663.21256645</v>
      </c>
      <c r="BE120">
        <v>10754540.213706713</v>
      </c>
      <c r="BF120">
        <v>75390122.998859733</v>
      </c>
      <c r="BH120">
        <f ca="1"/>
        <v>74</v>
      </c>
      <c r="BI120">
        <f ca="1"/>
        <v>106782623.377473</v>
      </c>
      <c r="BJ120">
        <f ca="1"/>
        <v>0</v>
      </c>
      <c r="BK120">
        <f ca="1"/>
        <v>106782623.377473</v>
      </c>
      <c r="BL120">
        <f ca="1"/>
        <v>2.1731103458858647E-2</v>
      </c>
      <c r="BM120">
        <f ca="1"/>
        <v>109103127.61369722</v>
      </c>
      <c r="BN120">
        <f ca="1"/>
        <v>8.6890796634865541E-2</v>
      </c>
      <c r="BO120">
        <f ca="1"/>
        <v>100380947.1489616</v>
      </c>
      <c r="BP120">
        <f ca="1"/>
        <v>10754540.213706713</v>
      </c>
      <c r="BQ120">
        <f ca="1"/>
        <v>89626406.935254887</v>
      </c>
    </row>
    <row r="121" spans="1:69" x14ac:dyDescent="0.35">
      <c r="G121" s="34">
        <f t="shared" si="15"/>
        <v>74</v>
      </c>
      <c r="H121" s="35">
        <f t="shared" ca="1" si="16"/>
        <v>106782623.377473</v>
      </c>
      <c r="I121" s="35">
        <f t="shared" si="27"/>
        <v>0</v>
      </c>
      <c r="J121" s="35">
        <f t="shared" ca="1" si="7"/>
        <v>106782623.377473</v>
      </c>
      <c r="K121" s="36">
        <f t="shared" ca="1" si="8"/>
        <v>2.1731103458858647E-2</v>
      </c>
      <c r="L121" s="37">
        <f t="shared" ca="1" si="9"/>
        <v>109103127.61369722</v>
      </c>
      <c r="M121" s="36">
        <f t="shared" ca="1" si="0"/>
        <v>8.6890796634865541E-2</v>
      </c>
      <c r="N121" s="38">
        <f t="shared" ca="1" si="10"/>
        <v>100380947.1489616</v>
      </c>
      <c r="O121" s="37">
        <f t="shared" si="21"/>
        <v>10754540.213706713</v>
      </c>
      <c r="P121" s="57">
        <f t="shared" ca="1" si="11"/>
        <v>89626406.935254887</v>
      </c>
      <c r="S121">
        <v>50</v>
      </c>
      <c r="T121" s="32">
        <v>204794699.97049695</v>
      </c>
      <c r="U121">
        <v>50</v>
      </c>
      <c r="V121" s="32">
        <v>-283253548.09483844</v>
      </c>
      <c r="AG121">
        <f t="shared" si="18"/>
        <v>74</v>
      </c>
      <c r="AH121" s="4">
        <f t="shared" si="19"/>
        <v>83729392.281372994</v>
      </c>
      <c r="AI121" s="21">
        <f t="shared" si="28"/>
        <v>0</v>
      </c>
      <c r="AJ121" s="21">
        <f t="shared" si="22"/>
        <v>83729392.281372994</v>
      </c>
      <c r="AK121" s="39">
        <f t="shared" si="23"/>
        <v>7.0000000000000007E-2</v>
      </c>
      <c r="AL121">
        <f t="shared" si="24"/>
        <v>5861057.4596961103</v>
      </c>
      <c r="AM121" s="21">
        <f t="shared" si="12"/>
        <v>89590449.741069108</v>
      </c>
      <c r="AN121">
        <f t="shared" si="25"/>
        <v>0.04</v>
      </c>
      <c r="AO121" s="4">
        <f t="shared" si="13"/>
        <v>86144663.21256645</v>
      </c>
      <c r="AP121" s="32">
        <f t="shared" si="26"/>
        <v>10754540.213706713</v>
      </c>
      <c r="AQ121" s="13">
        <f t="shared" si="14"/>
        <v>75390122.998859733</v>
      </c>
      <c r="AR121" s="4"/>
      <c r="AS121" s="4"/>
      <c r="AV121">
        <v>75</v>
      </c>
      <c r="AW121">
        <v>75390122.998859733</v>
      </c>
      <c r="AX121">
        <v>0</v>
      </c>
      <c r="AY121">
        <v>75390122.998859733</v>
      </c>
      <c r="AZ121">
        <v>7.0000000000000007E-2</v>
      </c>
      <c r="BA121">
        <v>5277308.6099201823</v>
      </c>
      <c r="BB121">
        <v>80667431.608779922</v>
      </c>
      <c r="BC121">
        <v>0.04</v>
      </c>
      <c r="BD121">
        <v>77564838.08536531</v>
      </c>
      <c r="BE121">
        <v>11184721.822254982</v>
      </c>
      <c r="BF121">
        <v>66380116.263110325</v>
      </c>
      <c r="BH121">
        <f ca="1"/>
        <v>75</v>
      </c>
      <c r="BI121">
        <f ca="1"/>
        <v>89626406.935254887</v>
      </c>
      <c r="BJ121">
        <f ca="1"/>
        <v>0</v>
      </c>
      <c r="BK121">
        <f ca="1"/>
        <v>89626406.935254887</v>
      </c>
      <c r="BL121">
        <f ca="1"/>
        <v>-8.5870536493785496E-2</v>
      </c>
      <c r="BM121">
        <f ca="1"/>
        <v>81930139.287714213</v>
      </c>
      <c r="BN121">
        <f ca="1"/>
        <v>5.9211624567596766E-2</v>
      </c>
      <c r="BO121">
        <f ca="1"/>
        <v>77350113.412096158</v>
      </c>
      <c r="BP121">
        <f ca="1"/>
        <v>11184721.822254982</v>
      </c>
      <c r="BQ121">
        <f ca="1"/>
        <v>66165391.589841172</v>
      </c>
    </row>
    <row r="122" spans="1:69" x14ac:dyDescent="0.35">
      <c r="G122" s="34">
        <f t="shared" si="15"/>
        <v>75</v>
      </c>
      <c r="H122" s="35">
        <f t="shared" ca="1" si="16"/>
        <v>89626406.935254887</v>
      </c>
      <c r="I122" s="35">
        <f t="shared" si="27"/>
        <v>0</v>
      </c>
      <c r="J122" s="35">
        <f t="shared" ca="1" si="7"/>
        <v>89626406.935254887</v>
      </c>
      <c r="K122" s="36">
        <f t="shared" ca="1" si="8"/>
        <v>-8.5870536493785496E-2</v>
      </c>
      <c r="L122" s="37">
        <f t="shared" ca="1" si="9"/>
        <v>81930139.287714213</v>
      </c>
      <c r="M122" s="36">
        <f t="shared" ca="1" si="0"/>
        <v>5.9211624567596766E-2</v>
      </c>
      <c r="N122" s="38">
        <f t="shared" ca="1" si="10"/>
        <v>77350113.412096158</v>
      </c>
      <c r="O122" s="37">
        <f t="shared" si="21"/>
        <v>11184721.822254982</v>
      </c>
      <c r="P122" s="57">
        <f t="shared" ca="1" si="11"/>
        <v>66165391.589841172</v>
      </c>
      <c r="S122">
        <v>51</v>
      </c>
      <c r="T122" s="32">
        <v>103189585.08443578</v>
      </c>
      <c r="U122">
        <v>51</v>
      </c>
      <c r="V122" s="32">
        <v>-347597214.27781981</v>
      </c>
      <c r="AG122">
        <f t="shared" si="18"/>
        <v>75</v>
      </c>
      <c r="AH122" s="4">
        <f t="shared" si="19"/>
        <v>75390122.998859733</v>
      </c>
      <c r="AI122" s="21">
        <f t="shared" si="28"/>
        <v>0</v>
      </c>
      <c r="AJ122" s="21">
        <f t="shared" si="22"/>
        <v>75390122.998859733</v>
      </c>
      <c r="AK122" s="39">
        <f t="shared" si="23"/>
        <v>7.0000000000000007E-2</v>
      </c>
      <c r="AL122">
        <f t="shared" si="24"/>
        <v>5277308.6099201823</v>
      </c>
      <c r="AM122" s="21">
        <f t="shared" si="12"/>
        <v>80667431.608779922</v>
      </c>
      <c r="AN122">
        <f t="shared" si="25"/>
        <v>0.04</v>
      </c>
      <c r="AO122" s="4">
        <f t="shared" si="13"/>
        <v>77564838.08536531</v>
      </c>
      <c r="AP122" s="32">
        <f t="shared" si="26"/>
        <v>11184721.822254982</v>
      </c>
      <c r="AQ122" s="13">
        <f t="shared" si="14"/>
        <v>66380116.263110325</v>
      </c>
      <c r="AR122" s="4"/>
      <c r="AS122" s="4"/>
      <c r="AV122">
        <v>76</v>
      </c>
      <c r="AW122">
        <v>66380116.263110325</v>
      </c>
      <c r="AX122">
        <v>0</v>
      </c>
      <c r="AY122">
        <v>66380116.263110325</v>
      </c>
      <c r="AZ122">
        <v>7.0000000000000007E-2</v>
      </c>
      <c r="BA122">
        <v>4646608.1384177236</v>
      </c>
      <c r="BB122">
        <v>71026724.401528046</v>
      </c>
      <c r="BC122">
        <v>0.04</v>
      </c>
      <c r="BD122">
        <v>68294927.309161574</v>
      </c>
      <c r="BE122">
        <v>11632110.695145182</v>
      </c>
      <c r="BF122">
        <v>56662816.614016391</v>
      </c>
      <c r="BH122">
        <f ca="1"/>
        <v>76</v>
      </c>
      <c r="BI122">
        <f ca="1"/>
        <v>66165391.589841172</v>
      </c>
      <c r="BJ122">
        <f ca="1"/>
        <v>0</v>
      </c>
      <c r="BK122">
        <f ca="1"/>
        <v>66165391.589841172</v>
      </c>
      <c r="BL122">
        <f ca="1"/>
        <v>0.27049773074939193</v>
      </c>
      <c r="BM122">
        <f ca="1"/>
        <v>84062979.869038105</v>
      </c>
      <c r="BN122">
        <f ca="1"/>
        <v>0</v>
      </c>
      <c r="BO122">
        <f ca="1"/>
        <v>84062979.869038105</v>
      </c>
      <c r="BP122">
        <f ca="1"/>
        <v>11632110.695145182</v>
      </c>
      <c r="BQ122">
        <f ca="1"/>
        <v>72430869.173892915</v>
      </c>
    </row>
    <row r="123" spans="1:69" x14ac:dyDescent="0.35">
      <c r="G123" s="34">
        <f t="shared" si="15"/>
        <v>76</v>
      </c>
      <c r="H123" s="35">
        <f t="shared" ca="1" si="16"/>
        <v>66165391.589841172</v>
      </c>
      <c r="I123" s="35">
        <f t="shared" si="27"/>
        <v>0</v>
      </c>
      <c r="J123" s="35">
        <f t="shared" ca="1" si="7"/>
        <v>66165391.589841172</v>
      </c>
      <c r="K123" s="36">
        <f t="shared" ca="1" si="8"/>
        <v>0.27049773074939193</v>
      </c>
      <c r="L123" s="37">
        <f t="shared" ca="1" si="9"/>
        <v>84062979.869038105</v>
      </c>
      <c r="M123" s="36">
        <f t="shared" ca="1" si="0"/>
        <v>0</v>
      </c>
      <c r="N123" s="38">
        <f t="shared" ca="1" si="10"/>
        <v>84062979.869038105</v>
      </c>
      <c r="O123" s="37">
        <f t="shared" si="21"/>
        <v>11632110.695145182</v>
      </c>
      <c r="P123" s="57">
        <f t="shared" ca="1" si="11"/>
        <v>72430869.173892915</v>
      </c>
      <c r="S123">
        <v>52</v>
      </c>
      <c r="T123" s="32">
        <v>268273074.11652872</v>
      </c>
      <c r="U123">
        <v>52</v>
      </c>
      <c r="V123" s="32">
        <v>-81606236.875348583</v>
      </c>
      <c r="AG123">
        <f t="shared" si="18"/>
        <v>76</v>
      </c>
      <c r="AH123" s="4">
        <f t="shared" si="19"/>
        <v>66380116.263110325</v>
      </c>
      <c r="AI123" s="21">
        <f t="shared" si="28"/>
        <v>0</v>
      </c>
      <c r="AJ123" s="21">
        <f t="shared" si="22"/>
        <v>66380116.263110325</v>
      </c>
      <c r="AK123" s="39">
        <f t="shared" si="23"/>
        <v>7.0000000000000007E-2</v>
      </c>
      <c r="AL123">
        <f t="shared" si="24"/>
        <v>4646608.1384177236</v>
      </c>
      <c r="AM123" s="21">
        <f t="shared" si="12"/>
        <v>71026724.401528046</v>
      </c>
      <c r="AN123">
        <f t="shared" si="25"/>
        <v>0.04</v>
      </c>
      <c r="AO123" s="4">
        <f t="shared" si="13"/>
        <v>68294927.309161574</v>
      </c>
      <c r="AP123" s="32">
        <f t="shared" si="26"/>
        <v>11632110.695145182</v>
      </c>
      <c r="AQ123" s="13">
        <f t="shared" si="14"/>
        <v>56662816.614016391</v>
      </c>
      <c r="AR123" s="4"/>
      <c r="AS123" s="4"/>
      <c r="AV123">
        <v>77</v>
      </c>
      <c r="AW123">
        <v>56662816.614016391</v>
      </c>
      <c r="AX123">
        <v>0</v>
      </c>
      <c r="AY123">
        <v>56662816.614016391</v>
      </c>
      <c r="AZ123">
        <v>7.0000000000000007E-2</v>
      </c>
      <c r="BA123">
        <v>3966397.1629811479</v>
      </c>
      <c r="BB123">
        <v>60629213.776997536</v>
      </c>
      <c r="BC123">
        <v>0.04</v>
      </c>
      <c r="BD123">
        <v>58297320.939420708</v>
      </c>
      <c r="BE123">
        <v>12097395.12295099</v>
      </c>
      <c r="BF123">
        <v>46199925.816469714</v>
      </c>
      <c r="BH123">
        <f ca="1"/>
        <v>77</v>
      </c>
      <c r="BI123">
        <f ca="1"/>
        <v>72430869.173892915</v>
      </c>
      <c r="BJ123">
        <f ca="1"/>
        <v>0</v>
      </c>
      <c r="BK123">
        <f ca="1"/>
        <v>72430869.173892915</v>
      </c>
      <c r="BL123">
        <f ca="1"/>
        <v>0.14687423414862716</v>
      </c>
      <c r="BM123">
        <f ca="1"/>
        <v>83069097.612527847</v>
      </c>
      <c r="BN123">
        <f ca="1"/>
        <v>0</v>
      </c>
      <c r="BO123">
        <f ca="1"/>
        <v>83069097.612527847</v>
      </c>
      <c r="BP123">
        <f ca="1"/>
        <v>12097395.12295099</v>
      </c>
      <c r="BQ123">
        <f ca="1"/>
        <v>70971702.489576861</v>
      </c>
    </row>
    <row r="124" spans="1:69" x14ac:dyDescent="0.35">
      <c r="G124" s="34">
        <f t="shared" si="15"/>
        <v>77</v>
      </c>
      <c r="H124" s="35">
        <f t="shared" ca="1" si="16"/>
        <v>72430869.173892915</v>
      </c>
      <c r="I124" s="35">
        <f t="shared" si="27"/>
        <v>0</v>
      </c>
      <c r="J124" s="35">
        <f t="shared" ca="1" si="7"/>
        <v>72430869.173892915</v>
      </c>
      <c r="K124" s="36">
        <f t="shared" ca="1" si="8"/>
        <v>0.14687423414862716</v>
      </c>
      <c r="L124" s="37">
        <f t="shared" ca="1" si="9"/>
        <v>83069097.612527847</v>
      </c>
      <c r="M124" s="36">
        <f t="shared" ca="1" si="0"/>
        <v>0</v>
      </c>
      <c r="N124" s="38">
        <f t="shared" ca="1" si="10"/>
        <v>83069097.612527847</v>
      </c>
      <c r="O124" s="37">
        <f t="shared" si="21"/>
        <v>12097395.12295099</v>
      </c>
      <c r="P124" s="57">
        <f t="shared" ca="1" si="11"/>
        <v>70971702.489576861</v>
      </c>
      <c r="S124">
        <v>53</v>
      </c>
      <c r="T124" s="32">
        <v>265135593.935651</v>
      </c>
      <c r="U124">
        <v>53</v>
      </c>
      <c r="V124" s="32">
        <v>-420856407.07006049</v>
      </c>
      <c r="AG124">
        <f t="shared" si="18"/>
        <v>77</v>
      </c>
      <c r="AH124" s="4">
        <f t="shared" si="19"/>
        <v>56662816.614016391</v>
      </c>
      <c r="AI124" s="21">
        <f t="shared" si="28"/>
        <v>0</v>
      </c>
      <c r="AJ124" s="21">
        <f t="shared" si="22"/>
        <v>56662816.614016391</v>
      </c>
      <c r="AK124" s="39">
        <f t="shared" si="23"/>
        <v>7.0000000000000007E-2</v>
      </c>
      <c r="AL124">
        <f t="shared" si="24"/>
        <v>3966397.1629811479</v>
      </c>
      <c r="AM124" s="21">
        <f t="shared" si="12"/>
        <v>60629213.776997536</v>
      </c>
      <c r="AN124">
        <f t="shared" si="25"/>
        <v>0.04</v>
      </c>
      <c r="AO124" s="4">
        <f t="shared" si="13"/>
        <v>58297320.939420708</v>
      </c>
      <c r="AP124" s="32">
        <f t="shared" si="26"/>
        <v>12097395.12295099</v>
      </c>
      <c r="AQ124" s="13">
        <f t="shared" si="14"/>
        <v>46199925.816469714</v>
      </c>
      <c r="AR124" s="4"/>
      <c r="AS124" s="4"/>
      <c r="AV124">
        <v>78</v>
      </c>
      <c r="AW124">
        <v>46199925.816469714</v>
      </c>
      <c r="AX124">
        <v>0</v>
      </c>
      <c r="AY124">
        <v>46199925.816469714</v>
      </c>
      <c r="AZ124">
        <v>7.0000000000000007E-2</v>
      </c>
      <c r="BA124">
        <v>3233994.8071528804</v>
      </c>
      <c r="BB124">
        <v>49433920.623622596</v>
      </c>
      <c r="BC124">
        <v>0.04</v>
      </c>
      <c r="BD124">
        <v>47532615.984252498</v>
      </c>
      <c r="BE124">
        <v>12581290.927869029</v>
      </c>
      <c r="BF124">
        <v>34951325.056383468</v>
      </c>
      <c r="BH124">
        <f ca="1"/>
        <v>78</v>
      </c>
      <c r="BI124">
        <f ca="1"/>
        <v>70971702.489576861</v>
      </c>
      <c r="BJ124">
        <f ca="1"/>
        <v>0</v>
      </c>
      <c r="BK124">
        <f ca="1"/>
        <v>70971702.489576861</v>
      </c>
      <c r="BL124">
        <f ca="1"/>
        <v>0.14320817564014635</v>
      </c>
      <c r="BM124">
        <f ca="1"/>
        <v>81135430.525184408</v>
      </c>
      <c r="BN124">
        <f ca="1"/>
        <v>8.6589829288892806E-2</v>
      </c>
      <c r="BO124">
        <f ca="1"/>
        <v>74669786.46236974</v>
      </c>
      <c r="BP124">
        <f ca="1"/>
        <v>12581290.927869029</v>
      </c>
      <c r="BQ124">
        <f ca="1"/>
        <v>62088495.534500711</v>
      </c>
    </row>
    <row r="125" spans="1:69" x14ac:dyDescent="0.35">
      <c r="G125" s="34">
        <f t="shared" si="15"/>
        <v>78</v>
      </c>
      <c r="H125" s="35">
        <f t="shared" ca="1" si="16"/>
        <v>70971702.489576861</v>
      </c>
      <c r="I125" s="35">
        <f t="shared" si="27"/>
        <v>0</v>
      </c>
      <c r="J125" s="35">
        <f t="shared" ca="1" si="7"/>
        <v>70971702.489576861</v>
      </c>
      <c r="K125" s="36">
        <f t="shared" ca="1" si="8"/>
        <v>0.14320817564014635</v>
      </c>
      <c r="L125" s="37">
        <f t="shared" ca="1" si="9"/>
        <v>81135430.525184408</v>
      </c>
      <c r="M125" s="36">
        <f t="shared" ca="1" si="0"/>
        <v>8.6589829288892806E-2</v>
      </c>
      <c r="N125" s="38">
        <f t="shared" ca="1" si="10"/>
        <v>74669786.46236974</v>
      </c>
      <c r="O125" s="37">
        <f t="shared" si="21"/>
        <v>12581290.927869029</v>
      </c>
      <c r="P125" s="57">
        <f t="shared" ca="1" si="11"/>
        <v>62088495.534500711</v>
      </c>
      <c r="S125">
        <v>54</v>
      </c>
      <c r="T125" s="32">
        <v>83899652.790807828</v>
      </c>
      <c r="U125">
        <v>54</v>
      </c>
      <c r="V125" s="32">
        <v>-114689687.44757804</v>
      </c>
      <c r="AG125">
        <f t="shared" si="18"/>
        <v>78</v>
      </c>
      <c r="AH125" s="4">
        <f t="shared" si="19"/>
        <v>46199925.816469714</v>
      </c>
      <c r="AI125" s="21">
        <f t="shared" si="28"/>
        <v>0</v>
      </c>
      <c r="AJ125" s="21">
        <f t="shared" si="22"/>
        <v>46199925.816469714</v>
      </c>
      <c r="AK125" s="39">
        <f t="shared" si="23"/>
        <v>7.0000000000000007E-2</v>
      </c>
      <c r="AL125">
        <f t="shared" si="24"/>
        <v>3233994.8071528804</v>
      </c>
      <c r="AM125" s="21">
        <f t="shared" si="12"/>
        <v>49433920.623622596</v>
      </c>
      <c r="AN125">
        <f t="shared" si="25"/>
        <v>0.04</v>
      </c>
      <c r="AO125" s="4">
        <f t="shared" si="13"/>
        <v>47532615.984252498</v>
      </c>
      <c r="AP125" s="32">
        <f t="shared" si="26"/>
        <v>12581290.927869029</v>
      </c>
      <c r="AQ125" s="13">
        <f t="shared" si="14"/>
        <v>34951325.056383468</v>
      </c>
      <c r="AR125" s="4"/>
      <c r="AS125" s="4"/>
      <c r="AV125">
        <v>79</v>
      </c>
      <c r="AW125">
        <v>34951325.056383468</v>
      </c>
      <c r="AX125">
        <v>0</v>
      </c>
      <c r="AY125">
        <v>34951325.056383468</v>
      </c>
      <c r="AZ125">
        <v>7.0000000000000007E-2</v>
      </c>
      <c r="BA125">
        <v>2446592.7539468431</v>
      </c>
      <c r="BB125">
        <v>37397917.810330309</v>
      </c>
      <c r="BC125">
        <v>0.04</v>
      </c>
      <c r="BD125">
        <v>35959536.356086835</v>
      </c>
      <c r="BE125">
        <v>13084542.564983791</v>
      </c>
      <c r="BF125">
        <v>22874993.791103043</v>
      </c>
      <c r="BH125">
        <f ca="1"/>
        <v>79</v>
      </c>
      <c r="BI125">
        <f ca="1"/>
        <v>62088495.534500711</v>
      </c>
      <c r="BJ125">
        <f ca="1"/>
        <v>0</v>
      </c>
      <c r="BK125">
        <f ca="1"/>
        <v>62088495.534500711</v>
      </c>
      <c r="BL125">
        <f ca="1"/>
        <v>-0.13671655431925062</v>
      </c>
      <c r="BM125">
        <f ca="1"/>
        <v>53599970.362157598</v>
      </c>
      <c r="BN125">
        <f ca="1"/>
        <v>0</v>
      </c>
      <c r="BO125">
        <f ca="1"/>
        <v>53599970.362157598</v>
      </c>
      <c r="BP125">
        <f ca="1"/>
        <v>13084542.564983791</v>
      </c>
      <c r="BQ125">
        <f ca="1"/>
        <v>40515427.797173806</v>
      </c>
    </row>
    <row r="126" spans="1:69" x14ac:dyDescent="0.35">
      <c r="G126" s="34">
        <f t="shared" si="15"/>
        <v>79</v>
      </c>
      <c r="H126" s="35">
        <f t="shared" ca="1" si="16"/>
        <v>62088495.534500711</v>
      </c>
      <c r="I126" s="35">
        <f t="shared" si="27"/>
        <v>0</v>
      </c>
      <c r="J126" s="35">
        <f t="shared" ca="1" si="7"/>
        <v>62088495.534500711</v>
      </c>
      <c r="K126" s="36">
        <f t="shared" ca="1" si="8"/>
        <v>-0.13671655431925062</v>
      </c>
      <c r="L126" s="37">
        <f t="shared" ca="1" si="9"/>
        <v>53599970.362157598</v>
      </c>
      <c r="M126" s="36">
        <f t="shared" ca="1" si="0"/>
        <v>0</v>
      </c>
      <c r="N126" s="38">
        <f t="shared" ca="1" si="10"/>
        <v>53599970.362157598</v>
      </c>
      <c r="O126" s="37">
        <f t="shared" si="21"/>
        <v>13084542.564983791</v>
      </c>
      <c r="P126" s="57">
        <f t="shared" ca="1" si="11"/>
        <v>40515427.797173806</v>
      </c>
      <c r="S126">
        <v>55</v>
      </c>
      <c r="T126" s="32">
        <v>131805526.40006147</v>
      </c>
      <c r="U126">
        <v>55</v>
      </c>
      <c r="V126" s="32">
        <v>-379361616.78403264</v>
      </c>
      <c r="AG126">
        <f t="shared" si="18"/>
        <v>79</v>
      </c>
      <c r="AH126" s="4">
        <f t="shared" si="19"/>
        <v>34951325.056383468</v>
      </c>
      <c r="AI126" s="21">
        <f t="shared" si="28"/>
        <v>0</v>
      </c>
      <c r="AJ126" s="21">
        <f t="shared" si="22"/>
        <v>34951325.056383468</v>
      </c>
      <c r="AK126" s="39">
        <f t="shared" si="23"/>
        <v>7.0000000000000007E-2</v>
      </c>
      <c r="AL126">
        <f t="shared" si="24"/>
        <v>2446592.7539468431</v>
      </c>
      <c r="AM126" s="21">
        <f t="shared" si="12"/>
        <v>37397917.810330309</v>
      </c>
      <c r="AN126">
        <f t="shared" si="25"/>
        <v>0.04</v>
      </c>
      <c r="AO126" s="4">
        <f t="shared" si="13"/>
        <v>35959536.356086835</v>
      </c>
      <c r="AP126" s="32">
        <f t="shared" si="26"/>
        <v>13084542.564983791</v>
      </c>
      <c r="AQ126" s="13">
        <f t="shared" si="14"/>
        <v>22874993.791103043</v>
      </c>
      <c r="AR126" s="4"/>
      <c r="AS126" s="4"/>
      <c r="AV126">
        <v>80</v>
      </c>
      <c r="AW126">
        <v>22874993.791103043</v>
      </c>
      <c r="AX126">
        <v>0</v>
      </c>
      <c r="AY126">
        <v>22874993.791103043</v>
      </c>
      <c r="AZ126">
        <v>7.0000000000000007E-2</v>
      </c>
      <c r="BA126">
        <v>1601249.5653772131</v>
      </c>
      <c r="BB126">
        <v>24476243.356480256</v>
      </c>
      <c r="BC126">
        <v>0.04</v>
      </c>
      <c r="BD126">
        <v>23534849.381231014</v>
      </c>
      <c r="BE126">
        <v>13607924.267583143</v>
      </c>
      <c r="BF126">
        <v>9926925.1136478707</v>
      </c>
      <c r="BH126">
        <f ca="1"/>
        <v>80</v>
      </c>
      <c r="BI126">
        <f ca="1"/>
        <v>40515427.797173806</v>
      </c>
      <c r="BJ126">
        <f ca="1"/>
        <v>0</v>
      </c>
      <c r="BK126">
        <f ca="1"/>
        <v>40515427.797173806</v>
      </c>
      <c r="BL126">
        <f ca="1"/>
        <v>0.19159669509084654</v>
      </c>
      <c r="BM126">
        <f ca="1"/>
        <v>48278049.863304123</v>
      </c>
      <c r="BN126">
        <f ca="1"/>
        <v>3.5359419110930101E-2</v>
      </c>
      <c r="BO126">
        <f ca="1"/>
        <v>46629266.100424141</v>
      </c>
      <c r="BP126">
        <f ca="1"/>
        <v>13607924.267583143</v>
      </c>
      <c r="BQ126">
        <f ca="1"/>
        <v>33021341.832840998</v>
      </c>
    </row>
    <row r="127" spans="1:69" x14ac:dyDescent="0.35">
      <c r="G127" s="34">
        <f t="shared" si="15"/>
        <v>80</v>
      </c>
      <c r="H127" s="35">
        <f t="shared" ca="1" si="16"/>
        <v>40515427.797173806</v>
      </c>
      <c r="I127" s="35">
        <f t="shared" si="27"/>
        <v>0</v>
      </c>
      <c r="J127" s="35">
        <f t="shared" ca="1" si="7"/>
        <v>40515427.797173806</v>
      </c>
      <c r="K127" s="36">
        <f t="shared" ca="1" si="8"/>
        <v>0.19159669509084654</v>
      </c>
      <c r="L127" s="37">
        <f t="shared" ca="1" si="9"/>
        <v>48278049.863304123</v>
      </c>
      <c r="M127" s="36">
        <f t="shared" ca="1" si="0"/>
        <v>3.5359419110930101E-2</v>
      </c>
      <c r="N127" s="38">
        <f t="shared" ca="1" si="10"/>
        <v>46629266.100424141</v>
      </c>
      <c r="O127" s="37">
        <f t="shared" si="21"/>
        <v>13607924.267583143</v>
      </c>
      <c r="P127" s="57">
        <f t="shared" ca="1" si="11"/>
        <v>33021341.832840998</v>
      </c>
      <c r="S127">
        <v>56</v>
      </c>
      <c r="T127" s="32">
        <v>147102932.72955698</v>
      </c>
      <c r="U127">
        <v>56</v>
      </c>
      <c r="V127" s="32">
        <v>-374731185.52122295</v>
      </c>
      <c r="AG127">
        <f t="shared" si="18"/>
        <v>80</v>
      </c>
      <c r="AH127" s="4">
        <f t="shared" si="19"/>
        <v>22874993.791103043</v>
      </c>
      <c r="AI127" s="21">
        <f t="shared" si="28"/>
        <v>0</v>
      </c>
      <c r="AJ127" s="21">
        <f t="shared" si="22"/>
        <v>22874993.791103043</v>
      </c>
      <c r="AK127" s="39">
        <f t="shared" si="23"/>
        <v>7.0000000000000007E-2</v>
      </c>
      <c r="AL127">
        <f t="shared" si="24"/>
        <v>1601249.5653772131</v>
      </c>
      <c r="AM127" s="21">
        <f t="shared" si="12"/>
        <v>24476243.356480256</v>
      </c>
      <c r="AN127">
        <f t="shared" si="25"/>
        <v>0.04</v>
      </c>
      <c r="AO127" s="4">
        <f t="shared" si="13"/>
        <v>23534849.381231014</v>
      </c>
      <c r="AP127" s="32">
        <f t="shared" si="26"/>
        <v>13607924.267583143</v>
      </c>
      <c r="AQ127" s="13">
        <f t="shared" si="14"/>
        <v>9926925.1136478707</v>
      </c>
      <c r="AR127" s="4"/>
      <c r="AS127" s="4"/>
      <c r="AV127">
        <v>81</v>
      </c>
      <c r="AW127">
        <v>9926925.1136478707</v>
      </c>
      <c r="AX127">
        <v>0</v>
      </c>
      <c r="AY127">
        <v>9926925.1136478707</v>
      </c>
      <c r="AZ127">
        <v>7.0000000000000007E-2</v>
      </c>
      <c r="BA127">
        <v>694884.75795535103</v>
      </c>
      <c r="BB127">
        <v>10621809.871603223</v>
      </c>
      <c r="BC127">
        <v>0.04</v>
      </c>
      <c r="BD127">
        <v>10213278.722695407</v>
      </c>
      <c r="BE127">
        <v>14152241.238286469</v>
      </c>
      <c r="BF127">
        <v>-3938962.5155910626</v>
      </c>
      <c r="BH127">
        <f ca="1"/>
        <v>81</v>
      </c>
      <c r="BI127">
        <f ca="1"/>
        <v>33021341.832840998</v>
      </c>
      <c r="BJ127">
        <f ca="1"/>
        <v>0</v>
      </c>
      <c r="BK127">
        <f ca="1"/>
        <v>33021341.832840998</v>
      </c>
      <c r="BL127">
        <f ca="1"/>
        <v>9.7902594610297461E-2</v>
      </c>
      <c r="BM127">
        <f ca="1"/>
        <v>36254216.875789687</v>
      </c>
      <c r="BN127">
        <f ca="1"/>
        <v>0</v>
      </c>
      <c r="BO127">
        <f ca="1"/>
        <v>36254216.875789687</v>
      </c>
      <c r="BP127">
        <f ca="1"/>
        <v>14152241.238286469</v>
      </c>
      <c r="BQ127">
        <f ca="1"/>
        <v>22101975.637503218</v>
      </c>
    </row>
    <row r="128" spans="1:69" x14ac:dyDescent="0.35">
      <c r="G128" s="34">
        <f t="shared" si="15"/>
        <v>81</v>
      </c>
      <c r="H128" s="35">
        <f t="shared" ca="1" si="16"/>
        <v>33021341.832840998</v>
      </c>
      <c r="I128" s="35">
        <f t="shared" si="27"/>
        <v>0</v>
      </c>
      <c r="J128" s="35">
        <f t="shared" ca="1" si="7"/>
        <v>33021341.832840998</v>
      </c>
      <c r="K128" s="36">
        <f t="shared" ca="1" si="8"/>
        <v>9.7902594610297461E-2</v>
      </c>
      <c r="L128" s="37">
        <f t="shared" ca="1" si="9"/>
        <v>36254216.875789687</v>
      </c>
      <c r="M128" s="36">
        <f t="shared" ca="1" si="0"/>
        <v>0</v>
      </c>
      <c r="N128" s="38">
        <f t="shared" ca="1" si="10"/>
        <v>36254216.875789687</v>
      </c>
      <c r="O128" s="37">
        <f t="shared" si="21"/>
        <v>14152241.238286469</v>
      </c>
      <c r="P128" s="57">
        <f t="shared" ca="1" si="11"/>
        <v>22101975.637503218</v>
      </c>
      <c r="S128">
        <v>57</v>
      </c>
      <c r="T128" s="32">
        <v>228638531.2794342</v>
      </c>
      <c r="U128">
        <v>57</v>
      </c>
      <c r="V128" s="32">
        <v>-199036597.34982178</v>
      </c>
      <c r="AG128">
        <f t="shared" si="18"/>
        <v>81</v>
      </c>
      <c r="AH128" s="4">
        <f t="shared" si="19"/>
        <v>9926925.1136478707</v>
      </c>
      <c r="AI128" s="21">
        <f t="shared" si="28"/>
        <v>0</v>
      </c>
      <c r="AJ128" s="21">
        <f t="shared" si="22"/>
        <v>9926925.1136478707</v>
      </c>
      <c r="AK128" s="39">
        <f t="shared" si="23"/>
        <v>7.0000000000000007E-2</v>
      </c>
      <c r="AL128">
        <f t="shared" si="24"/>
        <v>694884.75795535103</v>
      </c>
      <c r="AM128" s="21">
        <f t="shared" si="12"/>
        <v>10621809.871603223</v>
      </c>
      <c r="AN128">
        <f t="shared" si="25"/>
        <v>0.04</v>
      </c>
      <c r="AO128" s="4">
        <f t="shared" si="13"/>
        <v>10213278.722695407</v>
      </c>
      <c r="AP128" s="32">
        <f t="shared" si="26"/>
        <v>14152241.238286469</v>
      </c>
      <c r="AQ128" s="13">
        <f t="shared" si="14"/>
        <v>-3938962.5155910626</v>
      </c>
      <c r="AR128" s="4"/>
      <c r="AS128" s="4"/>
      <c r="AV128">
        <v>82</v>
      </c>
      <c r="AW128">
        <v>-3938962.5155910626</v>
      </c>
      <c r="AX128">
        <v>0</v>
      </c>
      <c r="AY128">
        <v>-3938962.5155910626</v>
      </c>
      <c r="AZ128">
        <v>7.0000000000000007E-2</v>
      </c>
      <c r="BA128">
        <v>-275727.37609137443</v>
      </c>
      <c r="BB128">
        <v>-4214689.8916824367</v>
      </c>
      <c r="BC128">
        <v>0.04</v>
      </c>
      <c r="BD128">
        <v>-4052586.4343100353</v>
      </c>
      <c r="BE128">
        <v>14718330.887817929</v>
      </c>
      <c r="BF128">
        <v>-18770917.322127964</v>
      </c>
      <c r="BH128">
        <f ca="1"/>
        <v>82</v>
      </c>
      <c r="BI128">
        <f ca="1"/>
        <v>22101975.637503218</v>
      </c>
      <c r="BJ128">
        <f ca="1"/>
        <v>0</v>
      </c>
      <c r="BK128">
        <f ca="1"/>
        <v>22101975.637503218</v>
      </c>
      <c r="BL128">
        <f ca="1"/>
        <v>0.14151854052285917</v>
      </c>
      <c r="BM128">
        <f ca="1"/>
        <v>25229814.972394463</v>
      </c>
      <c r="BN128">
        <f ca="1"/>
        <v>0</v>
      </c>
      <c r="BO128">
        <f ca="1"/>
        <v>25229814.972394463</v>
      </c>
      <c r="BP128">
        <f ca="1"/>
        <v>14718330.887817929</v>
      </c>
      <c r="BQ128">
        <f ca="1"/>
        <v>10511484.084576534</v>
      </c>
    </row>
    <row r="129" spans="7:69" x14ac:dyDescent="0.35">
      <c r="G129" s="34">
        <f t="shared" si="15"/>
        <v>82</v>
      </c>
      <c r="H129" s="35">
        <f t="shared" ca="1" si="16"/>
        <v>22101975.637503218</v>
      </c>
      <c r="I129" s="35">
        <f t="shared" si="27"/>
        <v>0</v>
      </c>
      <c r="J129" s="35">
        <f t="shared" ca="1" si="7"/>
        <v>22101975.637503218</v>
      </c>
      <c r="K129" s="36">
        <f t="shared" ca="1" si="8"/>
        <v>0.14151854052285917</v>
      </c>
      <c r="L129" s="37">
        <f t="shared" ca="1" si="9"/>
        <v>25229814.972394463</v>
      </c>
      <c r="M129" s="36">
        <f t="shared" ca="1" si="0"/>
        <v>0</v>
      </c>
      <c r="N129" s="38">
        <f t="shared" ca="1" si="10"/>
        <v>25229814.972394463</v>
      </c>
      <c r="O129" s="37">
        <f t="shared" si="21"/>
        <v>14718330.887817929</v>
      </c>
      <c r="P129" s="57">
        <f t="shared" ca="1" si="11"/>
        <v>10511484.084576534</v>
      </c>
      <c r="S129">
        <v>58</v>
      </c>
      <c r="T129" s="32">
        <v>132298692.87230907</v>
      </c>
      <c r="U129">
        <v>58</v>
      </c>
      <c r="V129" s="32">
        <v>-974837215.04056048</v>
      </c>
      <c r="AG129">
        <f t="shared" si="18"/>
        <v>82</v>
      </c>
      <c r="AH129" s="4">
        <f t="shared" si="19"/>
        <v>-3938962.5155910626</v>
      </c>
      <c r="AI129" s="21">
        <f t="shared" si="28"/>
        <v>0</v>
      </c>
      <c r="AJ129" s="21">
        <f t="shared" si="22"/>
        <v>-3938962.5155910626</v>
      </c>
      <c r="AK129" s="39">
        <f t="shared" si="23"/>
        <v>7.0000000000000007E-2</v>
      </c>
      <c r="AL129">
        <f t="shared" si="24"/>
        <v>-275727.37609137443</v>
      </c>
      <c r="AM129" s="21">
        <f t="shared" si="12"/>
        <v>-4214689.8916824367</v>
      </c>
      <c r="AN129">
        <f t="shared" si="25"/>
        <v>0.04</v>
      </c>
      <c r="AO129" s="4">
        <f t="shared" si="13"/>
        <v>-4052586.4343100353</v>
      </c>
      <c r="AP129" s="32">
        <f t="shared" si="26"/>
        <v>14718330.887817929</v>
      </c>
      <c r="AQ129" s="13">
        <f t="shared" si="14"/>
        <v>-18770917.322127964</v>
      </c>
      <c r="AR129" s="4"/>
      <c r="AS129" s="4"/>
      <c r="AV129">
        <v>83</v>
      </c>
      <c r="AW129">
        <v>-18770917.322127964</v>
      </c>
      <c r="AX129">
        <v>0</v>
      </c>
      <c r="AY129">
        <v>-18770917.322127964</v>
      </c>
      <c r="AZ129">
        <v>7.0000000000000007E-2</v>
      </c>
      <c r="BA129">
        <v>-1313964.2125489577</v>
      </c>
      <c r="BB129">
        <v>-20084881.534676921</v>
      </c>
      <c r="BC129">
        <v>0.04</v>
      </c>
      <c r="BD129">
        <v>-19312386.0910355</v>
      </c>
      <c r="BE129">
        <v>15307064.123330647</v>
      </c>
      <c r="BF129">
        <v>-34619450.214366145</v>
      </c>
      <c r="BH129">
        <f ca="1"/>
        <v>83</v>
      </c>
      <c r="BI129">
        <f ca="1"/>
        <v>10511484.084576534</v>
      </c>
      <c r="BJ129">
        <f ca="1"/>
        <v>0</v>
      </c>
      <c r="BK129">
        <f ca="1"/>
        <v>10511484.084576534</v>
      </c>
      <c r="BL129">
        <f ca="1"/>
        <v>2.9835091701562913E-2</v>
      </c>
      <c r="BM129">
        <f ca="1"/>
        <v>10825095.176159393</v>
      </c>
      <c r="BN129">
        <f ca="1"/>
        <v>4.3829647584342338E-2</v>
      </c>
      <c r="BO129">
        <f ca="1"/>
        <v>10370557.304260431</v>
      </c>
      <c r="BP129">
        <f ca="1"/>
        <v>15307064.123330647</v>
      </c>
      <c r="BQ129">
        <f ca="1"/>
        <v>-4936506.8190702163</v>
      </c>
    </row>
    <row r="130" spans="7:69" x14ac:dyDescent="0.35">
      <c r="G130" s="34">
        <f t="shared" si="15"/>
        <v>83</v>
      </c>
      <c r="H130" s="35">
        <f t="shared" ca="1" si="16"/>
        <v>10511484.084576534</v>
      </c>
      <c r="I130" s="35">
        <f t="shared" si="27"/>
        <v>0</v>
      </c>
      <c r="J130" s="35">
        <f t="shared" ca="1" si="7"/>
        <v>10511484.084576534</v>
      </c>
      <c r="K130" s="36">
        <f t="shared" ca="1" si="8"/>
        <v>2.9835091701562913E-2</v>
      </c>
      <c r="L130" s="37">
        <f t="shared" ca="1" si="9"/>
        <v>10825095.176159393</v>
      </c>
      <c r="M130" s="36">
        <f t="shared" ca="1" si="0"/>
        <v>4.3829647584342338E-2</v>
      </c>
      <c r="N130" s="38">
        <f t="shared" ca="1" si="10"/>
        <v>10370557.304260431</v>
      </c>
      <c r="O130" s="37">
        <f t="shared" si="21"/>
        <v>15307064.123330647</v>
      </c>
      <c r="P130" s="57">
        <f t="shared" ca="1" si="11"/>
        <v>-4936506.8190702163</v>
      </c>
      <c r="S130">
        <v>59</v>
      </c>
      <c r="T130" s="32">
        <v>248617250.68269882</v>
      </c>
      <c r="U130">
        <v>59</v>
      </c>
      <c r="V130" s="32">
        <v>-258185127.70284697</v>
      </c>
      <c r="AG130">
        <f t="shared" si="18"/>
        <v>83</v>
      </c>
      <c r="AH130" s="4">
        <f t="shared" si="19"/>
        <v>-18770917.322127964</v>
      </c>
      <c r="AI130" s="21">
        <f t="shared" si="28"/>
        <v>0</v>
      </c>
      <c r="AJ130" s="21">
        <f t="shared" si="22"/>
        <v>-18770917.322127964</v>
      </c>
      <c r="AK130" s="39">
        <f t="shared" si="23"/>
        <v>7.0000000000000007E-2</v>
      </c>
      <c r="AL130">
        <f t="shared" si="24"/>
        <v>-1313964.2125489577</v>
      </c>
      <c r="AM130" s="21">
        <f t="shared" si="12"/>
        <v>-20084881.534676921</v>
      </c>
      <c r="AN130">
        <f t="shared" si="25"/>
        <v>0.04</v>
      </c>
      <c r="AO130" s="4">
        <f t="shared" si="13"/>
        <v>-19312386.0910355</v>
      </c>
      <c r="AP130" s="32">
        <f t="shared" si="26"/>
        <v>15307064.123330647</v>
      </c>
      <c r="AQ130" s="13">
        <f t="shared" si="14"/>
        <v>-34619450.214366145</v>
      </c>
      <c r="AR130" s="4"/>
      <c r="AS130" s="4"/>
      <c r="AV130">
        <v>84</v>
      </c>
      <c r="AW130">
        <v>-34619450.214366145</v>
      </c>
      <c r="AX130">
        <v>0</v>
      </c>
      <c r="AY130">
        <v>-34619450.214366145</v>
      </c>
      <c r="AZ130">
        <v>7.0000000000000007E-2</v>
      </c>
      <c r="BA130">
        <v>-2423361.5150056304</v>
      </c>
      <c r="BB130">
        <v>-37042811.729371779</v>
      </c>
      <c r="BC130">
        <v>0.04</v>
      </c>
      <c r="BD130">
        <v>-35618088.201319017</v>
      </c>
      <c r="BE130">
        <v>15919346.688263873</v>
      </c>
      <c r="BF130">
        <v>-51537434.889582887</v>
      </c>
      <c r="BH130">
        <f ca="1"/>
        <v>84</v>
      </c>
      <c r="BI130">
        <f ca="1"/>
        <v>-4936506.8190702163</v>
      </c>
      <c r="BJ130">
        <f ca="1"/>
        <v>0</v>
      </c>
      <c r="BK130">
        <f ca="1"/>
        <v>-4936506.8190702163</v>
      </c>
      <c r="BL130">
        <f ca="1"/>
        <v>-0.11207266114785626</v>
      </c>
      <c r="BM130">
        <f ca="1"/>
        <v>-4383259.3630824778</v>
      </c>
      <c r="BN130">
        <f ca="1"/>
        <v>7.3555805848365338E-2</v>
      </c>
      <c r="BO130">
        <f ca="1"/>
        <v>-4082935.7348765456</v>
      </c>
      <c r="BP130">
        <f ca="1"/>
        <v>15919346.688263873</v>
      </c>
      <c r="BQ130">
        <f ca="1"/>
        <v>-20002282.423140418</v>
      </c>
    </row>
    <row r="131" spans="7:69" x14ac:dyDescent="0.35">
      <c r="G131" s="34">
        <f t="shared" si="15"/>
        <v>84</v>
      </c>
      <c r="H131" s="35">
        <f t="shared" ca="1" si="16"/>
        <v>-4936506.8190702163</v>
      </c>
      <c r="I131" s="35">
        <f t="shared" si="27"/>
        <v>0</v>
      </c>
      <c r="J131" s="35">
        <f t="shared" ca="1" si="7"/>
        <v>-4936506.8190702163</v>
      </c>
      <c r="K131" s="36">
        <f t="shared" ca="1" si="8"/>
        <v>-0.11207266114785626</v>
      </c>
      <c r="L131" s="37">
        <f t="shared" ca="1" si="9"/>
        <v>-4383259.3630824778</v>
      </c>
      <c r="M131" s="36">
        <f t="shared" ca="1" si="0"/>
        <v>7.3555805848365338E-2</v>
      </c>
      <c r="N131" s="38">
        <f t="shared" ca="1" si="10"/>
        <v>-4082935.7348765456</v>
      </c>
      <c r="O131" s="37">
        <f t="shared" si="21"/>
        <v>15919346.688263873</v>
      </c>
      <c r="P131" s="57">
        <f t="shared" ca="1" si="11"/>
        <v>-20002282.423140418</v>
      </c>
      <c r="S131">
        <v>60</v>
      </c>
      <c r="T131" s="32">
        <v>82315313.191004574</v>
      </c>
      <c r="U131">
        <v>60</v>
      </c>
      <c r="V131" s="32">
        <v>-516131342.74618739</v>
      </c>
      <c r="AG131">
        <f t="shared" si="18"/>
        <v>84</v>
      </c>
      <c r="AH131" s="4">
        <f t="shared" si="19"/>
        <v>-34619450.214366145</v>
      </c>
      <c r="AI131" s="21">
        <f t="shared" si="28"/>
        <v>0</v>
      </c>
      <c r="AJ131" s="21">
        <f t="shared" si="22"/>
        <v>-34619450.214366145</v>
      </c>
      <c r="AK131" s="39">
        <f t="shared" si="23"/>
        <v>7.0000000000000007E-2</v>
      </c>
      <c r="AL131">
        <f t="shared" si="24"/>
        <v>-2423361.5150056304</v>
      </c>
      <c r="AM131" s="21">
        <f t="shared" si="12"/>
        <v>-37042811.729371779</v>
      </c>
      <c r="AN131">
        <f t="shared" si="25"/>
        <v>0.04</v>
      </c>
      <c r="AO131" s="4">
        <f t="shared" si="13"/>
        <v>-35618088.201319017</v>
      </c>
      <c r="AP131" s="32">
        <f t="shared" si="26"/>
        <v>15919346.688263873</v>
      </c>
      <c r="AQ131" s="13">
        <f t="shared" si="14"/>
        <v>-51537434.889582887</v>
      </c>
      <c r="AR131" s="4"/>
      <c r="AS131" s="4"/>
      <c r="AV131">
        <v>85</v>
      </c>
      <c r="AW131">
        <v>-51537434.889582887</v>
      </c>
      <c r="AX131">
        <v>0</v>
      </c>
      <c r="AY131">
        <v>-51537434.889582887</v>
      </c>
      <c r="AZ131">
        <v>7.0000000000000007E-2</v>
      </c>
      <c r="BA131">
        <v>-3607620.4422708023</v>
      </c>
      <c r="BB131">
        <v>-55145055.331853688</v>
      </c>
      <c r="BC131">
        <v>0.04</v>
      </c>
      <c r="BD131">
        <v>-53024091.665243931</v>
      </c>
      <c r="BE131">
        <v>16556120.555794429</v>
      </c>
      <c r="BF131">
        <v>-69580212.221038356</v>
      </c>
      <c r="BH131">
        <f ca="1"/>
        <v>85</v>
      </c>
      <c r="BI131">
        <f ca="1"/>
        <v>-20002282.423140418</v>
      </c>
      <c r="BJ131">
        <f ca="1"/>
        <v>0</v>
      </c>
      <c r="BK131">
        <f ca="1"/>
        <v>-20002282.423140418</v>
      </c>
      <c r="BL131">
        <f ca="1"/>
        <v>0.16285661166868229</v>
      </c>
      <c r="BM131">
        <f ca="1"/>
        <v>-23259786.364213105</v>
      </c>
      <c r="BN131">
        <f ca="1"/>
        <v>4.6608589990791385E-2</v>
      </c>
      <c r="BO131">
        <f ca="1"/>
        <v>-22223958.972492054</v>
      </c>
      <c r="BP131">
        <f ca="1"/>
        <v>16556120.555794429</v>
      </c>
      <c r="BQ131">
        <f ca="1"/>
        <v>-38780079.528286487</v>
      </c>
    </row>
    <row r="132" spans="7:69" x14ac:dyDescent="0.35">
      <c r="G132" s="34">
        <f t="shared" si="15"/>
        <v>85</v>
      </c>
      <c r="H132" s="35">
        <f t="shared" ca="1" si="16"/>
        <v>-20002282.423140418</v>
      </c>
      <c r="I132" s="35">
        <f t="shared" si="27"/>
        <v>0</v>
      </c>
      <c r="J132" s="35">
        <f t="shared" ca="1" si="7"/>
        <v>-20002282.423140418</v>
      </c>
      <c r="K132" s="36">
        <f t="shared" ca="1" si="8"/>
        <v>0.16285661166868229</v>
      </c>
      <c r="L132" s="37">
        <f t="shared" ca="1" si="9"/>
        <v>-23259786.364213105</v>
      </c>
      <c r="M132" s="36">
        <f t="shared" ca="1" si="0"/>
        <v>4.6608589990791385E-2</v>
      </c>
      <c r="N132" s="38">
        <f t="shared" ca="1" si="10"/>
        <v>-22223958.972492054</v>
      </c>
      <c r="O132" s="37">
        <f t="shared" si="21"/>
        <v>16556120.555794429</v>
      </c>
      <c r="P132" s="57">
        <f t="shared" ca="1" si="11"/>
        <v>-38780079.528286487</v>
      </c>
      <c r="S132">
        <v>61</v>
      </c>
      <c r="T132" s="32">
        <v>212252366.07404658</v>
      </c>
      <c r="U132">
        <v>61</v>
      </c>
      <c r="V132" s="32">
        <v>782967041.24907517</v>
      </c>
      <c r="AG132">
        <f t="shared" si="18"/>
        <v>85</v>
      </c>
      <c r="AH132" s="4">
        <f t="shared" si="19"/>
        <v>-51537434.889582887</v>
      </c>
      <c r="AI132" s="21">
        <f t="shared" si="28"/>
        <v>0</v>
      </c>
      <c r="AJ132" s="21">
        <f t="shared" si="22"/>
        <v>-51537434.889582887</v>
      </c>
      <c r="AK132" s="39">
        <f t="shared" si="23"/>
        <v>7.0000000000000007E-2</v>
      </c>
      <c r="AL132">
        <f t="shared" si="24"/>
        <v>-3607620.4422708023</v>
      </c>
      <c r="AM132" s="21">
        <f t="shared" si="12"/>
        <v>-55145055.331853688</v>
      </c>
      <c r="AN132">
        <f t="shared" si="25"/>
        <v>0.04</v>
      </c>
      <c r="AO132" s="4">
        <f t="shared" si="13"/>
        <v>-53024091.665243931</v>
      </c>
      <c r="AP132" s="32">
        <f t="shared" si="26"/>
        <v>16556120.555794429</v>
      </c>
      <c r="AQ132" s="13">
        <f t="shared" si="14"/>
        <v>-69580212.221038356</v>
      </c>
      <c r="AR132" s="4"/>
      <c r="AS132" s="4"/>
      <c r="AV132">
        <v>86</v>
      </c>
      <c r="AW132">
        <v>-69580212.221038356</v>
      </c>
      <c r="AX132">
        <v>0</v>
      </c>
      <c r="AY132">
        <v>-69580212.221038356</v>
      </c>
      <c r="AZ132">
        <v>7.0000000000000007E-2</v>
      </c>
      <c r="BA132">
        <v>-4870614.8554726858</v>
      </c>
      <c r="BB132">
        <v>-74450827.07651104</v>
      </c>
      <c r="BC132">
        <v>0.04</v>
      </c>
      <c r="BD132">
        <v>-71587333.727414459</v>
      </c>
      <c r="BE132">
        <v>17218365.378026206</v>
      </c>
      <c r="BF132">
        <v>-88805699.105440661</v>
      </c>
      <c r="BH132">
        <f ca="1"/>
        <v>86</v>
      </c>
      <c r="BI132">
        <f ca="1"/>
        <v>-38780079.528286487</v>
      </c>
      <c r="BJ132">
        <f ca="1"/>
        <v>0</v>
      </c>
      <c r="BK132">
        <f ca="1"/>
        <v>-38780079.528286487</v>
      </c>
      <c r="BL132">
        <f ca="1"/>
        <v>0.31054199093307194</v>
      </c>
      <c r="BM132">
        <f ca="1"/>
        <v>-50822922.633543439</v>
      </c>
      <c r="BN132">
        <f ca="1"/>
        <v>0</v>
      </c>
      <c r="BO132">
        <f ca="1"/>
        <v>-50822922.633543439</v>
      </c>
      <c r="BP132">
        <f ca="1"/>
        <v>17218365.378026206</v>
      </c>
      <c r="BQ132">
        <f ca="1"/>
        <v>-68041288.011569649</v>
      </c>
    </row>
    <row r="133" spans="7:69" x14ac:dyDescent="0.35">
      <c r="G133" s="34">
        <f t="shared" si="15"/>
        <v>86</v>
      </c>
      <c r="H133" s="35">
        <f t="shared" ca="1" si="16"/>
        <v>-38780079.528286487</v>
      </c>
      <c r="I133" s="35">
        <f t="shared" si="27"/>
        <v>0</v>
      </c>
      <c r="J133" s="35">
        <f t="shared" ca="1" si="7"/>
        <v>-38780079.528286487</v>
      </c>
      <c r="K133" s="36">
        <f t="shared" ca="1" si="8"/>
        <v>0.31054199093307194</v>
      </c>
      <c r="L133" s="37">
        <f t="shared" ca="1" si="9"/>
        <v>-50822922.633543439</v>
      </c>
      <c r="M133" s="36">
        <f t="shared" ca="1" si="0"/>
        <v>0</v>
      </c>
      <c r="N133" s="38">
        <f t="shared" ca="1" si="10"/>
        <v>-50822922.633543439</v>
      </c>
      <c r="O133" s="37">
        <f t="shared" si="21"/>
        <v>17218365.378026206</v>
      </c>
      <c r="P133" s="57">
        <f t="shared" ca="1" si="11"/>
        <v>-68041288.011569649</v>
      </c>
      <c r="S133">
        <v>62</v>
      </c>
      <c r="T133" s="32">
        <v>201730946.45739353</v>
      </c>
      <c r="U133">
        <v>62</v>
      </c>
      <c r="V133" s="32">
        <v>-123522659.88726373</v>
      </c>
      <c r="AG133">
        <f t="shared" si="18"/>
        <v>86</v>
      </c>
      <c r="AH133" s="4">
        <f t="shared" si="19"/>
        <v>-69580212.221038356</v>
      </c>
      <c r="AI133" s="21">
        <f t="shared" si="28"/>
        <v>0</v>
      </c>
      <c r="AJ133" s="21">
        <f t="shared" si="22"/>
        <v>-69580212.221038356</v>
      </c>
      <c r="AK133" s="39">
        <f t="shared" si="23"/>
        <v>7.0000000000000007E-2</v>
      </c>
      <c r="AL133">
        <f t="shared" si="24"/>
        <v>-4870614.8554726858</v>
      </c>
      <c r="AM133" s="21">
        <f t="shared" si="12"/>
        <v>-74450827.07651104</v>
      </c>
      <c r="AN133">
        <f t="shared" si="25"/>
        <v>0.04</v>
      </c>
      <c r="AO133" s="4">
        <f t="shared" si="13"/>
        <v>-71587333.727414459</v>
      </c>
      <c r="AP133" s="32">
        <f t="shared" si="26"/>
        <v>17218365.378026206</v>
      </c>
      <c r="AQ133" s="13">
        <f t="shared" si="14"/>
        <v>-88805699.105440661</v>
      </c>
      <c r="AR133" s="4"/>
      <c r="AS133" s="4"/>
      <c r="AV133">
        <v>87</v>
      </c>
      <c r="AW133">
        <v>-88805699.105440661</v>
      </c>
      <c r="AX133">
        <v>0</v>
      </c>
      <c r="AY133">
        <v>-88805699.105440661</v>
      </c>
      <c r="AZ133">
        <v>7.0000000000000007E-2</v>
      </c>
      <c r="BA133">
        <v>-6216398.9373808466</v>
      </c>
      <c r="BB133">
        <v>-95022098.042821512</v>
      </c>
      <c r="BC133">
        <v>0.04</v>
      </c>
      <c r="BD133">
        <v>-91367401.964251444</v>
      </c>
      <c r="BE133">
        <v>17907099.993147254</v>
      </c>
      <c r="BF133">
        <v>-109274501.9573987</v>
      </c>
      <c r="BH133">
        <f ca="1"/>
        <v>87</v>
      </c>
      <c r="BI133">
        <f ca="1"/>
        <v>-68041288.011569649</v>
      </c>
      <c r="BJ133">
        <f ca="1"/>
        <v>0</v>
      </c>
      <c r="BK133">
        <f ca="1"/>
        <v>-68041288.011569649</v>
      </c>
      <c r="BL133">
        <f ca="1"/>
        <v>-2.478972585491665E-3</v>
      </c>
      <c r="BM133">
        <f ca="1"/>
        <v>-67872615.523907423</v>
      </c>
      <c r="BN133">
        <f ca="1"/>
        <v>0</v>
      </c>
      <c r="BO133">
        <f ca="1"/>
        <v>-67872615.523907423</v>
      </c>
      <c r="BP133">
        <f ca="1"/>
        <v>17907099.993147254</v>
      </c>
      <c r="BQ133">
        <f ca="1"/>
        <v>-85779715.517054677</v>
      </c>
    </row>
    <row r="134" spans="7:69" x14ac:dyDescent="0.35">
      <c r="G134" s="34">
        <f t="shared" si="15"/>
        <v>87</v>
      </c>
      <c r="H134" s="35">
        <f t="shared" ca="1" si="16"/>
        <v>-68041288.011569649</v>
      </c>
      <c r="I134" s="35">
        <f t="shared" si="27"/>
        <v>0</v>
      </c>
      <c r="J134" s="35">
        <f t="shared" ca="1" si="7"/>
        <v>-68041288.011569649</v>
      </c>
      <c r="K134" s="36">
        <f t="shared" ca="1" si="8"/>
        <v>-2.478972585491665E-3</v>
      </c>
      <c r="L134" s="37">
        <f t="shared" ca="1" si="9"/>
        <v>-67872615.523907423</v>
      </c>
      <c r="M134" s="36">
        <f t="shared" ca="1" si="0"/>
        <v>0</v>
      </c>
      <c r="N134" s="38">
        <f t="shared" ca="1" si="10"/>
        <v>-67872615.523907423</v>
      </c>
      <c r="O134" s="37">
        <f t="shared" si="21"/>
        <v>17907099.993147254</v>
      </c>
      <c r="P134" s="57">
        <f t="shared" ca="1" si="11"/>
        <v>-85779715.517054677</v>
      </c>
      <c r="S134">
        <v>63</v>
      </c>
      <c r="T134" s="32">
        <v>225291240.48524365</v>
      </c>
      <c r="U134">
        <v>63</v>
      </c>
      <c r="V134" s="32">
        <v>2292345446.9459357</v>
      </c>
      <c r="AG134">
        <f t="shared" si="18"/>
        <v>87</v>
      </c>
      <c r="AH134" s="4">
        <f t="shared" si="19"/>
        <v>-88805699.105440661</v>
      </c>
      <c r="AI134" s="21">
        <f t="shared" si="28"/>
        <v>0</v>
      </c>
      <c r="AJ134" s="21">
        <f t="shared" si="22"/>
        <v>-88805699.105440661</v>
      </c>
      <c r="AK134" s="39">
        <f t="shared" si="23"/>
        <v>7.0000000000000007E-2</v>
      </c>
      <c r="AL134">
        <f t="shared" si="24"/>
        <v>-6216398.9373808466</v>
      </c>
      <c r="AM134" s="21">
        <f t="shared" si="12"/>
        <v>-95022098.042821512</v>
      </c>
      <c r="AN134">
        <f t="shared" si="25"/>
        <v>0.04</v>
      </c>
      <c r="AO134" s="4">
        <f t="shared" si="13"/>
        <v>-91367401.964251444</v>
      </c>
      <c r="AP134" s="32">
        <f t="shared" si="26"/>
        <v>17907099.993147254</v>
      </c>
      <c r="AQ134" s="13">
        <f t="shared" si="14"/>
        <v>-109274501.9573987</v>
      </c>
      <c r="AR134" s="4"/>
      <c r="AS134" s="4"/>
      <c r="AV134">
        <v>88</v>
      </c>
      <c r="AW134">
        <v>-109274501.9573987</v>
      </c>
      <c r="AX134">
        <v>0</v>
      </c>
      <c r="AY134">
        <v>-109274501.9573987</v>
      </c>
      <c r="AZ134">
        <v>7.0000000000000007E-2</v>
      </c>
      <c r="BA134">
        <v>-7649215.1370179094</v>
      </c>
      <c r="BB134">
        <v>-116923717.0944166</v>
      </c>
      <c r="BC134">
        <v>0.04</v>
      </c>
      <c r="BD134">
        <v>-112426651.05232365</v>
      </c>
      <c r="BE134">
        <v>18623383.992873143</v>
      </c>
      <c r="BF134">
        <v>-131050035.0451968</v>
      </c>
      <c r="BH134">
        <f ca="1"/>
        <v>88</v>
      </c>
      <c r="BI134">
        <f ca="1"/>
        <v>-85779715.517054677</v>
      </c>
      <c r="BJ134">
        <f ca="1"/>
        <v>0</v>
      </c>
      <c r="BK134">
        <f ca="1"/>
        <v>-85779715.517054677</v>
      </c>
      <c r="BL134">
        <f ca="1"/>
        <v>-0.17964108990574373</v>
      </c>
      <c r="BM134">
        <f ca="1"/>
        <v>-70370153.929766342</v>
      </c>
      <c r="BN134">
        <f ca="1"/>
        <v>4.6356743887055601E-4</v>
      </c>
      <c r="BO134">
        <f ca="1"/>
        <v>-70337547.732907355</v>
      </c>
      <c r="BP134">
        <f ca="1"/>
        <v>18623383.992873143</v>
      </c>
      <c r="BQ134">
        <f ca="1"/>
        <v>-88960931.725780502</v>
      </c>
    </row>
    <row r="135" spans="7:69" x14ac:dyDescent="0.35">
      <c r="G135" s="34">
        <f t="shared" si="15"/>
        <v>88</v>
      </c>
      <c r="H135" s="35">
        <f t="shared" ca="1" si="16"/>
        <v>-85779715.517054677</v>
      </c>
      <c r="I135" s="35">
        <f t="shared" si="27"/>
        <v>0</v>
      </c>
      <c r="J135" s="35">
        <f t="shared" ca="1" si="7"/>
        <v>-85779715.517054677</v>
      </c>
      <c r="K135" s="36">
        <f t="shared" ca="1" si="8"/>
        <v>-0.17964108990574373</v>
      </c>
      <c r="L135" s="37">
        <f t="shared" ca="1" si="9"/>
        <v>-70370153.929766342</v>
      </c>
      <c r="M135" s="36">
        <f t="shared" ref="M135:M150" ca="1" si="29">MAX(_xlfn.NORM.INV(RAND(),D$76,D$77),0)</f>
        <v>4.6356743887055601E-4</v>
      </c>
      <c r="N135" s="38">
        <f t="shared" ca="1" si="10"/>
        <v>-70337547.732907355</v>
      </c>
      <c r="O135" s="37">
        <f t="shared" ref="O135:O150" si="30">IF(G135&gt;=retirement_age,IF(G135=retirement_age,$D$25*12,(AP134*(1+$D$14))),0)</f>
        <v>18623383.992873143</v>
      </c>
      <c r="P135" s="57">
        <f t="shared" ca="1" si="11"/>
        <v>-88960931.725780502</v>
      </c>
      <c r="S135">
        <v>64</v>
      </c>
      <c r="T135" s="32">
        <v>162210032.88001871</v>
      </c>
      <c r="U135">
        <v>64</v>
      </c>
      <c r="V135" s="32">
        <v>-403703763.95618814</v>
      </c>
      <c r="AG135">
        <f t="shared" si="18"/>
        <v>88</v>
      </c>
      <c r="AH135" s="4">
        <f t="shared" si="19"/>
        <v>-109274501.9573987</v>
      </c>
      <c r="AI135" s="21">
        <f t="shared" si="28"/>
        <v>0</v>
      </c>
      <c r="AJ135" s="21">
        <f t="shared" ref="AJ135:AJ150" si="31">AH135+AI135</f>
        <v>-109274501.9573987</v>
      </c>
      <c r="AK135" s="39">
        <f t="shared" ref="AK135:AK150" si="32">IF(AG135&lt;=retirement_age,$D$11,$D$12)</f>
        <v>7.0000000000000007E-2</v>
      </c>
      <c r="AL135">
        <f t="shared" ref="AL135:AL150" si="33">IF(AG135&lt;=retirement_age,AJ135*$D$11,AJ135*$D$12)</f>
        <v>-7649215.1370179094</v>
      </c>
      <c r="AM135" s="21">
        <f t="shared" si="12"/>
        <v>-116923717.0944166</v>
      </c>
      <c r="AN135">
        <f t="shared" ref="AN135:AN150" si="34">IF(AG135&lt;=retirement_age,$D$13,$D$14)</f>
        <v>0.04</v>
      </c>
      <c r="AO135" s="4">
        <f t="shared" si="13"/>
        <v>-112426651.05232365</v>
      </c>
      <c r="AP135" s="32">
        <f t="shared" ref="AP135:AP150" si="35">IF(AG135&gt;=retirement_age,IF(AG135=retirement_age,$D$25*12,(AP134*(1+$D$14))),0)</f>
        <v>18623383.992873143</v>
      </c>
      <c r="AQ135" s="13">
        <f t="shared" si="14"/>
        <v>-131050035.0451968</v>
      </c>
      <c r="AR135" s="4"/>
      <c r="AS135" s="4"/>
      <c r="AV135">
        <v>89</v>
      </c>
      <c r="AW135">
        <v>-131050035.0451968</v>
      </c>
      <c r="AX135">
        <v>0</v>
      </c>
      <c r="AY135">
        <v>-131050035.0451968</v>
      </c>
      <c r="AZ135">
        <v>7.0000000000000007E-2</v>
      </c>
      <c r="BA135">
        <v>-9173502.4531637765</v>
      </c>
      <c r="BB135">
        <v>-140223537.49836057</v>
      </c>
      <c r="BC135">
        <v>0.04</v>
      </c>
      <c r="BD135">
        <v>-134830324.51765439</v>
      </c>
      <c r="BE135">
        <v>19368319.352588069</v>
      </c>
      <c r="BF135">
        <v>-154198643.87024245</v>
      </c>
      <c r="BH135">
        <f ca="1"/>
        <v>89</v>
      </c>
      <c r="BI135">
        <f ca="1"/>
        <v>-88960931.725780502</v>
      </c>
      <c r="BJ135">
        <f ca="1"/>
        <v>0</v>
      </c>
      <c r="BK135">
        <f ca="1"/>
        <v>-88960931.725780502</v>
      </c>
      <c r="BL135">
        <f ca="1"/>
        <v>-2.0392114863707025E-2</v>
      </c>
      <c r="BM135">
        <f ca="1"/>
        <v>-87146830.187645987</v>
      </c>
      <c r="BN135">
        <f ca="1"/>
        <v>0</v>
      </c>
      <c r="BO135">
        <f ca="1"/>
        <v>-87146830.187645987</v>
      </c>
      <c r="BP135">
        <f ca="1"/>
        <v>19368319.352588069</v>
      </c>
      <c r="BQ135">
        <f ca="1"/>
        <v>-106515149.54023406</v>
      </c>
    </row>
    <row r="136" spans="7:69" x14ac:dyDescent="0.35">
      <c r="G136" s="34">
        <f t="shared" si="15"/>
        <v>89</v>
      </c>
      <c r="H136" s="35">
        <f t="shared" ca="1" si="16"/>
        <v>-88960931.725780502</v>
      </c>
      <c r="I136" s="35">
        <f t="shared" ref="I136:I150" si="36">IF(G136&lt;=retirement_age,I135*(1+$D$15),0)</f>
        <v>0</v>
      </c>
      <c r="J136" s="35">
        <f t="shared" ref="J136:J149" ca="1" si="37">H136+I136</f>
        <v>-88960931.725780502</v>
      </c>
      <c r="K136" s="36">
        <f t="shared" ref="K136:K149" ca="1" si="38">_xlfn.NORM.INV(RAND(),D$73,D$74)</f>
        <v>-2.0392114863707025E-2</v>
      </c>
      <c r="L136" s="37">
        <f t="shared" ref="L136:L149" ca="1" si="39">J136*(1+K136)</f>
        <v>-87146830.187645987</v>
      </c>
      <c r="M136" s="36">
        <f t="shared" ca="1" si="29"/>
        <v>0</v>
      </c>
      <c r="N136" s="38">
        <f t="shared" ref="N136:N149" ca="1" si="40">L136/(1+M136)</f>
        <v>-87146830.187645987</v>
      </c>
      <c r="O136" s="37">
        <f t="shared" si="30"/>
        <v>19368319.352588069</v>
      </c>
      <c r="P136" s="57">
        <f t="shared" ref="P136:P149" ca="1" si="41">N136-O136</f>
        <v>-106515149.54023406</v>
      </c>
      <c r="S136">
        <v>65</v>
      </c>
      <c r="T136" s="32">
        <v>146813135.04786006</v>
      </c>
      <c r="U136">
        <v>65</v>
      </c>
      <c r="V136" s="32">
        <v>877250450.37803924</v>
      </c>
      <c r="AG136">
        <f t="shared" si="18"/>
        <v>89</v>
      </c>
      <c r="AH136" s="4">
        <f t="shared" si="19"/>
        <v>-131050035.0451968</v>
      </c>
      <c r="AI136" s="21">
        <f t="shared" ref="AI136:AI150" si="42">IF(AG136&lt;=retirement_age,AI135*(1+$D$15),0)</f>
        <v>0</v>
      </c>
      <c r="AJ136" s="21">
        <f t="shared" si="31"/>
        <v>-131050035.0451968</v>
      </c>
      <c r="AK136" s="39">
        <f t="shared" si="32"/>
        <v>7.0000000000000007E-2</v>
      </c>
      <c r="AL136">
        <f t="shared" si="33"/>
        <v>-9173502.4531637765</v>
      </c>
      <c r="AM136" s="21">
        <f t="shared" ref="AM136:AM150" si="43">AJ136+AL136</f>
        <v>-140223537.49836057</v>
      </c>
      <c r="AN136">
        <f t="shared" si="34"/>
        <v>0.04</v>
      </c>
      <c r="AO136" s="4">
        <f t="shared" ref="AO136:AO150" si="44">AM136/(1+AN136)</f>
        <v>-134830324.51765439</v>
      </c>
      <c r="AP136" s="32">
        <f t="shared" si="35"/>
        <v>19368319.352588069</v>
      </c>
      <c r="AQ136" s="13">
        <f t="shared" ref="AQ136:AQ150" si="45">AO136-AP136</f>
        <v>-154198643.87024245</v>
      </c>
      <c r="AR136" s="4"/>
      <c r="AS136" s="4"/>
      <c r="AV136">
        <v>90</v>
      </c>
      <c r="AW136">
        <v>-154198643.87024245</v>
      </c>
      <c r="AX136">
        <v>0</v>
      </c>
      <c r="AY136">
        <v>-154198643.87024245</v>
      </c>
      <c r="AZ136">
        <v>7.0000000000000007E-2</v>
      </c>
      <c r="BA136">
        <v>-10793905.070916973</v>
      </c>
      <c r="BB136">
        <v>-164992548.94115943</v>
      </c>
      <c r="BC136">
        <v>0.04</v>
      </c>
      <c r="BD136">
        <v>-158646681.67419174</v>
      </c>
      <c r="BE136">
        <v>20143052.126691591</v>
      </c>
      <c r="BF136">
        <v>-178789733.80088332</v>
      </c>
      <c r="BH136">
        <f ca="1"/>
        <v>90</v>
      </c>
      <c r="BI136">
        <f ca="1"/>
        <v>-106515149.54023406</v>
      </c>
      <c r="BJ136">
        <f ca="1"/>
        <v>0</v>
      </c>
      <c r="BK136">
        <f ca="1"/>
        <v>-106515149.54023406</v>
      </c>
      <c r="BL136">
        <f ca="1"/>
        <v>-0.1075886654238128</v>
      </c>
      <c r="BM136">
        <f ca="1"/>
        <v>-95055326.753782421</v>
      </c>
      <c r="BN136">
        <f ca="1"/>
        <v>6.3071449988673312E-2</v>
      </c>
      <c r="BO136">
        <f ca="1"/>
        <v>-89415746.001640067</v>
      </c>
      <c r="BP136">
        <f ca="1"/>
        <v>20143052.126691591</v>
      </c>
      <c r="BQ136">
        <f ca="1"/>
        <v>-109558798.12833166</v>
      </c>
    </row>
    <row r="137" spans="7:69" x14ac:dyDescent="0.35">
      <c r="G137" s="34">
        <f t="shared" ref="G137:G149" si="46">G136+1</f>
        <v>90</v>
      </c>
      <c r="H137" s="35">
        <f t="shared" ref="H137:H149" ca="1" si="47">P136</f>
        <v>-106515149.54023406</v>
      </c>
      <c r="I137" s="35">
        <f t="shared" si="36"/>
        <v>0</v>
      </c>
      <c r="J137" s="35">
        <f t="shared" ca="1" si="37"/>
        <v>-106515149.54023406</v>
      </c>
      <c r="K137" s="36">
        <f t="shared" ca="1" si="38"/>
        <v>-0.1075886654238128</v>
      </c>
      <c r="L137" s="37">
        <f t="shared" ca="1" si="39"/>
        <v>-95055326.753782421</v>
      </c>
      <c r="M137" s="36">
        <f t="shared" ca="1" si="29"/>
        <v>6.3071449988673312E-2</v>
      </c>
      <c r="N137" s="38">
        <f t="shared" ca="1" si="40"/>
        <v>-89415746.001640067</v>
      </c>
      <c r="O137" s="37">
        <f t="shared" si="30"/>
        <v>20143052.126691591</v>
      </c>
      <c r="P137" s="57">
        <f t="shared" ca="1" si="41"/>
        <v>-109558798.12833166</v>
      </c>
      <c r="S137">
        <v>66</v>
      </c>
      <c r="T137" s="32">
        <v>200433546.40013984</v>
      </c>
      <c r="U137">
        <v>66</v>
      </c>
      <c r="V137" s="32">
        <v>-298002600.41056854</v>
      </c>
      <c r="AG137">
        <f t="shared" ref="AG137:AG150" si="48">AG136+1</f>
        <v>90</v>
      </c>
      <c r="AH137" s="4">
        <f t="shared" ref="AH137:AH150" si="49">AQ136</f>
        <v>-154198643.87024245</v>
      </c>
      <c r="AI137" s="21">
        <f t="shared" si="42"/>
        <v>0</v>
      </c>
      <c r="AJ137" s="21">
        <f t="shared" si="31"/>
        <v>-154198643.87024245</v>
      </c>
      <c r="AK137" s="39">
        <f t="shared" si="32"/>
        <v>7.0000000000000007E-2</v>
      </c>
      <c r="AL137">
        <f t="shared" si="33"/>
        <v>-10793905.070916973</v>
      </c>
      <c r="AM137" s="21">
        <f t="shared" si="43"/>
        <v>-164992548.94115943</v>
      </c>
      <c r="AN137">
        <f t="shared" si="34"/>
        <v>0.04</v>
      </c>
      <c r="AO137" s="4">
        <f t="shared" si="44"/>
        <v>-158646681.67419174</v>
      </c>
      <c r="AP137" s="32">
        <f t="shared" si="35"/>
        <v>20143052.126691591</v>
      </c>
      <c r="AQ137" s="13">
        <f t="shared" si="45"/>
        <v>-178789733.80088332</v>
      </c>
      <c r="AR137" s="4"/>
      <c r="AS137" s="4"/>
    </row>
    <row r="138" spans="7:69" x14ac:dyDescent="0.35">
      <c r="G138" s="34">
        <f t="shared" si="46"/>
        <v>91</v>
      </c>
      <c r="H138" s="35">
        <f t="shared" ca="1" si="47"/>
        <v>-109558798.12833166</v>
      </c>
      <c r="I138" s="35">
        <f t="shared" si="36"/>
        <v>0</v>
      </c>
      <c r="J138" s="35">
        <f t="shared" ca="1" si="37"/>
        <v>-109558798.12833166</v>
      </c>
      <c r="K138" s="36">
        <f t="shared" ca="1" si="38"/>
        <v>-3.7851083417747525E-2</v>
      </c>
      <c r="L138" s="37">
        <f t="shared" ca="1" si="39"/>
        <v>-105411878.92122801</v>
      </c>
      <c r="M138" s="36">
        <f t="shared" ca="1" si="29"/>
        <v>0</v>
      </c>
      <c r="N138" s="38">
        <f t="shared" ca="1" si="40"/>
        <v>-105411878.92122801</v>
      </c>
      <c r="O138" s="37">
        <f t="shared" si="30"/>
        <v>20948774.211759254</v>
      </c>
      <c r="P138" s="57">
        <f t="shared" ca="1" si="41"/>
        <v>-126360653.13298726</v>
      </c>
      <c r="S138">
        <v>67</v>
      </c>
      <c r="T138" s="32">
        <v>163832172.02700353</v>
      </c>
      <c r="U138">
        <v>67</v>
      </c>
      <c r="V138" s="32">
        <v>2830621790.3912001</v>
      </c>
      <c r="AG138">
        <f t="shared" si="48"/>
        <v>91</v>
      </c>
      <c r="AH138" s="4">
        <f t="shared" si="49"/>
        <v>-178789733.80088332</v>
      </c>
      <c r="AI138" s="21">
        <f t="shared" si="42"/>
        <v>0</v>
      </c>
      <c r="AJ138" s="21">
        <f t="shared" si="31"/>
        <v>-178789733.80088332</v>
      </c>
      <c r="AK138" s="39">
        <f t="shared" si="32"/>
        <v>7.0000000000000007E-2</v>
      </c>
      <c r="AL138">
        <f t="shared" si="33"/>
        <v>-12515281.366061835</v>
      </c>
      <c r="AM138" s="21">
        <f t="shared" si="43"/>
        <v>-191305015.16694516</v>
      </c>
      <c r="AN138">
        <f t="shared" si="34"/>
        <v>0.04</v>
      </c>
      <c r="AO138" s="4">
        <f t="shared" si="44"/>
        <v>-183947129.96821648</v>
      </c>
      <c r="AP138" s="32">
        <f t="shared" si="35"/>
        <v>20948774.211759254</v>
      </c>
      <c r="AQ138" s="13">
        <f t="shared" si="45"/>
        <v>-204895904.17997575</v>
      </c>
      <c r="AR138" s="4"/>
      <c r="AS138" s="4"/>
    </row>
    <row r="139" spans="7:69" x14ac:dyDescent="0.35">
      <c r="G139" s="34">
        <f t="shared" si="46"/>
        <v>92</v>
      </c>
      <c r="H139" s="35">
        <f t="shared" ca="1" si="47"/>
        <v>-126360653.13298726</v>
      </c>
      <c r="I139" s="35">
        <f t="shared" si="36"/>
        <v>0</v>
      </c>
      <c r="J139" s="35">
        <f t="shared" ca="1" si="37"/>
        <v>-126360653.13298726</v>
      </c>
      <c r="K139" s="36">
        <f t="shared" ca="1" si="38"/>
        <v>0.15659771229044256</v>
      </c>
      <c r="L139" s="37">
        <f t="shared" ca="1" si="39"/>
        <v>-146148442.33713919</v>
      </c>
      <c r="M139" s="36">
        <f t="shared" ca="1" si="29"/>
        <v>4.7277651837886701E-2</v>
      </c>
      <c r="N139" s="38">
        <f t="shared" ca="1" si="40"/>
        <v>-139550807.83081794</v>
      </c>
      <c r="O139" s="37">
        <f t="shared" si="30"/>
        <v>21786725.180229627</v>
      </c>
      <c r="P139" s="57">
        <f t="shared" ca="1" si="41"/>
        <v>-161337533.01104757</v>
      </c>
      <c r="S139">
        <v>68</v>
      </c>
      <c r="T139" s="32">
        <v>163208037.76216215</v>
      </c>
      <c r="U139">
        <v>68</v>
      </c>
      <c r="V139" s="32">
        <v>341915241.59411263</v>
      </c>
      <c r="AG139">
        <f t="shared" si="48"/>
        <v>92</v>
      </c>
      <c r="AH139" s="4">
        <f t="shared" si="49"/>
        <v>-204895904.17997575</v>
      </c>
      <c r="AI139" s="21">
        <f t="shared" si="42"/>
        <v>0</v>
      </c>
      <c r="AJ139" s="21">
        <f t="shared" si="31"/>
        <v>-204895904.17997575</v>
      </c>
      <c r="AK139" s="39">
        <f t="shared" si="32"/>
        <v>7.0000000000000007E-2</v>
      </c>
      <c r="AL139">
        <f t="shared" si="33"/>
        <v>-14342713.292598303</v>
      </c>
      <c r="AM139" s="21">
        <f t="shared" si="43"/>
        <v>-219238617.47257406</v>
      </c>
      <c r="AN139">
        <f t="shared" si="34"/>
        <v>0.04</v>
      </c>
      <c r="AO139" s="4">
        <f t="shared" si="44"/>
        <v>-210806362.95439813</v>
      </c>
      <c r="AP139" s="32">
        <f t="shared" si="35"/>
        <v>21786725.180229627</v>
      </c>
      <c r="AQ139" s="13">
        <f t="shared" si="45"/>
        <v>-232593088.13462776</v>
      </c>
      <c r="AR139" s="4"/>
      <c r="AS139" s="4"/>
    </row>
    <row r="140" spans="7:69" x14ac:dyDescent="0.35">
      <c r="G140" s="34">
        <f t="shared" si="46"/>
        <v>93</v>
      </c>
      <c r="H140" s="35">
        <f t="shared" ca="1" si="47"/>
        <v>-161337533.01104757</v>
      </c>
      <c r="I140" s="35">
        <f t="shared" si="36"/>
        <v>0</v>
      </c>
      <c r="J140" s="35">
        <f t="shared" ca="1" si="37"/>
        <v>-161337533.01104757</v>
      </c>
      <c r="K140" s="36">
        <f t="shared" ca="1" si="38"/>
        <v>1.0424026155842314E-2</v>
      </c>
      <c r="L140" s="37">
        <f t="shared" ca="1" si="39"/>
        <v>-163019319.6750738</v>
      </c>
      <c r="M140" s="36">
        <f t="shared" ca="1" si="29"/>
        <v>0</v>
      </c>
      <c r="N140" s="38">
        <f t="shared" ca="1" si="40"/>
        <v>-163019319.6750738</v>
      </c>
      <c r="O140" s="37">
        <f t="shared" si="30"/>
        <v>22658194.187438812</v>
      </c>
      <c r="P140" s="57">
        <f t="shared" ca="1" si="41"/>
        <v>-185677513.86251262</v>
      </c>
      <c r="S140">
        <v>69</v>
      </c>
      <c r="T140" s="32">
        <v>193052600.78293544</v>
      </c>
      <c r="U140">
        <v>69</v>
      </c>
      <c r="V140" s="32">
        <v>-537081162.9951117</v>
      </c>
      <c r="AG140">
        <f t="shared" si="48"/>
        <v>93</v>
      </c>
      <c r="AH140" s="4">
        <f t="shared" si="49"/>
        <v>-232593088.13462776</v>
      </c>
      <c r="AI140" s="21">
        <f t="shared" si="42"/>
        <v>0</v>
      </c>
      <c r="AJ140" s="21">
        <f t="shared" si="31"/>
        <v>-232593088.13462776</v>
      </c>
      <c r="AK140" s="39">
        <f t="shared" si="32"/>
        <v>7.0000000000000007E-2</v>
      </c>
      <c r="AL140">
        <f t="shared" si="33"/>
        <v>-16281516.169423945</v>
      </c>
      <c r="AM140" s="21">
        <f t="shared" si="43"/>
        <v>-248874604.3040517</v>
      </c>
      <c r="AN140">
        <f t="shared" si="34"/>
        <v>0.04</v>
      </c>
      <c r="AO140" s="4">
        <f t="shared" si="44"/>
        <v>-239302504.13851124</v>
      </c>
      <c r="AP140" s="32">
        <f t="shared" si="35"/>
        <v>22658194.187438812</v>
      </c>
      <c r="AQ140" s="13">
        <f t="shared" si="45"/>
        <v>-261960698.32595006</v>
      </c>
      <c r="AR140" s="4"/>
      <c r="AS140" s="4"/>
    </row>
    <row r="141" spans="7:69" x14ac:dyDescent="0.35">
      <c r="G141" s="34">
        <f t="shared" si="46"/>
        <v>94</v>
      </c>
      <c r="H141" s="35">
        <f t="shared" ca="1" si="47"/>
        <v>-185677513.86251262</v>
      </c>
      <c r="I141" s="35">
        <f t="shared" si="36"/>
        <v>0</v>
      </c>
      <c r="J141" s="35">
        <f t="shared" ca="1" si="37"/>
        <v>-185677513.86251262</v>
      </c>
      <c r="K141" s="36">
        <f t="shared" ca="1" si="38"/>
        <v>0.50554678420198296</v>
      </c>
      <c r="L141" s="37">
        <f t="shared" ca="1" si="39"/>
        <v>-279546183.89432496</v>
      </c>
      <c r="M141" s="36">
        <f t="shared" ca="1" si="29"/>
        <v>0</v>
      </c>
      <c r="N141" s="38">
        <f t="shared" ca="1" si="40"/>
        <v>-279546183.89432496</v>
      </c>
      <c r="O141" s="37">
        <f t="shared" si="30"/>
        <v>23564521.954936367</v>
      </c>
      <c r="P141" s="57">
        <f t="shared" ca="1" si="41"/>
        <v>-303110705.84926134</v>
      </c>
      <c r="S141">
        <v>70</v>
      </c>
      <c r="T141" s="32">
        <v>151900837.57853451</v>
      </c>
      <c r="U141">
        <v>70</v>
      </c>
      <c r="V141" s="32">
        <v>-71876124.861735955</v>
      </c>
      <c r="AG141">
        <f t="shared" si="48"/>
        <v>94</v>
      </c>
      <c r="AH141" s="4">
        <f t="shared" si="49"/>
        <v>-261960698.32595006</v>
      </c>
      <c r="AI141" s="21">
        <f t="shared" si="42"/>
        <v>0</v>
      </c>
      <c r="AJ141" s="21">
        <f t="shared" si="31"/>
        <v>-261960698.32595006</v>
      </c>
      <c r="AK141" s="39">
        <f t="shared" si="32"/>
        <v>7.0000000000000007E-2</v>
      </c>
      <c r="AL141">
        <f t="shared" si="33"/>
        <v>-18337248.882816505</v>
      </c>
      <c r="AM141" s="21">
        <f t="shared" si="43"/>
        <v>-280297947.20876658</v>
      </c>
      <c r="AN141">
        <f t="shared" si="34"/>
        <v>0.04</v>
      </c>
      <c r="AO141" s="4">
        <f t="shared" si="44"/>
        <v>-269517256.93150634</v>
      </c>
      <c r="AP141" s="32">
        <f t="shared" si="35"/>
        <v>23564521.954936367</v>
      </c>
      <c r="AQ141" s="13">
        <f t="shared" si="45"/>
        <v>-293081778.88644272</v>
      </c>
      <c r="AR141" s="4"/>
      <c r="AS141" s="4"/>
    </row>
    <row r="142" spans="7:69" x14ac:dyDescent="0.35">
      <c r="G142" s="34">
        <f t="shared" si="46"/>
        <v>95</v>
      </c>
      <c r="H142" s="35">
        <f t="shared" ca="1" si="47"/>
        <v>-303110705.84926134</v>
      </c>
      <c r="I142" s="35">
        <f t="shared" si="36"/>
        <v>0</v>
      </c>
      <c r="J142" s="35">
        <f t="shared" ca="1" si="37"/>
        <v>-303110705.84926134</v>
      </c>
      <c r="K142" s="36">
        <f t="shared" ca="1" si="38"/>
        <v>6.3647261123615698E-2</v>
      </c>
      <c r="L142" s="37">
        <f t="shared" ca="1" si="39"/>
        <v>-322402872.0938127</v>
      </c>
      <c r="M142" s="36">
        <f t="shared" ca="1" si="29"/>
        <v>0.15940278854587508</v>
      </c>
      <c r="N142" s="38">
        <f t="shared" ca="1" si="40"/>
        <v>-278076674.7147218</v>
      </c>
      <c r="O142" s="37">
        <f t="shared" si="30"/>
        <v>24507102.83313382</v>
      </c>
      <c r="P142" s="57">
        <f t="shared" ca="1" si="41"/>
        <v>-302583777.54785562</v>
      </c>
      <c r="S142">
        <v>71</v>
      </c>
      <c r="T142" s="32">
        <v>98761599.031625822</v>
      </c>
      <c r="U142">
        <v>71</v>
      </c>
      <c r="V142" s="32">
        <v>1255796211.5924134</v>
      </c>
      <c r="AG142">
        <f t="shared" si="48"/>
        <v>95</v>
      </c>
      <c r="AH142" s="4">
        <f t="shared" si="49"/>
        <v>-293081778.88644272</v>
      </c>
      <c r="AI142" s="21">
        <f t="shared" si="42"/>
        <v>0</v>
      </c>
      <c r="AJ142" s="21">
        <f t="shared" si="31"/>
        <v>-293081778.88644272</v>
      </c>
      <c r="AK142" s="39">
        <f t="shared" si="32"/>
        <v>7.0000000000000007E-2</v>
      </c>
      <c r="AL142">
        <f t="shared" si="33"/>
        <v>-20515724.522050992</v>
      </c>
      <c r="AM142" s="21">
        <f t="shared" si="43"/>
        <v>-313597503.4084937</v>
      </c>
      <c r="AN142">
        <f t="shared" si="34"/>
        <v>0.04</v>
      </c>
      <c r="AO142" s="4">
        <f t="shared" si="44"/>
        <v>-301536060.96970546</v>
      </c>
      <c r="AP142" s="32">
        <f t="shared" si="35"/>
        <v>24507102.83313382</v>
      </c>
      <c r="AQ142" s="13">
        <f t="shared" si="45"/>
        <v>-326043163.80283928</v>
      </c>
      <c r="AR142" s="4"/>
      <c r="AS142" s="4"/>
    </row>
    <row r="143" spans="7:69" x14ac:dyDescent="0.35">
      <c r="G143" s="34">
        <f t="shared" si="46"/>
        <v>96</v>
      </c>
      <c r="H143" s="35">
        <f t="shared" ca="1" si="47"/>
        <v>-302583777.54785562</v>
      </c>
      <c r="I143" s="35">
        <f t="shared" si="36"/>
        <v>0</v>
      </c>
      <c r="J143" s="35">
        <f t="shared" ca="1" si="37"/>
        <v>-302583777.54785562</v>
      </c>
      <c r="K143" s="36">
        <f t="shared" ca="1" si="38"/>
        <v>7.2284272968578325E-2</v>
      </c>
      <c r="L143" s="37">
        <f t="shared" ca="1" si="39"/>
        <v>-324455825.91998839</v>
      </c>
      <c r="M143" s="36">
        <f t="shared" ca="1" si="29"/>
        <v>0.13734505991088936</v>
      </c>
      <c r="N143" s="38">
        <f t="shared" ca="1" si="40"/>
        <v>-285274748.49665183</v>
      </c>
      <c r="O143" s="37">
        <f t="shared" si="30"/>
        <v>25487386.946459174</v>
      </c>
      <c r="P143" s="57">
        <f t="shared" ca="1" si="41"/>
        <v>-310762135.443111</v>
      </c>
      <c r="S143">
        <v>72</v>
      </c>
      <c r="T143" s="32">
        <v>167011402.81268674</v>
      </c>
      <c r="U143">
        <v>72</v>
      </c>
      <c r="V143" s="32">
        <v>527181144.10100424</v>
      </c>
      <c r="AG143">
        <f t="shared" si="48"/>
        <v>96</v>
      </c>
      <c r="AH143" s="4">
        <f t="shared" si="49"/>
        <v>-326043163.80283928</v>
      </c>
      <c r="AI143" s="21">
        <f t="shared" si="42"/>
        <v>0</v>
      </c>
      <c r="AJ143" s="21">
        <f t="shared" si="31"/>
        <v>-326043163.80283928</v>
      </c>
      <c r="AK143" s="39">
        <f t="shared" si="32"/>
        <v>7.0000000000000007E-2</v>
      </c>
      <c r="AL143">
        <f t="shared" si="33"/>
        <v>-22823021.466198754</v>
      </c>
      <c r="AM143" s="21">
        <f t="shared" si="43"/>
        <v>-348866185.26903802</v>
      </c>
      <c r="AN143">
        <f t="shared" si="34"/>
        <v>0.04</v>
      </c>
      <c r="AO143" s="4">
        <f t="shared" si="44"/>
        <v>-335448255.06638271</v>
      </c>
      <c r="AP143" s="32">
        <f t="shared" si="35"/>
        <v>25487386.946459174</v>
      </c>
      <c r="AQ143" s="13">
        <f t="shared" si="45"/>
        <v>-360935642.01284188</v>
      </c>
      <c r="AR143" s="4"/>
      <c r="AS143" s="4"/>
    </row>
    <row r="144" spans="7:69" x14ac:dyDescent="0.35">
      <c r="G144" s="34">
        <f t="shared" si="46"/>
        <v>97</v>
      </c>
      <c r="H144" s="35">
        <f t="shared" ca="1" si="47"/>
        <v>-310762135.443111</v>
      </c>
      <c r="I144" s="35">
        <f t="shared" si="36"/>
        <v>0</v>
      </c>
      <c r="J144" s="35">
        <f t="shared" ca="1" si="37"/>
        <v>-310762135.443111</v>
      </c>
      <c r="K144" s="36">
        <f t="shared" ca="1" si="38"/>
        <v>0.51981412182467501</v>
      </c>
      <c r="L144" s="37">
        <f t="shared" ca="1" si="39"/>
        <v>-472300681.97483248</v>
      </c>
      <c r="M144" s="36">
        <f t="shared" ca="1" si="29"/>
        <v>0</v>
      </c>
      <c r="N144" s="38">
        <f t="shared" ca="1" si="40"/>
        <v>-472300681.97483248</v>
      </c>
      <c r="O144" s="37">
        <f t="shared" si="30"/>
        <v>26506882.424317542</v>
      </c>
      <c r="P144" s="57">
        <f t="shared" ca="1" si="41"/>
        <v>-498807564.39915001</v>
      </c>
      <c r="S144">
        <v>73</v>
      </c>
      <c r="T144" s="32">
        <v>93340036.465362549</v>
      </c>
      <c r="U144">
        <v>73</v>
      </c>
      <c r="V144" s="32">
        <v>-82753334.52140139</v>
      </c>
      <c r="AG144">
        <f t="shared" si="48"/>
        <v>97</v>
      </c>
      <c r="AH144" s="4">
        <f t="shared" si="49"/>
        <v>-360935642.01284188</v>
      </c>
      <c r="AI144" s="21">
        <f t="shared" si="42"/>
        <v>0</v>
      </c>
      <c r="AJ144" s="21">
        <f t="shared" si="31"/>
        <v>-360935642.01284188</v>
      </c>
      <c r="AK144" s="39">
        <f t="shared" si="32"/>
        <v>7.0000000000000007E-2</v>
      </c>
      <c r="AL144">
        <f t="shared" si="33"/>
        <v>-25265494.940898933</v>
      </c>
      <c r="AM144" s="21">
        <f t="shared" si="43"/>
        <v>-386201136.95374084</v>
      </c>
      <c r="AN144">
        <f t="shared" si="34"/>
        <v>0.04</v>
      </c>
      <c r="AO144" s="4">
        <f t="shared" si="44"/>
        <v>-371347247.07090461</v>
      </c>
      <c r="AP144" s="32">
        <f t="shared" si="35"/>
        <v>26506882.424317542</v>
      </c>
      <c r="AQ144" s="13">
        <f t="shared" si="45"/>
        <v>-397854129.49522215</v>
      </c>
      <c r="AR144" s="4"/>
      <c r="AS144" s="4"/>
    </row>
    <row r="145" spans="7:45" x14ac:dyDescent="0.35">
      <c r="G145" s="34">
        <f t="shared" si="46"/>
        <v>98</v>
      </c>
      <c r="H145" s="35">
        <f t="shared" ca="1" si="47"/>
        <v>-498807564.39915001</v>
      </c>
      <c r="I145" s="35">
        <f t="shared" si="36"/>
        <v>0</v>
      </c>
      <c r="J145" s="35">
        <f t="shared" ca="1" si="37"/>
        <v>-498807564.39915001</v>
      </c>
      <c r="K145" s="36">
        <f t="shared" ca="1" si="38"/>
        <v>9.4433579364754952E-2</v>
      </c>
      <c r="L145" s="37">
        <f t="shared" ca="1" si="39"/>
        <v>-545911748.11957729</v>
      </c>
      <c r="M145" s="36">
        <f t="shared" ca="1" si="29"/>
        <v>0.12764986623854849</v>
      </c>
      <c r="N145" s="38">
        <f t="shared" ca="1" si="40"/>
        <v>-484114585.97565466</v>
      </c>
      <c r="O145" s="37">
        <f t="shared" si="30"/>
        <v>27567157.721290246</v>
      </c>
      <c r="P145" s="57">
        <f t="shared" ca="1" si="41"/>
        <v>-511681743.69694489</v>
      </c>
      <c r="S145">
        <v>74</v>
      </c>
      <c r="T145" s="32">
        <v>382979971.20433342</v>
      </c>
      <c r="U145">
        <v>74</v>
      </c>
      <c r="V145" s="32">
        <v>-404169097.32286054</v>
      </c>
      <c r="AG145">
        <f t="shared" si="48"/>
        <v>98</v>
      </c>
      <c r="AH145" s="4">
        <f t="shared" si="49"/>
        <v>-397854129.49522215</v>
      </c>
      <c r="AI145" s="21">
        <f t="shared" si="42"/>
        <v>0</v>
      </c>
      <c r="AJ145" s="21">
        <f t="shared" si="31"/>
        <v>-397854129.49522215</v>
      </c>
      <c r="AK145" s="39">
        <f t="shared" si="32"/>
        <v>7.0000000000000007E-2</v>
      </c>
      <c r="AL145">
        <f t="shared" si="33"/>
        <v>-27849789.064665552</v>
      </c>
      <c r="AM145" s="21">
        <f t="shared" si="43"/>
        <v>-425703918.55988771</v>
      </c>
      <c r="AN145">
        <f t="shared" si="34"/>
        <v>0.04</v>
      </c>
      <c r="AO145" s="4">
        <f t="shared" si="44"/>
        <v>-409330690.92296892</v>
      </c>
      <c r="AP145" s="32">
        <f t="shared" si="35"/>
        <v>27567157.721290246</v>
      </c>
      <c r="AQ145" s="13">
        <f t="shared" si="45"/>
        <v>-436897848.64425915</v>
      </c>
      <c r="AR145" s="4"/>
      <c r="AS145" s="4"/>
    </row>
    <row r="146" spans="7:45" x14ac:dyDescent="0.35">
      <c r="G146" s="34">
        <f t="shared" si="46"/>
        <v>99</v>
      </c>
      <c r="H146" s="35">
        <f t="shared" ca="1" si="47"/>
        <v>-511681743.69694489</v>
      </c>
      <c r="I146" s="35">
        <f t="shared" si="36"/>
        <v>0</v>
      </c>
      <c r="J146" s="35">
        <f t="shared" ca="1" si="37"/>
        <v>-511681743.69694489</v>
      </c>
      <c r="K146" s="36">
        <f t="shared" ca="1" si="38"/>
        <v>0.13771678406551269</v>
      </c>
      <c r="L146" s="37">
        <f t="shared" ca="1" si="39"/>
        <v>-582148907.90392208</v>
      </c>
      <c r="M146" s="36">
        <f t="shared" ca="1" si="29"/>
        <v>1.3888718686875117E-2</v>
      </c>
      <c r="N146" s="38">
        <f t="shared" ca="1" si="40"/>
        <v>-574174361.71682107</v>
      </c>
      <c r="O146" s="37">
        <f t="shared" si="30"/>
        <v>28669844.030141857</v>
      </c>
      <c r="P146" s="57">
        <f t="shared" ca="1" si="41"/>
        <v>-602844205.7469629</v>
      </c>
      <c r="S146">
        <v>75</v>
      </c>
      <c r="T146" s="32">
        <v>139231545.68184948</v>
      </c>
      <c r="U146">
        <v>75</v>
      </c>
      <c r="V146" s="32">
        <v>-387925232.89297295</v>
      </c>
      <c r="AG146">
        <f t="shared" si="48"/>
        <v>99</v>
      </c>
      <c r="AH146" s="4">
        <f t="shared" si="49"/>
        <v>-436897848.64425915</v>
      </c>
      <c r="AI146" s="21">
        <f t="shared" si="42"/>
        <v>0</v>
      </c>
      <c r="AJ146" s="21">
        <f t="shared" si="31"/>
        <v>-436897848.64425915</v>
      </c>
      <c r="AK146" s="39">
        <f t="shared" si="32"/>
        <v>7.0000000000000007E-2</v>
      </c>
      <c r="AL146">
        <f t="shared" si="33"/>
        <v>-30582849.405098144</v>
      </c>
      <c r="AM146" s="21">
        <f t="shared" si="43"/>
        <v>-467480698.0493573</v>
      </c>
      <c r="AN146">
        <f t="shared" si="34"/>
        <v>0.04</v>
      </c>
      <c r="AO146" s="4">
        <f t="shared" si="44"/>
        <v>-449500671.20130509</v>
      </c>
      <c r="AP146" s="32">
        <f t="shared" si="35"/>
        <v>28669844.030141857</v>
      </c>
      <c r="AQ146" s="13">
        <f t="shared" si="45"/>
        <v>-478170515.23144692</v>
      </c>
      <c r="AR146" s="4"/>
      <c r="AS146" s="4"/>
    </row>
    <row r="147" spans="7:45" x14ac:dyDescent="0.35">
      <c r="G147" s="34">
        <f t="shared" si="46"/>
        <v>100</v>
      </c>
      <c r="H147" s="35">
        <f t="shared" ca="1" si="47"/>
        <v>-602844205.7469629</v>
      </c>
      <c r="I147" s="35">
        <f t="shared" si="36"/>
        <v>0</v>
      </c>
      <c r="J147" s="35">
        <f t="shared" ca="1" si="37"/>
        <v>-602844205.7469629</v>
      </c>
      <c r="K147" s="36">
        <f t="shared" ca="1" si="38"/>
        <v>0.11613380089038046</v>
      </c>
      <c r="L147" s="37">
        <f t="shared" ca="1" si="39"/>
        <v>-672854794.7051003</v>
      </c>
      <c r="M147" s="36">
        <f t="shared" ca="1" si="29"/>
        <v>0</v>
      </c>
      <c r="N147" s="38">
        <f t="shared" ca="1" si="40"/>
        <v>-672854794.7051003</v>
      </c>
      <c r="O147" s="37">
        <f t="shared" si="30"/>
        <v>29816637.791347533</v>
      </c>
      <c r="P147" s="57">
        <f t="shared" ca="1" si="41"/>
        <v>-702671432.4964478</v>
      </c>
      <c r="S147">
        <v>76</v>
      </c>
      <c r="T147" s="32">
        <v>119313862.39377879</v>
      </c>
      <c r="U147">
        <v>76</v>
      </c>
      <c r="V147" s="32">
        <v>-291372684.78180015</v>
      </c>
      <c r="AG147">
        <f t="shared" si="48"/>
        <v>100</v>
      </c>
      <c r="AH147" s="4">
        <f t="shared" si="49"/>
        <v>-478170515.23144692</v>
      </c>
      <c r="AI147" s="21">
        <f t="shared" si="42"/>
        <v>0</v>
      </c>
      <c r="AJ147" s="21">
        <f t="shared" si="31"/>
        <v>-478170515.23144692</v>
      </c>
      <c r="AK147" s="39">
        <f t="shared" si="32"/>
        <v>7.0000000000000007E-2</v>
      </c>
      <c r="AL147">
        <f t="shared" si="33"/>
        <v>-33471936.066201288</v>
      </c>
      <c r="AM147" s="21">
        <f t="shared" si="43"/>
        <v>-511642451.29764819</v>
      </c>
      <c r="AN147">
        <f t="shared" si="34"/>
        <v>0.04</v>
      </c>
      <c r="AO147" s="4">
        <f t="shared" si="44"/>
        <v>-491963895.47850788</v>
      </c>
      <c r="AP147" s="32">
        <f t="shared" si="35"/>
        <v>29816637.791347533</v>
      </c>
      <c r="AQ147" s="13">
        <f t="shared" si="45"/>
        <v>-521780533.26985538</v>
      </c>
      <c r="AR147" s="4"/>
      <c r="AS147" s="4"/>
    </row>
    <row r="148" spans="7:45" x14ac:dyDescent="0.35">
      <c r="G148" s="34">
        <f t="shared" si="46"/>
        <v>101</v>
      </c>
      <c r="H148" s="35">
        <f t="shared" ca="1" si="47"/>
        <v>-702671432.4964478</v>
      </c>
      <c r="I148" s="35">
        <f t="shared" si="36"/>
        <v>0</v>
      </c>
      <c r="J148" s="35">
        <f t="shared" ca="1" si="37"/>
        <v>-702671432.4964478</v>
      </c>
      <c r="K148" s="36">
        <f t="shared" ca="1" si="38"/>
        <v>-0.25309375727959249</v>
      </c>
      <c r="L148" s="37">
        <f t="shared" ca="1" si="39"/>
        <v>-524829679.51288825</v>
      </c>
      <c r="M148" s="36">
        <f t="shared" ca="1" si="29"/>
        <v>3.8090576501193359E-2</v>
      </c>
      <c r="N148" s="38">
        <f t="shared" ca="1" si="40"/>
        <v>-505572145.04517263</v>
      </c>
      <c r="O148" s="37">
        <f t="shared" si="30"/>
        <v>31009303.303001437</v>
      </c>
      <c r="P148" s="57">
        <f t="shared" ca="1" si="41"/>
        <v>-536581448.3481741</v>
      </c>
      <c r="S148">
        <v>77</v>
      </c>
      <c r="T148" s="32">
        <v>256973840.46182337</v>
      </c>
      <c r="U148">
        <v>77</v>
      </c>
      <c r="V148" s="32">
        <v>168399481.09403834</v>
      </c>
      <c r="AG148">
        <f t="shared" si="48"/>
        <v>101</v>
      </c>
      <c r="AH148" s="4">
        <f t="shared" si="49"/>
        <v>-521780533.26985538</v>
      </c>
      <c r="AI148" s="21">
        <f t="shared" si="42"/>
        <v>0</v>
      </c>
      <c r="AJ148" s="21">
        <f t="shared" si="31"/>
        <v>-521780533.26985538</v>
      </c>
      <c r="AK148" s="39">
        <f t="shared" si="32"/>
        <v>7.0000000000000007E-2</v>
      </c>
      <c r="AL148">
        <f t="shared" si="33"/>
        <v>-36524637.328889877</v>
      </c>
      <c r="AM148" s="21">
        <f t="shared" si="43"/>
        <v>-558305170.59874523</v>
      </c>
      <c r="AN148">
        <f t="shared" si="34"/>
        <v>0.04</v>
      </c>
      <c r="AO148" s="4">
        <f t="shared" si="44"/>
        <v>-536831894.80648577</v>
      </c>
      <c r="AP148" s="32">
        <f t="shared" si="35"/>
        <v>31009303.303001437</v>
      </c>
      <c r="AQ148" s="13">
        <f t="shared" si="45"/>
        <v>-567841198.10948718</v>
      </c>
      <c r="AR148" s="4"/>
      <c r="AS148" s="4"/>
    </row>
    <row r="149" spans="7:45" x14ac:dyDescent="0.35">
      <c r="G149" s="34">
        <f t="shared" si="46"/>
        <v>102</v>
      </c>
      <c r="H149" s="35">
        <f t="shared" ca="1" si="47"/>
        <v>-536581448.3481741</v>
      </c>
      <c r="I149" s="35">
        <f t="shared" si="36"/>
        <v>0</v>
      </c>
      <c r="J149" s="35">
        <f t="shared" ca="1" si="37"/>
        <v>-536581448.3481741</v>
      </c>
      <c r="K149" s="36">
        <f t="shared" ca="1" si="38"/>
        <v>0.24105494922495169</v>
      </c>
      <c r="L149" s="37">
        <f t="shared" ca="1" si="39"/>
        <v>-665927062.13479424</v>
      </c>
      <c r="M149" s="36">
        <f t="shared" ca="1" si="29"/>
        <v>3.4213973230432682E-2</v>
      </c>
      <c r="N149" s="38">
        <f t="shared" ca="1" si="40"/>
        <v>-643896794.44644225</v>
      </c>
      <c r="O149" s="37">
        <f t="shared" si="30"/>
        <v>32249675.435121495</v>
      </c>
      <c r="P149" s="57">
        <f t="shared" ca="1" si="41"/>
        <v>-676146469.88156378</v>
      </c>
      <c r="S149">
        <v>78</v>
      </c>
      <c r="T149" s="32">
        <v>80988200.678896397</v>
      </c>
      <c r="U149">
        <v>78</v>
      </c>
      <c r="V149" s="32">
        <v>-118679680.77490874</v>
      </c>
      <c r="AG149">
        <f t="shared" si="48"/>
        <v>102</v>
      </c>
      <c r="AH149" s="4">
        <f t="shared" si="49"/>
        <v>-567841198.10948718</v>
      </c>
      <c r="AI149" s="21">
        <f t="shared" si="42"/>
        <v>0</v>
      </c>
      <c r="AJ149" s="21">
        <f t="shared" si="31"/>
        <v>-567841198.10948718</v>
      </c>
      <c r="AK149" s="39">
        <f t="shared" si="32"/>
        <v>7.0000000000000007E-2</v>
      </c>
      <c r="AL149">
        <f t="shared" si="33"/>
        <v>-39748883.867664106</v>
      </c>
      <c r="AM149" s="21">
        <f t="shared" si="43"/>
        <v>-607590081.97715127</v>
      </c>
      <c r="AN149">
        <f t="shared" si="34"/>
        <v>0.04</v>
      </c>
      <c r="AO149" s="4">
        <f t="shared" si="44"/>
        <v>-584221232.6703378</v>
      </c>
      <c r="AP149" s="32">
        <f t="shared" si="35"/>
        <v>32249675.435121495</v>
      </c>
      <c r="AQ149" s="13">
        <f t="shared" si="45"/>
        <v>-616470908.10545933</v>
      </c>
      <c r="AR149" s="4"/>
      <c r="AS149" s="4"/>
    </row>
    <row r="150" spans="7:45" x14ac:dyDescent="0.35">
      <c r="G150" s="34">
        <f>G149+1</f>
        <v>103</v>
      </c>
      <c r="H150" s="35">
        <f ca="1">P149</f>
        <v>-676146469.88156378</v>
      </c>
      <c r="I150" s="35">
        <f t="shared" si="36"/>
        <v>0</v>
      </c>
      <c r="J150" s="35">
        <f ca="1">H150+I150</f>
        <v>-676146469.88156378</v>
      </c>
      <c r="K150" s="36">
        <f ca="1">_xlfn.NORM.INV(RAND(),D$73,D$74)</f>
        <v>7.8724273935973699E-2</v>
      </c>
      <c r="L150" s="37">
        <f ca="1">J150*(1+K150)</f>
        <v>-729375609.79736161</v>
      </c>
      <c r="M150" s="36">
        <f t="shared" ca="1" si="29"/>
        <v>6.3323343864151727E-2</v>
      </c>
      <c r="N150" s="38">
        <f ca="1">L150/(1+M150)</f>
        <v>-685939619.4075706</v>
      </c>
      <c r="O150" s="37">
        <f t="shared" si="30"/>
        <v>33539662.452526357</v>
      </c>
      <c r="P150" s="57">
        <f ca="1">N150-O150</f>
        <v>-719479281.86009693</v>
      </c>
      <c r="S150">
        <v>79</v>
      </c>
      <c r="T150" s="32">
        <v>90984579.615626112</v>
      </c>
      <c r="U150">
        <v>79</v>
      </c>
      <c r="V150" s="32">
        <v>675042283.0628835</v>
      </c>
      <c r="AG150">
        <f t="shared" si="48"/>
        <v>103</v>
      </c>
      <c r="AH150" s="4">
        <f t="shared" si="49"/>
        <v>-616470908.10545933</v>
      </c>
      <c r="AI150" s="21">
        <f t="shared" si="42"/>
        <v>0</v>
      </c>
      <c r="AJ150" s="21">
        <f t="shared" si="31"/>
        <v>-616470908.10545933</v>
      </c>
      <c r="AK150" s="39">
        <f t="shared" si="32"/>
        <v>7.0000000000000007E-2</v>
      </c>
      <c r="AL150">
        <f t="shared" si="33"/>
        <v>-43152963.567382157</v>
      </c>
      <c r="AM150" s="21">
        <f t="shared" si="43"/>
        <v>-659623871.67284155</v>
      </c>
      <c r="AN150">
        <f t="shared" si="34"/>
        <v>0.04</v>
      </c>
      <c r="AO150" s="4">
        <f t="shared" si="44"/>
        <v>-634253722.76234758</v>
      </c>
      <c r="AP150" s="32">
        <f t="shared" si="35"/>
        <v>33539662.452526357</v>
      </c>
      <c r="AQ150" s="13">
        <f t="shared" si="45"/>
        <v>-667793385.21487391</v>
      </c>
      <c r="AR150" s="4"/>
      <c r="AS150" s="4"/>
    </row>
    <row r="151" spans="7:45" x14ac:dyDescent="0.35">
      <c r="H151" s="21"/>
      <c r="I151" s="21"/>
      <c r="J151" s="21"/>
      <c r="K151" s="49"/>
      <c r="L151" s="4"/>
      <c r="M151" s="49"/>
      <c r="N151" s="51"/>
      <c r="O151" s="4"/>
      <c r="P151" s="4"/>
      <c r="S151">
        <v>80</v>
      </c>
      <c r="T151" s="32">
        <v>97485900.970404029</v>
      </c>
      <c r="U151">
        <v>80</v>
      </c>
      <c r="V151" s="32">
        <v>180344195.16737092</v>
      </c>
    </row>
    <row r="152" spans="7:45" x14ac:dyDescent="0.35">
      <c r="H152" s="21"/>
      <c r="I152" s="21"/>
      <c r="J152" s="21"/>
      <c r="K152" s="49"/>
      <c r="L152" s="4"/>
      <c r="M152" s="49"/>
      <c r="N152" s="51"/>
      <c r="O152" s="4"/>
      <c r="P152" s="4"/>
      <c r="S152">
        <v>81</v>
      </c>
      <c r="T152" s="32">
        <v>242872477.85743171</v>
      </c>
      <c r="U152">
        <v>81</v>
      </c>
      <c r="V152" s="32">
        <v>381927345.94742572</v>
      </c>
    </row>
    <row r="153" spans="7:45" x14ac:dyDescent="0.35">
      <c r="H153" s="21"/>
      <c r="I153" s="21"/>
      <c r="J153" s="21"/>
      <c r="K153" s="49"/>
      <c r="L153" s="4"/>
      <c r="M153" s="49"/>
      <c r="N153" s="51"/>
      <c r="O153" s="4"/>
      <c r="P153" s="4"/>
      <c r="S153">
        <v>82</v>
      </c>
      <c r="T153" s="32">
        <v>68229023.584940642</v>
      </c>
      <c r="U153">
        <v>82</v>
      </c>
      <c r="V153" s="32">
        <v>-288155820.84030962</v>
      </c>
    </row>
    <row r="154" spans="7:45" x14ac:dyDescent="0.35">
      <c r="H154" s="21"/>
      <c r="I154" s="21"/>
      <c r="J154" s="21"/>
      <c r="K154" s="49"/>
      <c r="L154" s="4"/>
      <c r="M154" s="49"/>
      <c r="N154" s="51"/>
      <c r="O154" s="4"/>
      <c r="P154" s="4"/>
      <c r="S154">
        <v>83</v>
      </c>
      <c r="T154" s="32">
        <v>173110945.75917122</v>
      </c>
      <c r="U154">
        <v>83</v>
      </c>
      <c r="V154" s="32">
        <v>505798778.09096014</v>
      </c>
    </row>
    <row r="155" spans="7:45" x14ac:dyDescent="0.35">
      <c r="H155" s="21"/>
      <c r="I155" s="21"/>
      <c r="J155" s="21"/>
      <c r="K155" s="49"/>
      <c r="L155" s="4"/>
      <c r="M155" s="49"/>
      <c r="N155" s="51"/>
      <c r="O155" s="4"/>
      <c r="P155" s="4"/>
      <c r="S155">
        <v>84</v>
      </c>
      <c r="T155" s="32">
        <v>95492925.332075164</v>
      </c>
      <c r="U155">
        <v>84</v>
      </c>
      <c r="V155" s="32">
        <v>1066233329.2169337</v>
      </c>
    </row>
    <row r="156" spans="7:45" x14ac:dyDescent="0.35">
      <c r="H156" s="21"/>
      <c r="I156" s="21"/>
      <c r="J156" s="21"/>
      <c r="K156" s="49"/>
      <c r="L156" s="4"/>
      <c r="M156" s="49"/>
      <c r="N156" s="51"/>
      <c r="O156" s="4"/>
      <c r="P156" s="4"/>
      <c r="S156">
        <v>85</v>
      </c>
      <c r="T156" s="32">
        <v>309442696.17430407</v>
      </c>
      <c r="U156">
        <v>85</v>
      </c>
      <c r="V156" s="32">
        <v>-256451634.79802778</v>
      </c>
    </row>
    <row r="157" spans="7:45" x14ac:dyDescent="0.35">
      <c r="H157" s="21"/>
      <c r="I157" s="21"/>
      <c r="J157" s="21"/>
      <c r="K157" s="49"/>
      <c r="L157" s="4"/>
      <c r="M157" s="49"/>
      <c r="N157" s="51"/>
      <c r="O157" s="4"/>
      <c r="P157" s="4"/>
      <c r="S157">
        <v>86</v>
      </c>
      <c r="T157" s="32">
        <v>93044006.771377847</v>
      </c>
      <c r="U157">
        <v>86</v>
      </c>
      <c r="V157" s="32">
        <v>23877360.737179626</v>
      </c>
    </row>
    <row r="158" spans="7:45" x14ac:dyDescent="0.35">
      <c r="H158" s="21"/>
      <c r="I158" s="21"/>
      <c r="J158" s="21"/>
      <c r="K158" s="49"/>
      <c r="L158" s="4"/>
      <c r="M158" s="49"/>
      <c r="N158" s="51"/>
      <c r="O158" s="4"/>
      <c r="P158" s="4"/>
      <c r="S158">
        <v>87</v>
      </c>
      <c r="T158" s="32">
        <v>101381411.01639473</v>
      </c>
      <c r="U158">
        <v>87</v>
      </c>
      <c r="V158" s="32">
        <v>-58249402.02217856</v>
      </c>
    </row>
    <row r="159" spans="7:45" x14ac:dyDescent="0.35">
      <c r="H159" s="21"/>
      <c r="I159" s="21"/>
      <c r="J159" s="21"/>
      <c r="K159" s="49"/>
      <c r="L159" s="4"/>
      <c r="M159" s="49"/>
      <c r="N159" s="51"/>
      <c r="O159" s="4"/>
      <c r="P159" s="4"/>
      <c r="S159">
        <v>88</v>
      </c>
      <c r="T159" s="32">
        <v>203312408.05393144</v>
      </c>
      <c r="U159">
        <v>88</v>
      </c>
      <c r="V159" s="32">
        <v>-410666350.77474314</v>
      </c>
    </row>
    <row r="160" spans="7:45" x14ac:dyDescent="0.35">
      <c r="H160" s="21"/>
      <c r="I160" s="21"/>
      <c r="J160" s="21"/>
      <c r="K160" s="49"/>
      <c r="L160" s="4"/>
      <c r="M160" s="49"/>
      <c r="N160" s="51"/>
      <c r="O160" s="4"/>
      <c r="P160" s="4"/>
      <c r="S160">
        <v>89</v>
      </c>
      <c r="T160" s="32">
        <v>148880417.37589115</v>
      </c>
      <c r="U160">
        <v>89</v>
      </c>
      <c r="V160" s="32">
        <v>-331396991.11402589</v>
      </c>
    </row>
    <row r="161" spans="8:22" x14ac:dyDescent="0.35">
      <c r="H161" s="21"/>
      <c r="I161" s="21"/>
      <c r="J161" s="21"/>
      <c r="K161" s="49"/>
      <c r="L161" s="4"/>
      <c r="M161" s="49"/>
      <c r="N161" s="51"/>
      <c r="O161" s="4"/>
      <c r="P161" s="4"/>
      <c r="S161">
        <v>90</v>
      </c>
      <c r="T161" s="32">
        <v>115375090.11242788</v>
      </c>
      <c r="U161">
        <v>90</v>
      </c>
      <c r="V161" s="32">
        <v>-50675505.760686889</v>
      </c>
    </row>
    <row r="162" spans="8:22" x14ac:dyDescent="0.35">
      <c r="H162" s="21"/>
      <c r="I162" s="21"/>
      <c r="J162" s="21"/>
      <c r="K162" s="49"/>
      <c r="L162" s="4"/>
      <c r="M162" s="49"/>
      <c r="N162" s="51"/>
      <c r="O162" s="4"/>
      <c r="P162" s="4"/>
      <c r="S162">
        <v>91</v>
      </c>
      <c r="T162" s="32">
        <v>80813624.745779499</v>
      </c>
      <c r="U162">
        <v>91</v>
      </c>
      <c r="V162" s="32">
        <v>-744730678.27688396</v>
      </c>
    </row>
    <row r="163" spans="8:22" x14ac:dyDescent="0.35">
      <c r="H163" s="21"/>
      <c r="I163" s="21"/>
      <c r="J163" s="21"/>
      <c r="K163" s="49"/>
      <c r="L163" s="4"/>
      <c r="M163" s="49"/>
      <c r="N163" s="51"/>
      <c r="O163" s="4"/>
      <c r="P163" s="4"/>
      <c r="S163">
        <v>92</v>
      </c>
      <c r="T163" s="32">
        <v>83127582.15806599</v>
      </c>
      <c r="U163">
        <v>92</v>
      </c>
      <c r="V163" s="32">
        <v>-202274862.37774599</v>
      </c>
    </row>
    <row r="164" spans="8:22" x14ac:dyDescent="0.35">
      <c r="H164" s="21"/>
      <c r="I164" s="21"/>
      <c r="J164" s="21"/>
      <c r="K164" s="49"/>
      <c r="L164" s="4"/>
      <c r="M164" s="49"/>
      <c r="N164" s="51"/>
      <c r="O164" s="4"/>
      <c r="P164" s="4"/>
      <c r="S164">
        <v>93</v>
      </c>
      <c r="T164" s="32">
        <v>161290061.9409163</v>
      </c>
      <c r="U164">
        <v>93</v>
      </c>
      <c r="V164" s="32">
        <v>-264797141.31242335</v>
      </c>
    </row>
    <row r="165" spans="8:22" x14ac:dyDescent="0.35">
      <c r="H165" s="21"/>
      <c r="I165" s="21"/>
      <c r="J165" s="21"/>
      <c r="K165" s="49"/>
      <c r="L165" s="4"/>
      <c r="M165" s="49"/>
      <c r="N165" s="51"/>
      <c r="O165" s="4"/>
      <c r="P165" s="4"/>
      <c r="S165">
        <v>94</v>
      </c>
      <c r="T165" s="32">
        <v>86421166.472737864</v>
      </c>
      <c r="U165">
        <v>94</v>
      </c>
      <c r="V165" s="32">
        <v>52479553.925770476</v>
      </c>
    </row>
    <row r="166" spans="8:22" x14ac:dyDescent="0.35">
      <c r="H166" s="21"/>
      <c r="I166" s="21"/>
      <c r="J166" s="21"/>
      <c r="K166" s="49"/>
      <c r="L166" s="4"/>
      <c r="M166" s="49"/>
      <c r="N166" s="51"/>
      <c r="O166" s="4"/>
      <c r="P166" s="4"/>
      <c r="S166">
        <v>95</v>
      </c>
      <c r="T166" s="32">
        <v>65655455.425347179</v>
      </c>
      <c r="U166">
        <v>95</v>
      </c>
      <c r="V166" s="32">
        <v>-476872863.84160703</v>
      </c>
    </row>
    <row r="167" spans="8:22" x14ac:dyDescent="0.35">
      <c r="H167" s="21"/>
      <c r="I167" s="21"/>
      <c r="J167" s="21"/>
      <c r="K167" s="49"/>
      <c r="L167" s="4"/>
      <c r="M167" s="49"/>
      <c r="N167" s="51"/>
      <c r="O167" s="4"/>
      <c r="P167" s="4"/>
      <c r="S167">
        <v>96</v>
      </c>
      <c r="T167" s="32">
        <v>146905795.01140469</v>
      </c>
      <c r="U167">
        <v>96</v>
      </c>
      <c r="V167" s="32">
        <v>-307883319.82475471</v>
      </c>
    </row>
    <row r="168" spans="8:22" x14ac:dyDescent="0.35">
      <c r="H168" s="21"/>
      <c r="I168" s="21"/>
      <c r="J168" s="21"/>
      <c r="K168" s="49"/>
      <c r="L168" s="4"/>
      <c r="M168" s="49"/>
      <c r="N168" s="51"/>
      <c r="O168" s="4"/>
      <c r="P168" s="4"/>
      <c r="S168">
        <v>97</v>
      </c>
      <c r="T168" s="32">
        <v>143591803.48117939</v>
      </c>
      <c r="U168">
        <v>97</v>
      </c>
      <c r="V168" s="32">
        <v>-257683030.6058926</v>
      </c>
    </row>
    <row r="169" spans="8:22" x14ac:dyDescent="0.35">
      <c r="H169" s="21"/>
      <c r="I169" s="21"/>
      <c r="J169" s="21"/>
      <c r="K169" s="49"/>
      <c r="L169" s="4"/>
      <c r="M169" s="49"/>
      <c r="N169" s="51"/>
      <c r="O169" s="4"/>
      <c r="P169" s="4"/>
      <c r="S169">
        <v>98</v>
      </c>
      <c r="T169" s="32">
        <v>111838894.8095987</v>
      </c>
      <c r="U169">
        <v>98</v>
      </c>
      <c r="V169" s="32">
        <v>-217149240.18701541</v>
      </c>
    </row>
    <row r="170" spans="8:22" x14ac:dyDescent="0.35">
      <c r="H170" s="21"/>
      <c r="I170" s="21"/>
      <c r="J170" s="21"/>
      <c r="K170" s="49"/>
      <c r="L170" s="4"/>
      <c r="M170" s="49"/>
      <c r="N170" s="51"/>
      <c r="O170" s="4"/>
      <c r="P170" s="4"/>
      <c r="S170">
        <v>99</v>
      </c>
      <c r="T170" s="32">
        <v>94391387.934471637</v>
      </c>
      <c r="U170">
        <v>99</v>
      </c>
      <c r="V170" s="32">
        <v>-374612812.94902784</v>
      </c>
    </row>
    <row r="171" spans="8:22" x14ac:dyDescent="0.35">
      <c r="H171" s="21"/>
      <c r="I171" s="21"/>
      <c r="J171" s="21"/>
      <c r="K171" s="49"/>
      <c r="L171" s="4"/>
      <c r="M171" s="49"/>
      <c r="N171" s="51"/>
      <c r="O171" s="4"/>
      <c r="P171" s="4"/>
      <c r="S171">
        <v>100</v>
      </c>
      <c r="T171" s="32">
        <v>316299676.28647572</v>
      </c>
      <c r="U171">
        <v>100</v>
      </c>
      <c r="V171" s="32">
        <v>-421220947.14966154</v>
      </c>
    </row>
    <row r="172" spans="8:22" x14ac:dyDescent="0.35">
      <c r="H172" s="21"/>
      <c r="I172" s="21"/>
      <c r="J172" s="21"/>
      <c r="K172" s="49"/>
      <c r="L172" s="4"/>
      <c r="M172" s="49"/>
      <c r="N172" s="51"/>
      <c r="O172" s="4"/>
      <c r="P172" s="4"/>
      <c r="S172">
        <v>101</v>
      </c>
      <c r="T172" s="32">
        <v>75726789.008896858</v>
      </c>
      <c r="U172">
        <v>101</v>
      </c>
      <c r="V172" s="32">
        <v>-120160613.32066266</v>
      </c>
    </row>
    <row r="173" spans="8:22" x14ac:dyDescent="0.35">
      <c r="H173" s="21"/>
      <c r="I173" s="21"/>
      <c r="J173" s="21"/>
      <c r="K173" s="49"/>
      <c r="L173" s="4"/>
      <c r="M173" s="49"/>
      <c r="N173" s="51"/>
      <c r="O173" s="4"/>
      <c r="P173" s="4"/>
      <c r="S173">
        <v>102</v>
      </c>
      <c r="T173" s="32">
        <v>69901103.634040415</v>
      </c>
      <c r="U173">
        <v>102</v>
      </c>
      <c r="V173" s="32">
        <v>-482961710.29995143</v>
      </c>
    </row>
    <row r="174" spans="8:22" x14ac:dyDescent="0.35">
      <c r="H174" s="21"/>
      <c r="I174" s="21"/>
      <c r="J174" s="21"/>
      <c r="K174" s="49"/>
      <c r="L174" s="4"/>
      <c r="M174" s="49"/>
      <c r="N174" s="51"/>
      <c r="O174" s="4"/>
      <c r="P174" s="4"/>
      <c r="S174">
        <v>103</v>
      </c>
      <c r="T174" s="32">
        <v>110615667.50280052</v>
      </c>
      <c r="U174">
        <v>103</v>
      </c>
      <c r="V174" s="32">
        <v>-109566288.71954966</v>
      </c>
    </row>
    <row r="175" spans="8:22" x14ac:dyDescent="0.35">
      <c r="H175" s="21"/>
      <c r="I175" s="21"/>
      <c r="J175" s="21"/>
      <c r="K175" s="49"/>
      <c r="L175" s="4"/>
      <c r="M175" s="49"/>
      <c r="N175" s="51"/>
      <c r="O175" s="4"/>
      <c r="P175" s="4"/>
      <c r="S175">
        <v>104</v>
      </c>
      <c r="T175" s="32">
        <v>116180240.71899304</v>
      </c>
      <c r="U175">
        <v>104</v>
      </c>
      <c r="V175" s="32">
        <v>393308553.19045413</v>
      </c>
    </row>
    <row r="176" spans="8:22" x14ac:dyDescent="0.35">
      <c r="H176" s="21"/>
      <c r="I176" s="21"/>
      <c r="J176" s="21"/>
      <c r="K176" s="21"/>
      <c r="O176" s="4"/>
      <c r="S176">
        <v>105</v>
      </c>
      <c r="T176" s="32">
        <v>138445739.17801523</v>
      </c>
      <c r="U176">
        <v>105</v>
      </c>
      <c r="V176" s="32">
        <v>-474739955.11952633</v>
      </c>
    </row>
    <row r="177" spans="8:22" x14ac:dyDescent="0.35">
      <c r="H177" s="21"/>
      <c r="I177" s="21"/>
      <c r="J177" s="21"/>
      <c r="K177" s="21"/>
      <c r="O177" s="4"/>
      <c r="S177">
        <v>106</v>
      </c>
      <c r="T177" s="32">
        <v>115775999.39913043</v>
      </c>
      <c r="U177">
        <v>106</v>
      </c>
      <c r="V177" s="32">
        <v>-197102909.55488992</v>
      </c>
    </row>
    <row r="178" spans="8:22" x14ac:dyDescent="0.35">
      <c r="H178" s="21"/>
      <c r="I178" s="21"/>
      <c r="J178" s="21"/>
      <c r="K178" s="21"/>
      <c r="O178" s="4"/>
      <c r="S178">
        <v>107</v>
      </c>
      <c r="T178" s="32">
        <v>120062623.98066564</v>
      </c>
      <c r="U178">
        <v>107</v>
      </c>
      <c r="V178" s="32">
        <v>292573626.85370529</v>
      </c>
    </row>
    <row r="179" spans="8:22" x14ac:dyDescent="0.35">
      <c r="H179" s="21"/>
      <c r="I179" s="21"/>
      <c r="J179" s="21"/>
      <c r="K179" s="21"/>
      <c r="O179" s="4"/>
      <c r="S179">
        <v>108</v>
      </c>
      <c r="T179" s="32">
        <v>131939051.88862218</v>
      </c>
      <c r="U179">
        <v>108</v>
      </c>
      <c r="V179" s="32">
        <v>-174254458.07443732</v>
      </c>
    </row>
    <row r="180" spans="8:22" x14ac:dyDescent="0.35">
      <c r="H180" s="21"/>
      <c r="I180" s="21"/>
      <c r="J180" s="21"/>
      <c r="K180" s="21"/>
      <c r="O180" s="4"/>
      <c r="S180">
        <v>109</v>
      </c>
      <c r="T180" s="32">
        <v>113056087.78380492</v>
      </c>
      <c r="U180">
        <v>109</v>
      </c>
      <c r="V180" s="32">
        <v>-457044391.88241136</v>
      </c>
    </row>
    <row r="181" spans="8:22" x14ac:dyDescent="0.35">
      <c r="H181" s="21"/>
      <c r="I181" s="21"/>
      <c r="J181" s="21"/>
      <c r="K181" s="21"/>
      <c r="O181" s="4"/>
      <c r="S181">
        <v>110</v>
      </c>
      <c r="T181" s="32">
        <v>112975703.5461553</v>
      </c>
      <c r="U181">
        <v>110</v>
      </c>
      <c r="V181" s="32">
        <v>447368946.55275345</v>
      </c>
    </row>
    <row r="182" spans="8:22" x14ac:dyDescent="0.35">
      <c r="H182" s="21"/>
      <c r="I182" s="21"/>
      <c r="J182" s="21"/>
      <c r="K182" s="21"/>
      <c r="O182" s="4"/>
      <c r="S182">
        <v>111</v>
      </c>
      <c r="T182" s="32">
        <v>284019056.75531542</v>
      </c>
      <c r="U182">
        <v>111</v>
      </c>
      <c r="V182" s="32">
        <v>24711094.871209648</v>
      </c>
    </row>
    <row r="183" spans="8:22" x14ac:dyDescent="0.35">
      <c r="H183" s="21"/>
      <c r="I183" s="21"/>
      <c r="J183" s="21"/>
      <c r="K183" s="21"/>
      <c r="O183" s="4"/>
      <c r="S183">
        <v>112</v>
      </c>
      <c r="T183" s="32">
        <v>43806571.350939006</v>
      </c>
      <c r="U183">
        <v>112</v>
      </c>
      <c r="V183" s="32">
        <v>-8930196.1613879297</v>
      </c>
    </row>
    <row r="184" spans="8:22" x14ac:dyDescent="0.35">
      <c r="H184" s="21"/>
      <c r="I184" s="21"/>
      <c r="J184" s="21"/>
      <c r="K184" s="21"/>
      <c r="O184" s="4"/>
      <c r="S184">
        <v>113</v>
      </c>
      <c r="T184" s="32">
        <v>131712346.28985733</v>
      </c>
      <c r="U184">
        <v>113</v>
      </c>
      <c r="V184" s="32">
        <v>113394495.77423258</v>
      </c>
    </row>
    <row r="185" spans="8:22" x14ac:dyDescent="0.35">
      <c r="H185" s="21"/>
      <c r="I185" s="21"/>
      <c r="J185" s="21"/>
      <c r="K185" s="21"/>
      <c r="O185" s="4"/>
      <c r="S185">
        <v>114</v>
      </c>
      <c r="T185" s="32">
        <v>116993842.31831791</v>
      </c>
      <c r="U185">
        <v>114</v>
      </c>
      <c r="V185" s="32">
        <v>-260523897.7224516</v>
      </c>
    </row>
    <row r="186" spans="8:22" x14ac:dyDescent="0.35">
      <c r="H186" s="21"/>
      <c r="I186" s="21"/>
      <c r="J186" s="21"/>
      <c r="K186" s="21"/>
      <c r="O186" s="4"/>
      <c r="S186">
        <v>115</v>
      </c>
      <c r="T186" s="32">
        <v>252540090.47260013</v>
      </c>
      <c r="U186">
        <v>115</v>
      </c>
      <c r="V186" s="32">
        <v>-87421065.859068334</v>
      </c>
    </row>
    <row r="187" spans="8:22" x14ac:dyDescent="0.35">
      <c r="H187" s="21"/>
      <c r="I187" s="21"/>
      <c r="J187" s="21"/>
      <c r="K187" s="21"/>
      <c r="O187" s="4"/>
      <c r="S187">
        <v>116</v>
      </c>
      <c r="T187" s="32">
        <v>126218733.0230618</v>
      </c>
      <c r="U187">
        <v>116</v>
      </c>
      <c r="V187" s="32">
        <v>-377768411.3935141</v>
      </c>
    </row>
    <row r="188" spans="8:22" x14ac:dyDescent="0.35">
      <c r="H188" s="21"/>
      <c r="I188" s="21"/>
      <c r="J188" s="21"/>
      <c r="K188" s="21"/>
      <c r="O188" s="4"/>
      <c r="S188">
        <v>117</v>
      </c>
      <c r="T188" s="32">
        <v>240373532.20261592</v>
      </c>
      <c r="U188">
        <v>117</v>
      </c>
      <c r="V188" s="32">
        <v>-590028784.48170769</v>
      </c>
    </row>
    <row r="189" spans="8:22" x14ac:dyDescent="0.35">
      <c r="H189" s="21"/>
      <c r="I189" s="21"/>
      <c r="J189" s="21"/>
      <c r="K189" s="21"/>
      <c r="O189" s="4"/>
      <c r="S189">
        <v>118</v>
      </c>
      <c r="T189" s="32">
        <v>166724433.07476488</v>
      </c>
      <c r="U189">
        <v>118</v>
      </c>
      <c r="V189" s="32">
        <v>-442999600.53898811</v>
      </c>
    </row>
    <row r="190" spans="8:22" x14ac:dyDescent="0.35">
      <c r="H190" s="21"/>
      <c r="I190" s="21"/>
      <c r="J190" s="21"/>
      <c r="K190" s="21"/>
      <c r="O190" s="4"/>
      <c r="S190">
        <v>119</v>
      </c>
      <c r="T190" s="32">
        <v>277881254.64208847</v>
      </c>
      <c r="U190">
        <v>119</v>
      </c>
      <c r="V190" s="32">
        <v>-209310244.92196396</v>
      </c>
    </row>
    <row r="191" spans="8:22" x14ac:dyDescent="0.35">
      <c r="H191" s="21"/>
      <c r="I191" s="21"/>
      <c r="J191" s="21"/>
      <c r="K191" s="21"/>
      <c r="O191" s="4"/>
      <c r="S191">
        <v>120</v>
      </c>
      <c r="T191" s="32">
        <v>134119114.11834659</v>
      </c>
      <c r="U191">
        <v>120</v>
      </c>
      <c r="V191" s="32">
        <v>-608154391.95174348</v>
      </c>
    </row>
    <row r="192" spans="8:22" x14ac:dyDescent="0.35">
      <c r="H192" s="21"/>
      <c r="I192" s="21"/>
      <c r="J192" s="21"/>
      <c r="K192" s="21"/>
      <c r="O192" s="4"/>
      <c r="S192">
        <v>121</v>
      </c>
      <c r="T192" s="32">
        <v>181127078.66427764</v>
      </c>
      <c r="U192">
        <v>121</v>
      </c>
      <c r="V192" s="32">
        <v>170784136.46438316</v>
      </c>
    </row>
    <row r="193" spans="8:22" x14ac:dyDescent="0.35">
      <c r="H193" s="21"/>
      <c r="I193" s="21"/>
      <c r="J193" s="21"/>
      <c r="K193" s="21"/>
      <c r="O193" s="4"/>
      <c r="S193">
        <v>122</v>
      </c>
      <c r="T193" s="32">
        <v>218525546.65941483</v>
      </c>
      <c r="U193">
        <v>122</v>
      </c>
      <c r="V193" s="32">
        <v>-139900623.65443426</v>
      </c>
    </row>
    <row r="194" spans="8:22" x14ac:dyDescent="0.35">
      <c r="H194" s="21"/>
      <c r="I194" s="21"/>
      <c r="J194" s="21"/>
      <c r="K194" s="21"/>
      <c r="O194" s="4"/>
      <c r="S194">
        <v>123</v>
      </c>
      <c r="T194" s="32">
        <v>100271197.96690086</v>
      </c>
      <c r="U194">
        <v>123</v>
      </c>
      <c r="V194" s="32">
        <v>-154007221.55667955</v>
      </c>
    </row>
    <row r="195" spans="8:22" x14ac:dyDescent="0.35">
      <c r="H195" s="21"/>
      <c r="I195" s="21"/>
      <c r="J195" s="21"/>
      <c r="K195" s="21"/>
      <c r="O195" s="4"/>
      <c r="S195">
        <v>124</v>
      </c>
      <c r="T195" s="32">
        <v>80599721.009981751</v>
      </c>
      <c r="U195">
        <v>124</v>
      </c>
      <c r="V195" s="32">
        <v>-564045437.65112233</v>
      </c>
    </row>
    <row r="196" spans="8:22" x14ac:dyDescent="0.35">
      <c r="H196" s="21"/>
      <c r="I196" s="21"/>
      <c r="J196" s="21"/>
      <c r="K196" s="21"/>
      <c r="O196" s="4"/>
      <c r="S196">
        <v>125</v>
      </c>
      <c r="T196" s="32">
        <v>106208144.9420114</v>
      </c>
      <c r="U196">
        <v>125</v>
      </c>
      <c r="V196" s="32">
        <v>-286815169.23843259</v>
      </c>
    </row>
    <row r="197" spans="8:22" x14ac:dyDescent="0.35">
      <c r="H197" s="21"/>
      <c r="I197" s="21"/>
      <c r="J197" s="21"/>
      <c r="K197" s="21"/>
      <c r="O197" s="4"/>
      <c r="S197">
        <v>126</v>
      </c>
      <c r="T197" s="32">
        <v>117214842.82646719</v>
      </c>
      <c r="U197">
        <v>126</v>
      </c>
      <c r="V197" s="32">
        <v>4314565.2015484311</v>
      </c>
    </row>
    <row r="198" spans="8:22" x14ac:dyDescent="0.35">
      <c r="H198" s="21"/>
      <c r="I198" s="21"/>
      <c r="J198" s="21"/>
      <c r="K198" s="21"/>
      <c r="O198" s="4"/>
      <c r="S198">
        <v>127</v>
      </c>
      <c r="T198" s="32">
        <v>130288333.95730603</v>
      </c>
      <c r="U198">
        <v>127</v>
      </c>
      <c r="V198" s="32">
        <v>1003576969.9459381</v>
      </c>
    </row>
    <row r="199" spans="8:22" x14ac:dyDescent="0.35">
      <c r="H199" s="21"/>
      <c r="I199" s="21"/>
      <c r="J199" s="21"/>
      <c r="K199" s="21"/>
      <c r="O199" s="4"/>
      <c r="S199">
        <v>128</v>
      </c>
      <c r="T199" s="32">
        <v>122290887.62106855</v>
      </c>
      <c r="U199">
        <v>128</v>
      </c>
      <c r="V199" s="32">
        <v>65028859.748104036</v>
      </c>
    </row>
    <row r="200" spans="8:22" x14ac:dyDescent="0.35">
      <c r="H200" s="21"/>
      <c r="I200" s="21"/>
      <c r="J200" s="21"/>
      <c r="K200" s="21"/>
      <c r="O200" s="4"/>
      <c r="S200">
        <v>129</v>
      </c>
      <c r="T200" s="32">
        <v>140236802.17704818</v>
      </c>
      <c r="U200">
        <v>129</v>
      </c>
      <c r="V200" s="32">
        <v>76615856.456021979</v>
      </c>
    </row>
    <row r="201" spans="8:22" x14ac:dyDescent="0.35">
      <c r="H201" s="21"/>
      <c r="I201" s="21"/>
      <c r="J201" s="21"/>
      <c r="K201" s="21"/>
      <c r="O201" s="4"/>
      <c r="S201">
        <v>130</v>
      </c>
      <c r="T201" s="32">
        <v>326953473.24386805</v>
      </c>
      <c r="U201">
        <v>130</v>
      </c>
      <c r="V201" s="32">
        <v>-156428898.54822305</v>
      </c>
    </row>
    <row r="202" spans="8:22" x14ac:dyDescent="0.35">
      <c r="H202" s="21"/>
      <c r="I202" s="21"/>
      <c r="J202" s="21"/>
      <c r="K202" s="21"/>
      <c r="O202" s="4"/>
      <c r="S202">
        <v>131</v>
      </c>
      <c r="T202" s="32">
        <v>116032485.31537275</v>
      </c>
      <c r="U202">
        <v>131</v>
      </c>
      <c r="V202" s="32">
        <v>-375398750.42919475</v>
      </c>
    </row>
    <row r="203" spans="8:22" x14ac:dyDescent="0.35">
      <c r="H203" s="21"/>
      <c r="I203" s="21"/>
      <c r="J203" s="21"/>
      <c r="K203" s="21"/>
      <c r="O203" s="4"/>
      <c r="S203">
        <v>132</v>
      </c>
      <c r="T203" s="32">
        <v>144352930.11221781</v>
      </c>
      <c r="U203">
        <v>132</v>
      </c>
      <c r="V203" s="32">
        <v>-142455558.43026686</v>
      </c>
    </row>
    <row r="204" spans="8:22" x14ac:dyDescent="0.35">
      <c r="H204" s="21"/>
      <c r="I204" s="21"/>
      <c r="J204" s="21"/>
      <c r="K204" s="21"/>
      <c r="O204" s="4"/>
      <c r="S204">
        <v>133</v>
      </c>
      <c r="T204" s="32">
        <v>333088534.24860436</v>
      </c>
      <c r="U204">
        <v>133</v>
      </c>
      <c r="V204" s="32">
        <v>294402894.75598747</v>
      </c>
    </row>
    <row r="205" spans="8:22" x14ac:dyDescent="0.35">
      <c r="H205" s="21"/>
      <c r="I205" s="21"/>
      <c r="J205" s="21"/>
      <c r="K205" s="21"/>
      <c r="O205" s="4"/>
      <c r="S205">
        <v>134</v>
      </c>
      <c r="T205" s="32">
        <v>121064636.01445812</v>
      </c>
      <c r="U205">
        <v>134</v>
      </c>
      <c r="V205" s="32">
        <v>-328463323.22225571</v>
      </c>
    </row>
    <row r="206" spans="8:22" x14ac:dyDescent="0.35">
      <c r="H206" s="21"/>
      <c r="I206" s="21"/>
      <c r="J206" s="21"/>
      <c r="K206" s="21"/>
      <c r="O206" s="4"/>
      <c r="S206">
        <v>135</v>
      </c>
      <c r="T206" s="32">
        <v>56496350.021274477</v>
      </c>
      <c r="U206">
        <v>135</v>
      </c>
      <c r="V206" s="32">
        <v>-301172261.07178098</v>
      </c>
    </row>
    <row r="207" spans="8:22" x14ac:dyDescent="0.35">
      <c r="H207" s="21"/>
      <c r="I207" s="21"/>
      <c r="J207" s="21"/>
      <c r="K207" s="21"/>
      <c r="O207" s="4"/>
      <c r="S207">
        <v>136</v>
      </c>
      <c r="T207" s="32">
        <v>135696765.85940003</v>
      </c>
      <c r="U207">
        <v>136</v>
      </c>
      <c r="V207" s="32">
        <v>639920522.85604727</v>
      </c>
    </row>
    <row r="208" spans="8:22" x14ac:dyDescent="0.35">
      <c r="H208" s="21"/>
      <c r="I208" s="21"/>
      <c r="J208" s="21"/>
      <c r="K208" s="21"/>
      <c r="O208" s="4"/>
      <c r="S208">
        <v>137</v>
      </c>
      <c r="T208" s="32">
        <v>55176217.219883807</v>
      </c>
      <c r="U208">
        <v>137</v>
      </c>
      <c r="V208" s="32">
        <v>1521062035.898119</v>
      </c>
    </row>
    <row r="209" spans="8:22" x14ac:dyDescent="0.35">
      <c r="H209" s="21"/>
      <c r="I209" s="21"/>
      <c r="J209" s="21"/>
      <c r="K209" s="21"/>
      <c r="O209" s="4"/>
      <c r="S209">
        <v>138</v>
      </c>
      <c r="T209" s="32">
        <v>188993948.52800635</v>
      </c>
      <c r="U209">
        <v>138</v>
      </c>
      <c r="V209" s="32">
        <v>-192660768.56000578</v>
      </c>
    </row>
    <row r="210" spans="8:22" x14ac:dyDescent="0.35">
      <c r="H210" s="21"/>
      <c r="I210" s="21"/>
      <c r="J210" s="21"/>
      <c r="K210" s="21"/>
      <c r="O210" s="4"/>
      <c r="S210">
        <v>139</v>
      </c>
      <c r="T210" s="32">
        <v>117513756.89992625</v>
      </c>
      <c r="U210">
        <v>139</v>
      </c>
      <c r="V210" s="32">
        <v>-75839535.709952101</v>
      </c>
    </row>
    <row r="211" spans="8:22" x14ac:dyDescent="0.35">
      <c r="H211" s="21"/>
      <c r="I211" s="21"/>
      <c r="J211" s="21"/>
      <c r="K211" s="21"/>
      <c r="O211" s="4"/>
      <c r="S211">
        <v>140</v>
      </c>
      <c r="T211" s="32">
        <v>131215523.35317774</v>
      </c>
      <c r="U211">
        <v>140</v>
      </c>
      <c r="V211" s="32">
        <v>-392385561.58390129</v>
      </c>
    </row>
    <row r="212" spans="8:22" x14ac:dyDescent="0.35">
      <c r="H212" s="21"/>
      <c r="I212" s="21"/>
      <c r="J212" s="21"/>
      <c r="K212" s="21"/>
      <c r="O212" s="4"/>
      <c r="S212">
        <v>141</v>
      </c>
      <c r="T212" s="32">
        <v>164381906.78140375</v>
      </c>
      <c r="U212">
        <v>141</v>
      </c>
      <c r="V212" s="32">
        <v>1599810297.6675839</v>
      </c>
    </row>
    <row r="213" spans="8:22" x14ac:dyDescent="0.35">
      <c r="H213" s="21"/>
      <c r="I213" s="21"/>
      <c r="J213" s="21"/>
      <c r="K213" s="21"/>
      <c r="O213" s="4"/>
      <c r="S213">
        <v>142</v>
      </c>
      <c r="T213" s="32">
        <v>157637115.73387766</v>
      </c>
      <c r="U213">
        <v>142</v>
      </c>
      <c r="V213" s="32">
        <v>-574838.97152084112</v>
      </c>
    </row>
    <row r="214" spans="8:22" x14ac:dyDescent="0.35">
      <c r="H214" s="21"/>
      <c r="I214" s="21"/>
      <c r="J214" s="21"/>
      <c r="K214" s="21"/>
      <c r="O214" s="4"/>
      <c r="S214">
        <v>143</v>
      </c>
      <c r="T214" s="32">
        <v>65957749.649571091</v>
      </c>
      <c r="U214">
        <v>143</v>
      </c>
      <c r="V214" s="32">
        <v>-219862714.80612841</v>
      </c>
    </row>
    <row r="215" spans="8:22" x14ac:dyDescent="0.35">
      <c r="H215" s="21"/>
      <c r="I215" s="21"/>
      <c r="J215" s="21"/>
      <c r="K215" s="21"/>
      <c r="O215" s="4"/>
      <c r="S215">
        <v>144</v>
      </c>
      <c r="T215" s="32">
        <v>95961745.300604209</v>
      </c>
      <c r="U215">
        <v>144</v>
      </c>
      <c r="V215" s="32">
        <v>-112912067.25471434</v>
      </c>
    </row>
    <row r="216" spans="8:22" x14ac:dyDescent="0.35">
      <c r="H216" s="21"/>
      <c r="I216" s="21"/>
      <c r="J216" s="21"/>
      <c r="K216" s="21"/>
      <c r="O216" s="4"/>
      <c r="S216">
        <v>145</v>
      </c>
      <c r="T216" s="32">
        <v>72581518.948419511</v>
      </c>
      <c r="U216">
        <v>145</v>
      </c>
      <c r="V216" s="32">
        <v>-119971902.6703124</v>
      </c>
    </row>
    <row r="217" spans="8:22" x14ac:dyDescent="0.35">
      <c r="H217" s="21"/>
      <c r="I217" s="21"/>
      <c r="J217" s="21"/>
      <c r="K217" s="21"/>
      <c r="O217" s="4"/>
      <c r="S217">
        <v>146</v>
      </c>
      <c r="T217" s="32">
        <v>86561039.488957152</v>
      </c>
      <c r="U217">
        <v>146</v>
      </c>
      <c r="V217" s="32">
        <v>-30306020.961104367</v>
      </c>
    </row>
    <row r="218" spans="8:22" x14ac:dyDescent="0.35">
      <c r="H218" s="21"/>
      <c r="I218" s="21"/>
      <c r="J218" s="21"/>
      <c r="K218" s="21"/>
      <c r="O218" s="4"/>
      <c r="S218">
        <v>147</v>
      </c>
      <c r="T218" s="32">
        <v>71645283.487179205</v>
      </c>
      <c r="U218">
        <v>147</v>
      </c>
      <c r="V218" s="32">
        <v>185160862.13544509</v>
      </c>
    </row>
    <row r="219" spans="8:22" x14ac:dyDescent="0.35">
      <c r="H219" s="21"/>
      <c r="I219" s="21"/>
      <c r="J219" s="21"/>
      <c r="K219" s="21"/>
      <c r="O219" s="4"/>
      <c r="S219">
        <v>148</v>
      </c>
      <c r="T219" s="32">
        <v>99841226.072603613</v>
      </c>
      <c r="U219">
        <v>148</v>
      </c>
      <c r="V219" s="32">
        <v>-257395653.16326711</v>
      </c>
    </row>
    <row r="220" spans="8:22" x14ac:dyDescent="0.35">
      <c r="H220" s="21"/>
      <c r="I220" s="21"/>
      <c r="J220" s="21"/>
      <c r="K220" s="21"/>
      <c r="O220" s="4"/>
      <c r="S220">
        <v>149</v>
      </c>
      <c r="T220" s="32">
        <v>93728896.451347917</v>
      </c>
      <c r="U220">
        <v>149</v>
      </c>
      <c r="V220" s="32">
        <v>-350324502.46336907</v>
      </c>
    </row>
    <row r="221" spans="8:22" x14ac:dyDescent="0.35">
      <c r="H221" s="21"/>
      <c r="I221" s="21"/>
      <c r="J221" s="21"/>
      <c r="K221" s="21"/>
      <c r="O221" s="4"/>
      <c r="S221">
        <v>150</v>
      </c>
      <c r="T221" s="32">
        <v>76127150.90688245</v>
      </c>
      <c r="U221">
        <v>150</v>
      </c>
      <c r="V221" s="32">
        <v>-118038767.07844757</v>
      </c>
    </row>
    <row r="222" spans="8:22" x14ac:dyDescent="0.35">
      <c r="H222" s="21"/>
      <c r="I222" s="21"/>
      <c r="J222" s="21"/>
      <c r="K222" s="21"/>
      <c r="O222" s="4"/>
      <c r="S222">
        <v>151</v>
      </c>
      <c r="T222" s="32">
        <v>153303666.78016087</v>
      </c>
      <c r="U222">
        <v>151</v>
      </c>
      <c r="V222" s="32">
        <v>-218136444.40954879</v>
      </c>
    </row>
    <row r="223" spans="8:22" x14ac:dyDescent="0.35">
      <c r="H223" s="21"/>
      <c r="I223" s="21"/>
      <c r="J223" s="21"/>
      <c r="K223" s="21"/>
      <c r="O223" s="4"/>
      <c r="S223">
        <v>152</v>
      </c>
      <c r="T223" s="32">
        <v>130813848.33411328</v>
      </c>
      <c r="U223">
        <v>152</v>
      </c>
      <c r="V223" s="32">
        <v>337212175.03499955</v>
      </c>
    </row>
    <row r="224" spans="8:22" x14ac:dyDescent="0.35">
      <c r="H224" s="21"/>
      <c r="I224" s="21"/>
      <c r="J224" s="21"/>
      <c r="K224" s="21"/>
      <c r="O224" s="4"/>
      <c r="S224">
        <v>153</v>
      </c>
      <c r="T224" s="32">
        <v>148473588.67070788</v>
      </c>
      <c r="U224">
        <v>153</v>
      </c>
      <c r="V224" s="32">
        <v>-12605586.279013768</v>
      </c>
    </row>
    <row r="225" spans="8:22" x14ac:dyDescent="0.35">
      <c r="H225" s="21"/>
      <c r="I225" s="21"/>
      <c r="J225" s="21"/>
      <c r="K225" s="21"/>
      <c r="O225" s="4"/>
      <c r="S225">
        <v>154</v>
      </c>
      <c r="T225" s="32">
        <v>195717075.45028129</v>
      </c>
      <c r="U225">
        <v>154</v>
      </c>
      <c r="V225" s="32">
        <v>-199447749.90550292</v>
      </c>
    </row>
    <row r="226" spans="8:22" x14ac:dyDescent="0.35">
      <c r="H226" s="21"/>
      <c r="I226" s="21"/>
      <c r="J226" s="21"/>
      <c r="K226" s="21"/>
      <c r="O226" s="4"/>
      <c r="S226">
        <v>155</v>
      </c>
      <c r="T226" s="32">
        <v>119246205.9962332</v>
      </c>
      <c r="U226">
        <v>155</v>
      </c>
      <c r="V226" s="32">
        <v>1141646350.4961715</v>
      </c>
    </row>
    <row r="227" spans="8:22" x14ac:dyDescent="0.35">
      <c r="H227" s="21"/>
      <c r="I227" s="21"/>
      <c r="J227" s="21"/>
      <c r="K227" s="21"/>
      <c r="O227" s="4"/>
      <c r="S227">
        <v>156</v>
      </c>
      <c r="T227" s="32">
        <v>108849921.57427703</v>
      </c>
      <c r="U227">
        <v>156</v>
      </c>
      <c r="V227" s="32">
        <v>-352149890.83707696</v>
      </c>
    </row>
    <row r="228" spans="8:22" x14ac:dyDescent="0.35">
      <c r="H228" s="21"/>
      <c r="I228" s="21"/>
      <c r="J228" s="21"/>
      <c r="K228" s="21"/>
      <c r="O228" s="4"/>
      <c r="S228">
        <v>157</v>
      </c>
      <c r="T228" s="32">
        <v>164840506.56366155</v>
      </c>
      <c r="U228">
        <v>157</v>
      </c>
      <c r="V228" s="32">
        <v>1816957582.0862353</v>
      </c>
    </row>
    <row r="229" spans="8:22" x14ac:dyDescent="0.35">
      <c r="H229" s="21"/>
      <c r="I229" s="21"/>
      <c r="J229" s="21"/>
      <c r="K229" s="21"/>
      <c r="O229" s="4"/>
      <c r="S229">
        <v>158</v>
      </c>
      <c r="T229" s="32">
        <v>138573772.11589181</v>
      </c>
      <c r="U229">
        <v>158</v>
      </c>
      <c r="V229" s="32">
        <v>1027069928.2551231</v>
      </c>
    </row>
    <row r="230" spans="8:22" x14ac:dyDescent="0.35">
      <c r="H230" s="21"/>
      <c r="I230" s="21"/>
      <c r="J230" s="21"/>
      <c r="K230" s="21"/>
      <c r="O230" s="4"/>
      <c r="S230">
        <v>159</v>
      </c>
      <c r="T230" s="32">
        <v>82001581.875506714</v>
      </c>
      <c r="U230">
        <v>159</v>
      </c>
      <c r="V230" s="32">
        <v>204805147.48832434</v>
      </c>
    </row>
    <row r="231" spans="8:22" x14ac:dyDescent="0.35">
      <c r="H231" s="21"/>
      <c r="I231" s="21"/>
      <c r="J231" s="21"/>
      <c r="K231" s="21"/>
      <c r="O231" s="4"/>
      <c r="S231">
        <v>160</v>
      </c>
      <c r="T231" s="32">
        <v>126908623.90471865</v>
      </c>
      <c r="U231">
        <v>160</v>
      </c>
      <c r="V231" s="32">
        <v>-1506948606.2899871</v>
      </c>
    </row>
    <row r="232" spans="8:22" x14ac:dyDescent="0.35">
      <c r="H232" s="21"/>
      <c r="I232" s="21"/>
      <c r="J232" s="21"/>
      <c r="K232" s="21"/>
      <c r="O232" s="4"/>
      <c r="S232">
        <v>161</v>
      </c>
      <c r="T232" s="32">
        <v>68779528.594694465</v>
      </c>
      <c r="U232">
        <v>161</v>
      </c>
      <c r="V232" s="32">
        <v>-218220667.4231756</v>
      </c>
    </row>
    <row r="233" spans="8:22" x14ac:dyDescent="0.35">
      <c r="H233" s="21"/>
      <c r="I233" s="21"/>
      <c r="J233" s="21"/>
      <c r="K233" s="21"/>
      <c r="O233" s="4"/>
      <c r="S233">
        <v>162</v>
      </c>
      <c r="T233" s="32">
        <v>81233878.555768073</v>
      </c>
      <c r="U233">
        <v>162</v>
      </c>
      <c r="V233" s="32">
        <v>-490615016.51384592</v>
      </c>
    </row>
    <row r="234" spans="8:22" x14ac:dyDescent="0.35">
      <c r="H234" s="21"/>
      <c r="I234" s="21"/>
      <c r="J234" s="21"/>
      <c r="K234" s="21"/>
      <c r="O234" s="4"/>
      <c r="S234">
        <v>163</v>
      </c>
      <c r="T234" s="32">
        <v>245830174.380245</v>
      </c>
      <c r="U234">
        <v>163</v>
      </c>
      <c r="V234" s="32">
        <v>1224831225.552161</v>
      </c>
    </row>
    <row r="235" spans="8:22" x14ac:dyDescent="0.35">
      <c r="H235" s="21"/>
      <c r="I235" s="21"/>
      <c r="J235" s="21"/>
      <c r="K235" s="21"/>
      <c r="O235" s="4"/>
      <c r="S235">
        <v>164</v>
      </c>
      <c r="T235" s="32">
        <v>134435347.28155622</v>
      </c>
      <c r="U235">
        <v>164</v>
      </c>
      <c r="V235" s="32">
        <v>-512581040.50200355</v>
      </c>
    </row>
    <row r="236" spans="8:22" x14ac:dyDescent="0.35">
      <c r="H236" s="21"/>
      <c r="I236" s="21"/>
      <c r="J236" s="21"/>
      <c r="K236" s="21"/>
      <c r="O236" s="4"/>
      <c r="S236">
        <v>165</v>
      </c>
      <c r="T236" s="32">
        <v>290827855.40224135</v>
      </c>
      <c r="U236">
        <v>165</v>
      </c>
      <c r="V236" s="32">
        <v>-209748353.77164617</v>
      </c>
    </row>
    <row r="237" spans="8:22" x14ac:dyDescent="0.35">
      <c r="H237" s="21"/>
      <c r="I237" s="21"/>
      <c r="J237" s="21"/>
      <c r="K237" s="21"/>
      <c r="O237" s="4"/>
      <c r="S237">
        <v>166</v>
      </c>
      <c r="T237" s="32">
        <v>85490867.351251751</v>
      </c>
      <c r="U237">
        <v>166</v>
      </c>
      <c r="V237" s="32">
        <v>-129773291.1981447</v>
      </c>
    </row>
    <row r="238" spans="8:22" x14ac:dyDescent="0.35">
      <c r="H238" s="21"/>
      <c r="I238" s="21"/>
      <c r="J238" s="21"/>
      <c r="K238" s="21"/>
      <c r="O238" s="4"/>
      <c r="S238">
        <v>167</v>
      </c>
      <c r="T238" s="32">
        <v>71444311.290674582</v>
      </c>
      <c r="U238">
        <v>167</v>
      </c>
      <c r="V238" s="32">
        <v>-543305807.41186273</v>
      </c>
    </row>
    <row r="239" spans="8:22" x14ac:dyDescent="0.35">
      <c r="H239" s="21"/>
      <c r="I239" s="21"/>
      <c r="J239" s="21"/>
      <c r="K239" s="21"/>
      <c r="O239" s="4"/>
      <c r="S239">
        <v>168</v>
      </c>
      <c r="T239" s="32">
        <v>100206232.06789556</v>
      </c>
      <c r="U239">
        <v>168</v>
      </c>
      <c r="V239" s="32">
        <v>-133385158.87285766</v>
      </c>
    </row>
    <row r="240" spans="8:22" x14ac:dyDescent="0.35">
      <c r="H240" s="21"/>
      <c r="I240" s="21"/>
      <c r="J240" s="21"/>
      <c r="K240" s="21"/>
      <c r="O240" s="4"/>
      <c r="S240">
        <v>169</v>
      </c>
      <c r="T240" s="32">
        <v>275033510.2558623</v>
      </c>
      <c r="U240">
        <v>169</v>
      </c>
      <c r="V240" s="32">
        <v>-207506768.10674092</v>
      </c>
    </row>
    <row r="241" spans="8:22" x14ac:dyDescent="0.35">
      <c r="H241" s="21"/>
      <c r="I241" s="21"/>
      <c r="J241" s="21"/>
      <c r="K241" s="21"/>
      <c r="O241" s="4"/>
      <c r="S241">
        <v>170</v>
      </c>
      <c r="T241" s="32">
        <v>100778303.22117606</v>
      </c>
      <c r="U241">
        <v>170</v>
      </c>
      <c r="V241" s="32">
        <v>-86366957.618467212</v>
      </c>
    </row>
    <row r="242" spans="8:22" x14ac:dyDescent="0.35">
      <c r="H242" s="21"/>
      <c r="I242" s="21"/>
      <c r="J242" s="21"/>
      <c r="K242" s="21"/>
      <c r="O242" s="4"/>
      <c r="S242">
        <v>171</v>
      </c>
      <c r="T242" s="32">
        <v>125759494.78647767</v>
      </c>
      <c r="U242">
        <v>171</v>
      </c>
      <c r="V242" s="32">
        <v>-348899475.63074976</v>
      </c>
    </row>
    <row r="243" spans="8:22" x14ac:dyDescent="0.35">
      <c r="H243" s="21"/>
      <c r="I243" s="21"/>
      <c r="J243" s="21"/>
      <c r="K243" s="21"/>
      <c r="O243" s="4"/>
      <c r="S243">
        <v>172</v>
      </c>
      <c r="T243" s="32">
        <v>139893787.16461021</v>
      </c>
      <c r="U243">
        <v>172</v>
      </c>
      <c r="V243" s="32">
        <v>13746585.415178049</v>
      </c>
    </row>
    <row r="244" spans="8:22" x14ac:dyDescent="0.35">
      <c r="H244" s="21"/>
      <c r="I244" s="21"/>
      <c r="J244" s="21"/>
      <c r="K244" s="21"/>
      <c r="O244" s="4"/>
      <c r="S244">
        <v>173</v>
      </c>
      <c r="T244" s="32">
        <v>97642403.11804007</v>
      </c>
      <c r="U244">
        <v>173</v>
      </c>
      <c r="V244" s="32">
        <v>979908911.08322477</v>
      </c>
    </row>
    <row r="245" spans="8:22" x14ac:dyDescent="0.35">
      <c r="H245" s="21"/>
      <c r="I245" s="21"/>
      <c r="J245" s="21"/>
      <c r="K245" s="21"/>
      <c r="O245" s="4"/>
      <c r="S245">
        <v>174</v>
      </c>
      <c r="T245" s="32">
        <v>157714385.07037348</v>
      </c>
      <c r="U245">
        <v>174</v>
      </c>
      <c r="V245" s="32">
        <v>-384119718.93655151</v>
      </c>
    </row>
    <row r="246" spans="8:22" x14ac:dyDescent="0.35">
      <c r="H246" s="21"/>
      <c r="I246" s="21"/>
      <c r="J246" s="21"/>
      <c r="K246" s="21"/>
      <c r="O246" s="4"/>
      <c r="S246">
        <v>175</v>
      </c>
      <c r="T246" s="32">
        <v>98477088.767709479</v>
      </c>
      <c r="U246">
        <v>175</v>
      </c>
      <c r="V246" s="32">
        <v>56809509.108628511</v>
      </c>
    </row>
    <row r="247" spans="8:22" x14ac:dyDescent="0.35">
      <c r="H247" s="21"/>
      <c r="I247" s="21"/>
      <c r="J247" s="21"/>
      <c r="K247" s="21"/>
      <c r="O247" s="4"/>
      <c r="S247">
        <v>176</v>
      </c>
      <c r="T247" s="32">
        <v>179663597.29725149</v>
      </c>
      <c r="U247">
        <v>176</v>
      </c>
      <c r="V247" s="32">
        <v>-491656007.09798032</v>
      </c>
    </row>
    <row r="248" spans="8:22" x14ac:dyDescent="0.35">
      <c r="H248" s="21"/>
      <c r="I248" s="21"/>
      <c r="J248" s="21"/>
      <c r="K248" s="21"/>
      <c r="O248" s="4"/>
      <c r="S248">
        <v>177</v>
      </c>
      <c r="T248" s="32">
        <v>202916435.99365744</v>
      </c>
      <c r="U248">
        <v>177</v>
      </c>
      <c r="V248" s="32">
        <v>-752534343.47083759</v>
      </c>
    </row>
    <row r="249" spans="8:22" x14ac:dyDescent="0.35">
      <c r="H249" s="21"/>
      <c r="I249" s="21"/>
      <c r="J249" s="21"/>
      <c r="K249" s="21"/>
      <c r="O249" s="4"/>
      <c r="S249">
        <v>178</v>
      </c>
      <c r="T249" s="32">
        <v>116328020.10228096</v>
      </c>
      <c r="U249">
        <v>178</v>
      </c>
      <c r="V249" s="32">
        <v>-445500239.46991563</v>
      </c>
    </row>
    <row r="250" spans="8:22" x14ac:dyDescent="0.35">
      <c r="H250" s="21"/>
      <c r="I250" s="21"/>
      <c r="J250" s="21"/>
      <c r="K250" s="21"/>
      <c r="O250" s="4"/>
      <c r="S250">
        <v>179</v>
      </c>
      <c r="T250" s="32">
        <v>158873993.48607373</v>
      </c>
      <c r="U250">
        <v>179</v>
      </c>
      <c r="V250" s="32">
        <v>-256174832.00106141</v>
      </c>
    </row>
    <row r="251" spans="8:22" x14ac:dyDescent="0.35">
      <c r="H251" s="21"/>
      <c r="I251" s="21"/>
      <c r="J251" s="21"/>
      <c r="K251" s="21"/>
      <c r="O251" s="4"/>
      <c r="S251">
        <v>180</v>
      </c>
      <c r="T251" s="32">
        <v>140304722.43906423</v>
      </c>
      <c r="U251">
        <v>180</v>
      </c>
      <c r="V251" s="32">
        <v>111001479.92767724</v>
      </c>
    </row>
    <row r="252" spans="8:22" x14ac:dyDescent="0.35">
      <c r="H252" s="21"/>
      <c r="I252" s="21"/>
      <c r="J252" s="21"/>
      <c r="K252" s="21"/>
      <c r="O252" s="4"/>
      <c r="S252">
        <v>181</v>
      </c>
      <c r="T252" s="32">
        <v>125840279.23189029</v>
      </c>
      <c r="U252">
        <v>181</v>
      </c>
      <c r="V252" s="32">
        <v>-20038422.033813909</v>
      </c>
    </row>
    <row r="253" spans="8:22" x14ac:dyDescent="0.35">
      <c r="H253" s="21"/>
      <c r="I253" s="21"/>
      <c r="J253" s="21"/>
      <c r="K253" s="21"/>
      <c r="O253" s="4"/>
      <c r="S253">
        <v>182</v>
      </c>
      <c r="T253" s="32">
        <v>90608571.189401641</v>
      </c>
      <c r="U253">
        <v>182</v>
      </c>
      <c r="V253" s="32">
        <v>-312001659.71598285</v>
      </c>
    </row>
    <row r="254" spans="8:22" x14ac:dyDescent="0.35">
      <c r="H254" s="21"/>
      <c r="I254" s="21"/>
      <c r="J254" s="21"/>
      <c r="K254" s="21"/>
      <c r="O254" s="4"/>
      <c r="S254">
        <v>183</v>
      </c>
      <c r="T254" s="32">
        <v>96619954.112301379</v>
      </c>
      <c r="U254">
        <v>183</v>
      </c>
      <c r="V254" s="32">
        <v>-86207301.952364296</v>
      </c>
    </row>
    <row r="255" spans="8:22" x14ac:dyDescent="0.35">
      <c r="H255" s="21"/>
      <c r="I255" s="21"/>
      <c r="J255" s="21"/>
      <c r="K255" s="21"/>
      <c r="O255" s="4"/>
      <c r="S255">
        <v>184</v>
      </c>
      <c r="T255" s="32">
        <v>237589841.55650821</v>
      </c>
      <c r="U255">
        <v>184</v>
      </c>
      <c r="V255" s="32">
        <v>-286539196.28964621</v>
      </c>
    </row>
    <row r="256" spans="8:22" x14ac:dyDescent="0.35">
      <c r="H256" s="21"/>
      <c r="I256" s="21"/>
      <c r="J256" s="21"/>
      <c r="K256" s="21"/>
      <c r="O256" s="4"/>
      <c r="S256">
        <v>185</v>
      </c>
      <c r="T256" s="32">
        <v>274340640.47093236</v>
      </c>
      <c r="U256">
        <v>185</v>
      </c>
      <c r="V256" s="32">
        <v>-228324363.07462698</v>
      </c>
    </row>
    <row r="257" spans="8:22" x14ac:dyDescent="0.35">
      <c r="H257" s="21"/>
      <c r="I257" s="21"/>
      <c r="J257" s="21"/>
      <c r="K257" s="21"/>
      <c r="O257" s="4"/>
      <c r="S257">
        <v>186</v>
      </c>
      <c r="T257" s="32">
        <v>124674616.96204445</v>
      </c>
      <c r="U257">
        <v>186</v>
      </c>
      <c r="V257" s="32">
        <v>972819480.64630187</v>
      </c>
    </row>
    <row r="258" spans="8:22" x14ac:dyDescent="0.35">
      <c r="H258" s="21"/>
      <c r="I258" s="21"/>
      <c r="J258" s="21"/>
      <c r="K258" s="21"/>
      <c r="O258" s="4"/>
      <c r="S258">
        <v>187</v>
      </c>
      <c r="T258" s="32">
        <v>109146642.48398139</v>
      </c>
      <c r="U258">
        <v>187</v>
      </c>
      <c r="V258" s="32">
        <v>82045633.070050552</v>
      </c>
    </row>
    <row r="259" spans="8:22" x14ac:dyDescent="0.35">
      <c r="H259" s="21"/>
      <c r="I259" s="21"/>
      <c r="J259" s="21"/>
      <c r="K259" s="21"/>
      <c r="O259" s="4"/>
      <c r="S259">
        <v>188</v>
      </c>
      <c r="T259" s="32">
        <v>129268312.53062639</v>
      </c>
      <c r="U259">
        <v>188</v>
      </c>
      <c r="V259" s="32">
        <v>208222554.38684806</v>
      </c>
    </row>
    <row r="260" spans="8:22" x14ac:dyDescent="0.35">
      <c r="H260" s="21"/>
      <c r="I260" s="21"/>
      <c r="J260" s="21"/>
      <c r="K260" s="21"/>
      <c r="O260" s="4"/>
      <c r="S260">
        <v>189</v>
      </c>
      <c r="T260" s="32">
        <v>84233763.271109059</v>
      </c>
      <c r="U260">
        <v>189</v>
      </c>
      <c r="V260" s="32">
        <v>-229160320.91391098</v>
      </c>
    </row>
    <row r="261" spans="8:22" x14ac:dyDescent="0.35">
      <c r="H261" s="21"/>
      <c r="I261" s="21"/>
      <c r="J261" s="21"/>
      <c r="K261" s="21"/>
      <c r="O261" s="4"/>
      <c r="S261">
        <v>190</v>
      </c>
      <c r="T261" s="32">
        <v>137151291.9886128</v>
      </c>
      <c r="U261">
        <v>190</v>
      </c>
      <c r="V261" s="32">
        <v>-505104239.26373023</v>
      </c>
    </row>
    <row r="262" spans="8:22" x14ac:dyDescent="0.35">
      <c r="H262" s="21"/>
      <c r="I262" s="21"/>
      <c r="J262" s="21"/>
      <c r="K262" s="21"/>
      <c r="O262" s="4"/>
      <c r="S262">
        <v>191</v>
      </c>
      <c r="T262" s="32">
        <v>114439977.81250368</v>
      </c>
      <c r="U262">
        <v>191</v>
      </c>
      <c r="V262" s="32">
        <v>-331988673.41081893</v>
      </c>
    </row>
    <row r="263" spans="8:22" x14ac:dyDescent="0.35">
      <c r="H263" s="21"/>
      <c r="I263" s="21"/>
      <c r="J263" s="21"/>
      <c r="K263" s="21"/>
      <c r="O263" s="4"/>
      <c r="S263">
        <v>192</v>
      </c>
      <c r="T263" s="32">
        <v>147341185.96994418</v>
      </c>
      <c r="U263">
        <v>192</v>
      </c>
      <c r="V263" s="32">
        <v>-177256465.87146512</v>
      </c>
    </row>
    <row r="264" spans="8:22" x14ac:dyDescent="0.35">
      <c r="H264" s="21"/>
      <c r="I264" s="21"/>
      <c r="J264" s="21"/>
      <c r="K264" s="21"/>
      <c r="O264" s="4"/>
      <c r="S264">
        <v>193</v>
      </c>
      <c r="T264" s="32">
        <v>78033930.723190576</v>
      </c>
      <c r="U264">
        <v>193</v>
      </c>
      <c r="V264" s="32">
        <v>-547365435.08702004</v>
      </c>
    </row>
    <row r="265" spans="8:22" x14ac:dyDescent="0.35">
      <c r="H265" s="21"/>
      <c r="I265" s="21"/>
      <c r="J265" s="21"/>
      <c r="K265" s="21"/>
      <c r="O265" s="4"/>
      <c r="S265">
        <v>194</v>
      </c>
      <c r="T265" s="32">
        <v>141355658.6511139</v>
      </c>
      <c r="U265">
        <v>194</v>
      </c>
      <c r="V265" s="32">
        <v>-750823294.08146656</v>
      </c>
    </row>
    <row r="266" spans="8:22" x14ac:dyDescent="0.35">
      <c r="H266" s="21"/>
      <c r="I266" s="21"/>
      <c r="J266" s="21"/>
      <c r="K266" s="21"/>
      <c r="O266" s="4"/>
      <c r="S266">
        <v>195</v>
      </c>
      <c r="T266" s="32">
        <v>141154243.41172063</v>
      </c>
      <c r="U266">
        <v>195</v>
      </c>
      <c r="V266" s="32">
        <v>-123643298.28351024</v>
      </c>
    </row>
    <row r="267" spans="8:22" x14ac:dyDescent="0.35">
      <c r="H267" s="21"/>
      <c r="I267" s="21"/>
      <c r="J267" s="21"/>
      <c r="K267" s="21"/>
      <c r="O267" s="4"/>
      <c r="S267">
        <v>196</v>
      </c>
      <c r="T267" s="32">
        <v>105761150.20090881</v>
      </c>
      <c r="U267">
        <v>196</v>
      </c>
      <c r="V267" s="32">
        <v>741299360.31113112</v>
      </c>
    </row>
    <row r="268" spans="8:22" x14ac:dyDescent="0.35">
      <c r="H268" s="21"/>
      <c r="I268" s="21"/>
      <c r="J268" s="21"/>
      <c r="K268" s="21"/>
      <c r="O268" s="4"/>
      <c r="S268">
        <v>197</v>
      </c>
      <c r="T268" s="32">
        <v>161994714.10161257</v>
      </c>
      <c r="U268">
        <v>197</v>
      </c>
      <c r="V268" s="32">
        <v>-310792548.58557349</v>
      </c>
    </row>
    <row r="269" spans="8:22" x14ac:dyDescent="0.35">
      <c r="H269" s="21"/>
      <c r="I269" s="21"/>
      <c r="J269" s="21"/>
      <c r="K269" s="21"/>
      <c r="O269" s="4"/>
      <c r="S269">
        <v>198</v>
      </c>
      <c r="T269" s="32">
        <v>120604563.78726289</v>
      </c>
      <c r="U269">
        <v>198</v>
      </c>
      <c r="V269" s="32">
        <v>-232282960.81580988</v>
      </c>
    </row>
    <row r="270" spans="8:22" x14ac:dyDescent="0.35">
      <c r="H270" s="21"/>
      <c r="I270" s="21"/>
      <c r="J270" s="21"/>
      <c r="K270" s="21"/>
      <c r="O270" s="4"/>
      <c r="S270">
        <v>199</v>
      </c>
      <c r="T270" s="32">
        <v>173353975.87000456</v>
      </c>
      <c r="U270">
        <v>199</v>
      </c>
      <c r="V270" s="32">
        <v>88386814.818032235</v>
      </c>
    </row>
    <row r="271" spans="8:22" x14ac:dyDescent="0.35">
      <c r="H271" s="21"/>
      <c r="I271" s="21"/>
      <c r="J271" s="21"/>
      <c r="K271" s="21"/>
      <c r="O271" s="4"/>
      <c r="S271">
        <v>200</v>
      </c>
      <c r="T271" s="32">
        <v>205618394.2781435</v>
      </c>
      <c r="U271">
        <v>200</v>
      </c>
      <c r="V271" s="32">
        <v>574409792.25082934</v>
      </c>
    </row>
    <row r="272" spans="8:22" x14ac:dyDescent="0.35">
      <c r="H272" s="21"/>
      <c r="I272" s="21"/>
      <c r="J272" s="21"/>
      <c r="K272" s="21"/>
      <c r="O272" s="4"/>
      <c r="S272">
        <v>201</v>
      </c>
      <c r="T272" s="32">
        <v>157659380.53989825</v>
      </c>
      <c r="U272">
        <v>201</v>
      </c>
      <c r="V272" s="32">
        <v>278178755.46720529</v>
      </c>
    </row>
    <row r="273" spans="8:22" x14ac:dyDescent="0.35">
      <c r="H273" s="21"/>
      <c r="I273" s="21"/>
      <c r="J273" s="21"/>
      <c r="K273" s="21"/>
      <c r="O273" s="4"/>
      <c r="S273">
        <v>202</v>
      </c>
      <c r="T273" s="32">
        <v>132224605.06948052</v>
      </c>
      <c r="U273">
        <v>202</v>
      </c>
      <c r="V273" s="32">
        <v>-160036377.62767768</v>
      </c>
    </row>
    <row r="274" spans="8:22" x14ac:dyDescent="0.35">
      <c r="H274" s="21"/>
      <c r="I274" s="21"/>
      <c r="J274" s="21"/>
      <c r="K274" s="21"/>
      <c r="O274" s="4"/>
      <c r="S274">
        <v>203</v>
      </c>
      <c r="T274" s="32">
        <v>135145068.69397458</v>
      </c>
      <c r="U274">
        <v>203</v>
      </c>
      <c r="V274" s="32">
        <v>406091699.43954748</v>
      </c>
    </row>
    <row r="275" spans="8:22" x14ac:dyDescent="0.35">
      <c r="H275" s="21"/>
      <c r="I275" s="21"/>
      <c r="J275" s="21"/>
      <c r="K275" s="21"/>
      <c r="O275" s="4"/>
      <c r="S275">
        <v>204</v>
      </c>
      <c r="T275" s="32">
        <v>301720300.58215052</v>
      </c>
      <c r="U275">
        <v>204</v>
      </c>
      <c r="V275" s="32">
        <v>184843338.37431657</v>
      </c>
    </row>
    <row r="276" spans="8:22" x14ac:dyDescent="0.35">
      <c r="H276" s="21"/>
      <c r="I276" s="21"/>
      <c r="J276" s="21"/>
      <c r="K276" s="21"/>
      <c r="O276" s="4"/>
      <c r="S276">
        <v>205</v>
      </c>
      <c r="T276" s="32">
        <v>86405767.145306274</v>
      </c>
      <c r="U276">
        <v>205</v>
      </c>
      <c r="V276" s="32">
        <v>-372174808.42011327</v>
      </c>
    </row>
    <row r="277" spans="8:22" x14ac:dyDescent="0.35">
      <c r="H277" s="21"/>
      <c r="I277" s="21"/>
      <c r="J277" s="21"/>
      <c r="K277" s="21"/>
      <c r="O277" s="4"/>
      <c r="S277">
        <v>206</v>
      </c>
      <c r="T277" s="32">
        <v>133514651.72174923</v>
      </c>
      <c r="U277">
        <v>206</v>
      </c>
      <c r="V277" s="32">
        <v>-250772434.79363835</v>
      </c>
    </row>
    <row r="278" spans="8:22" x14ac:dyDescent="0.35">
      <c r="H278" s="21"/>
      <c r="I278" s="21"/>
      <c r="J278" s="21"/>
      <c r="K278" s="21"/>
      <c r="O278" s="4"/>
      <c r="S278">
        <v>207</v>
      </c>
      <c r="T278" s="32">
        <v>337619672.24815959</v>
      </c>
      <c r="U278">
        <v>207</v>
      </c>
      <c r="V278" s="32">
        <v>-68410039.436902076</v>
      </c>
    </row>
    <row r="279" spans="8:22" x14ac:dyDescent="0.35">
      <c r="H279" s="21"/>
      <c r="I279" s="21"/>
      <c r="J279" s="21"/>
      <c r="K279" s="21"/>
      <c r="O279" s="4"/>
      <c r="S279">
        <v>208</v>
      </c>
      <c r="T279" s="32">
        <v>130455847.04597805</v>
      </c>
      <c r="U279">
        <v>208</v>
      </c>
      <c r="V279" s="32">
        <v>-264700318.73529011</v>
      </c>
    </row>
    <row r="280" spans="8:22" x14ac:dyDescent="0.35">
      <c r="H280" s="21"/>
      <c r="I280" s="21"/>
      <c r="J280" s="21"/>
      <c r="K280" s="21"/>
      <c r="O280" s="4"/>
      <c r="S280">
        <v>209</v>
      </c>
      <c r="T280" s="32">
        <v>146874352.00553542</v>
      </c>
      <c r="U280">
        <v>209</v>
      </c>
      <c r="V280" s="32">
        <v>-258337763.978816</v>
      </c>
    </row>
    <row r="281" spans="8:22" x14ac:dyDescent="0.35">
      <c r="H281" s="21"/>
      <c r="I281" s="21"/>
      <c r="J281" s="21"/>
      <c r="K281" s="21"/>
      <c r="O281" s="4"/>
      <c r="S281">
        <v>210</v>
      </c>
      <c r="T281" s="32">
        <v>89606045.269858003</v>
      </c>
      <c r="U281">
        <v>210</v>
      </c>
      <c r="V281" s="32">
        <v>-51448232.050460704</v>
      </c>
    </row>
    <row r="282" spans="8:22" x14ac:dyDescent="0.35">
      <c r="H282" s="21"/>
      <c r="I282" s="21"/>
      <c r="J282" s="21"/>
      <c r="K282" s="21"/>
      <c r="O282" s="4"/>
      <c r="S282">
        <v>211</v>
      </c>
      <c r="T282" s="32">
        <v>193409845.96076301</v>
      </c>
      <c r="U282">
        <v>211</v>
      </c>
      <c r="V282" s="32">
        <v>-119938215.24250929</v>
      </c>
    </row>
    <row r="283" spans="8:22" x14ac:dyDescent="0.35">
      <c r="H283" s="21"/>
      <c r="I283" s="21"/>
      <c r="J283" s="21"/>
      <c r="K283" s="21"/>
      <c r="O283" s="4"/>
      <c r="S283">
        <v>212</v>
      </c>
      <c r="T283" s="32">
        <v>73772015.706801549</v>
      </c>
      <c r="U283">
        <v>212</v>
      </c>
      <c r="V283" s="32">
        <v>-408443718.00621051</v>
      </c>
    </row>
    <row r="284" spans="8:22" x14ac:dyDescent="0.35">
      <c r="H284" s="21"/>
      <c r="I284" s="21"/>
      <c r="J284" s="21"/>
      <c r="K284" s="21"/>
      <c r="O284" s="4"/>
      <c r="S284">
        <v>213</v>
      </c>
      <c r="T284" s="32">
        <v>309887706.15666324</v>
      </c>
      <c r="U284">
        <v>213</v>
      </c>
      <c r="V284" s="32">
        <v>-289640211.7201075</v>
      </c>
    </row>
    <row r="285" spans="8:22" x14ac:dyDescent="0.35">
      <c r="H285" s="21"/>
      <c r="I285" s="21"/>
      <c r="J285" s="21"/>
      <c r="K285" s="21"/>
      <c r="O285" s="4"/>
      <c r="S285">
        <v>214</v>
      </c>
      <c r="T285" s="32">
        <v>111834963.69529374</v>
      </c>
      <c r="U285">
        <v>214</v>
      </c>
      <c r="V285" s="32">
        <v>-413998272.3910799</v>
      </c>
    </row>
    <row r="286" spans="8:22" x14ac:dyDescent="0.35">
      <c r="H286" s="21"/>
      <c r="I286" s="21"/>
      <c r="J286" s="21"/>
      <c r="K286" s="21"/>
      <c r="O286" s="4"/>
      <c r="S286">
        <v>215</v>
      </c>
      <c r="T286" s="32">
        <v>135753720.15298039</v>
      </c>
      <c r="U286">
        <v>215</v>
      </c>
      <c r="V286" s="32">
        <v>-518589653.91441429</v>
      </c>
    </row>
    <row r="287" spans="8:22" x14ac:dyDescent="0.35">
      <c r="H287" s="21"/>
      <c r="I287" s="21"/>
      <c r="J287" s="21"/>
      <c r="K287" s="21"/>
      <c r="O287" s="4"/>
      <c r="S287">
        <v>216</v>
      </c>
      <c r="T287" s="32">
        <v>227726836.55009285</v>
      </c>
      <c r="U287">
        <v>216</v>
      </c>
      <c r="V287" s="32">
        <v>-430667759.97976077</v>
      </c>
    </row>
    <row r="288" spans="8:22" x14ac:dyDescent="0.35">
      <c r="H288" s="21"/>
      <c r="I288" s="21"/>
      <c r="J288" s="21"/>
      <c r="K288" s="21"/>
      <c r="O288" s="4"/>
      <c r="S288">
        <v>217</v>
      </c>
      <c r="T288" s="32">
        <v>140757320.44269052</v>
      </c>
      <c r="U288">
        <v>217</v>
      </c>
      <c r="V288" s="32">
        <v>2820017561.5804734</v>
      </c>
    </row>
    <row r="289" spans="8:22" x14ac:dyDescent="0.35">
      <c r="H289" s="21"/>
      <c r="I289" s="21"/>
      <c r="J289" s="21"/>
      <c r="K289" s="21"/>
      <c r="O289" s="4"/>
      <c r="S289">
        <v>218</v>
      </c>
      <c r="T289" s="32">
        <v>81878492.6969596</v>
      </c>
      <c r="U289">
        <v>218</v>
      </c>
      <c r="V289" s="32">
        <v>-283548942.71685004</v>
      </c>
    </row>
    <row r="290" spans="8:22" x14ac:dyDescent="0.35">
      <c r="H290" s="21"/>
      <c r="I290" s="21"/>
      <c r="J290" s="21"/>
      <c r="K290" s="21"/>
      <c r="O290" s="4"/>
      <c r="S290">
        <v>219</v>
      </c>
      <c r="T290" s="32">
        <v>127727219.89290936</v>
      </c>
      <c r="U290">
        <v>219</v>
      </c>
      <c r="V290" s="32">
        <v>-330992787.39165413</v>
      </c>
    </row>
    <row r="291" spans="8:22" x14ac:dyDescent="0.35">
      <c r="H291" s="21"/>
      <c r="I291" s="21"/>
      <c r="J291" s="21"/>
      <c r="K291" s="21"/>
      <c r="O291" s="4"/>
      <c r="S291">
        <v>220</v>
      </c>
      <c r="T291" s="32">
        <v>197223618.21167734</v>
      </c>
      <c r="U291">
        <v>220</v>
      </c>
      <c r="V291" s="32">
        <v>-118419851.63015315</v>
      </c>
    </row>
    <row r="292" spans="8:22" x14ac:dyDescent="0.35">
      <c r="H292" s="21"/>
      <c r="I292" s="21"/>
      <c r="J292" s="21"/>
      <c r="K292" s="21"/>
      <c r="O292" s="4"/>
      <c r="S292">
        <v>221</v>
      </c>
      <c r="T292" s="32">
        <v>214032485.22052988</v>
      </c>
      <c r="U292">
        <v>221</v>
      </c>
      <c r="V292" s="32">
        <v>-69467378.149631768</v>
      </c>
    </row>
    <row r="293" spans="8:22" x14ac:dyDescent="0.35">
      <c r="H293" s="21"/>
      <c r="I293" s="21"/>
      <c r="J293" s="21"/>
      <c r="K293" s="21"/>
      <c r="O293" s="4"/>
      <c r="S293">
        <v>222</v>
      </c>
      <c r="T293" s="32">
        <v>228539514.10878032</v>
      </c>
      <c r="U293">
        <v>222</v>
      </c>
      <c r="V293" s="32">
        <v>-86221777.495176107</v>
      </c>
    </row>
    <row r="294" spans="8:22" x14ac:dyDescent="0.35">
      <c r="H294" s="21"/>
      <c r="I294" s="21"/>
      <c r="J294" s="21"/>
      <c r="K294" s="21"/>
      <c r="O294" s="4"/>
      <c r="S294">
        <v>223</v>
      </c>
      <c r="T294" s="32">
        <v>193065902.99277177</v>
      </c>
      <c r="U294">
        <v>223</v>
      </c>
      <c r="V294" s="32">
        <v>-175827867.21435946</v>
      </c>
    </row>
    <row r="295" spans="8:22" x14ac:dyDescent="0.35">
      <c r="H295" s="21"/>
      <c r="I295" s="21"/>
      <c r="J295" s="21"/>
      <c r="K295" s="21"/>
      <c r="O295" s="4"/>
      <c r="S295">
        <v>224</v>
      </c>
      <c r="T295" s="32">
        <v>224325861.20980057</v>
      </c>
      <c r="U295">
        <v>224</v>
      </c>
      <c r="V295" s="32">
        <v>-249373868.90571946</v>
      </c>
    </row>
    <row r="296" spans="8:22" x14ac:dyDescent="0.35">
      <c r="H296" s="21"/>
      <c r="I296" s="21"/>
      <c r="J296" s="21"/>
      <c r="K296" s="21"/>
      <c r="O296" s="4"/>
      <c r="S296">
        <v>225</v>
      </c>
      <c r="T296" s="32">
        <v>172155660.46435073</v>
      </c>
      <c r="U296">
        <v>225</v>
      </c>
      <c r="V296" s="32">
        <v>225984652.18100339</v>
      </c>
    </row>
    <row r="297" spans="8:22" x14ac:dyDescent="0.35">
      <c r="H297" s="21"/>
      <c r="I297" s="21"/>
      <c r="J297" s="21"/>
      <c r="K297" s="21"/>
      <c r="O297" s="4"/>
      <c r="S297">
        <v>226</v>
      </c>
      <c r="T297" s="32">
        <v>232146611.22357911</v>
      </c>
      <c r="U297">
        <v>226</v>
      </c>
      <c r="V297" s="32">
        <v>318353942.21295702</v>
      </c>
    </row>
    <row r="298" spans="8:22" x14ac:dyDescent="0.35">
      <c r="H298" s="21"/>
      <c r="I298" s="21"/>
      <c r="J298" s="21"/>
      <c r="K298" s="21"/>
      <c r="O298" s="4"/>
      <c r="S298">
        <v>227</v>
      </c>
      <c r="T298" s="32">
        <v>112691896.31996095</v>
      </c>
      <c r="U298">
        <v>227</v>
      </c>
      <c r="V298" s="32">
        <v>-544860724.09708703</v>
      </c>
    </row>
    <row r="299" spans="8:22" x14ac:dyDescent="0.35">
      <c r="H299" s="21"/>
      <c r="I299" s="21"/>
      <c r="J299" s="21"/>
      <c r="K299" s="21"/>
      <c r="O299" s="4"/>
      <c r="S299">
        <v>228</v>
      </c>
      <c r="T299" s="32">
        <v>161708664.11936584</v>
      </c>
      <c r="U299">
        <v>228</v>
      </c>
      <c r="V299" s="32">
        <v>-188671889.04988098</v>
      </c>
    </row>
    <row r="300" spans="8:22" x14ac:dyDescent="0.35">
      <c r="H300" s="21"/>
      <c r="I300" s="21"/>
      <c r="J300" s="21"/>
      <c r="K300" s="21"/>
      <c r="O300" s="4"/>
      <c r="S300">
        <v>229</v>
      </c>
      <c r="T300" s="32">
        <v>123039277.3932192</v>
      </c>
      <c r="U300">
        <v>229</v>
      </c>
      <c r="V300" s="32">
        <v>-250208297.44506672</v>
      </c>
    </row>
    <row r="301" spans="8:22" x14ac:dyDescent="0.35">
      <c r="H301" s="21"/>
      <c r="I301" s="21"/>
      <c r="J301" s="21"/>
      <c r="K301" s="21"/>
      <c r="O301" s="4"/>
      <c r="S301">
        <v>230</v>
      </c>
      <c r="T301" s="32">
        <v>407052026.31625724</v>
      </c>
      <c r="U301">
        <v>230</v>
      </c>
      <c r="V301" s="32">
        <v>107447878.1225242</v>
      </c>
    </row>
    <row r="302" spans="8:22" x14ac:dyDescent="0.35">
      <c r="H302" s="21"/>
      <c r="I302" s="21"/>
      <c r="J302" s="21"/>
      <c r="K302" s="21"/>
      <c r="O302" s="4"/>
      <c r="S302">
        <v>231</v>
      </c>
      <c r="T302" s="32">
        <v>85560046.815689817</v>
      </c>
      <c r="U302">
        <v>231</v>
      </c>
      <c r="V302" s="32">
        <v>-8476770.3610774931</v>
      </c>
    </row>
    <row r="303" spans="8:22" x14ac:dyDescent="0.35">
      <c r="H303" s="21"/>
      <c r="I303" s="21"/>
      <c r="J303" s="21"/>
      <c r="K303" s="21"/>
      <c r="O303" s="4"/>
      <c r="S303">
        <v>232</v>
      </c>
      <c r="T303" s="32">
        <v>155301192.27561405</v>
      </c>
      <c r="U303">
        <v>232</v>
      </c>
      <c r="V303" s="32">
        <v>-341704158.36899453</v>
      </c>
    </row>
    <row r="304" spans="8:22" x14ac:dyDescent="0.35">
      <c r="H304" s="21"/>
      <c r="I304" s="21"/>
      <c r="J304" s="21"/>
      <c r="K304" s="21"/>
      <c r="O304" s="4"/>
      <c r="S304">
        <v>233</v>
      </c>
      <c r="T304" s="32">
        <v>232000920.44783083</v>
      </c>
      <c r="U304">
        <v>233</v>
      </c>
      <c r="V304" s="32">
        <v>82521064.676400974</v>
      </c>
    </row>
    <row r="305" spans="8:22" x14ac:dyDescent="0.35">
      <c r="H305" s="21"/>
      <c r="I305" s="21"/>
      <c r="J305" s="21"/>
      <c r="K305" s="21"/>
      <c r="O305" s="4"/>
      <c r="S305">
        <v>234</v>
      </c>
      <c r="T305" s="32">
        <v>169858110.92318147</v>
      </c>
      <c r="U305">
        <v>234</v>
      </c>
      <c r="V305" s="32">
        <v>1826205694.8428428</v>
      </c>
    </row>
    <row r="306" spans="8:22" x14ac:dyDescent="0.35">
      <c r="H306" s="21"/>
      <c r="I306" s="21"/>
      <c r="J306" s="21"/>
      <c r="K306" s="21"/>
      <c r="O306" s="4"/>
      <c r="S306">
        <v>235</v>
      </c>
      <c r="T306" s="32">
        <v>115637808.84397046</v>
      </c>
      <c r="U306">
        <v>235</v>
      </c>
      <c r="V306" s="32">
        <v>26601023.460366283</v>
      </c>
    </row>
    <row r="307" spans="8:22" x14ac:dyDescent="0.35">
      <c r="H307" s="21"/>
      <c r="I307" s="21"/>
      <c r="J307" s="21"/>
      <c r="K307" s="21"/>
      <c r="O307" s="4"/>
      <c r="S307">
        <v>236</v>
      </c>
      <c r="T307" s="32">
        <v>137810366.24662626</v>
      </c>
      <c r="U307">
        <v>236</v>
      </c>
      <c r="V307" s="32">
        <v>-120426237.39964533</v>
      </c>
    </row>
    <row r="308" spans="8:22" x14ac:dyDescent="0.35">
      <c r="H308" s="21"/>
      <c r="I308" s="21"/>
      <c r="J308" s="21"/>
      <c r="K308" s="21"/>
      <c r="O308" s="4"/>
      <c r="S308">
        <v>237</v>
      </c>
      <c r="T308" s="32">
        <v>327109896.43516457</v>
      </c>
      <c r="U308">
        <v>237</v>
      </c>
      <c r="V308" s="32">
        <v>-194869922.25916448</v>
      </c>
    </row>
    <row r="309" spans="8:22" x14ac:dyDescent="0.35">
      <c r="H309" s="21"/>
      <c r="I309" s="21"/>
      <c r="J309" s="21"/>
      <c r="K309" s="21"/>
      <c r="O309" s="4"/>
      <c r="S309">
        <v>238</v>
      </c>
      <c r="T309" s="32">
        <v>99553081.132710382</v>
      </c>
      <c r="U309">
        <v>238</v>
      </c>
      <c r="V309" s="32">
        <v>-78780255.763220757</v>
      </c>
    </row>
    <row r="310" spans="8:22" x14ac:dyDescent="0.35">
      <c r="H310" s="21"/>
      <c r="I310" s="21"/>
      <c r="J310" s="21"/>
      <c r="K310" s="21"/>
      <c r="O310" s="4"/>
      <c r="S310">
        <v>239</v>
      </c>
      <c r="T310" s="32">
        <v>64319136.539600343</v>
      </c>
      <c r="U310">
        <v>239</v>
      </c>
      <c r="V310" s="32">
        <v>-224738763.30685705</v>
      </c>
    </row>
    <row r="311" spans="8:22" x14ac:dyDescent="0.35">
      <c r="H311" s="21"/>
      <c r="I311" s="21"/>
      <c r="J311" s="21"/>
      <c r="K311" s="21"/>
      <c r="O311" s="4"/>
      <c r="S311">
        <v>240</v>
      </c>
      <c r="T311" s="32">
        <v>183799624.03169107</v>
      </c>
      <c r="U311">
        <v>240</v>
      </c>
      <c r="V311" s="32">
        <v>-320737313.38763136</v>
      </c>
    </row>
    <row r="312" spans="8:22" x14ac:dyDescent="0.35">
      <c r="H312" s="21"/>
      <c r="I312" s="21"/>
      <c r="J312" s="21"/>
      <c r="K312" s="21"/>
      <c r="O312" s="4"/>
      <c r="S312">
        <v>241</v>
      </c>
      <c r="T312" s="32">
        <v>151065538.87160501</v>
      </c>
      <c r="U312">
        <v>241</v>
      </c>
      <c r="V312" s="32">
        <v>-179867165.85830179</v>
      </c>
    </row>
    <row r="313" spans="8:22" x14ac:dyDescent="0.35">
      <c r="H313" s="21"/>
      <c r="I313" s="21"/>
      <c r="J313" s="21"/>
      <c r="K313" s="21"/>
      <c r="O313" s="4"/>
      <c r="S313">
        <v>242</v>
      </c>
      <c r="T313" s="32">
        <v>216402640.44519719</v>
      </c>
      <c r="U313">
        <v>242</v>
      </c>
      <c r="V313" s="32">
        <v>-446791860.78850269</v>
      </c>
    </row>
    <row r="314" spans="8:22" x14ac:dyDescent="0.35">
      <c r="H314" s="21"/>
      <c r="I314" s="21"/>
      <c r="J314" s="21"/>
      <c r="K314" s="21"/>
      <c r="O314" s="4"/>
      <c r="S314">
        <v>243</v>
      </c>
      <c r="T314" s="32">
        <v>239932098.25213617</v>
      </c>
      <c r="U314">
        <v>243</v>
      </c>
      <c r="V314" s="32">
        <v>-28473015.05820955</v>
      </c>
    </row>
    <row r="315" spans="8:22" x14ac:dyDescent="0.35">
      <c r="H315" s="21"/>
      <c r="I315" s="21"/>
      <c r="J315" s="21"/>
      <c r="K315" s="21"/>
      <c r="O315" s="4"/>
      <c r="S315">
        <v>244</v>
      </c>
      <c r="T315" s="32">
        <v>86157564.001950979</v>
      </c>
      <c r="U315">
        <v>244</v>
      </c>
      <c r="V315" s="32">
        <v>-218058201.80629387</v>
      </c>
    </row>
    <row r="316" spans="8:22" x14ac:dyDescent="0.35">
      <c r="H316" s="21"/>
      <c r="I316" s="21"/>
      <c r="J316" s="21"/>
      <c r="K316" s="21"/>
      <c r="O316" s="4"/>
      <c r="S316">
        <v>245</v>
      </c>
      <c r="T316" s="32">
        <v>93516684.50630112</v>
      </c>
      <c r="U316">
        <v>245</v>
      </c>
      <c r="V316" s="32">
        <v>85634265.49791503</v>
      </c>
    </row>
    <row r="317" spans="8:22" x14ac:dyDescent="0.35">
      <c r="H317" s="21"/>
      <c r="I317" s="21"/>
      <c r="J317" s="21"/>
      <c r="K317" s="21"/>
      <c r="O317" s="4"/>
      <c r="S317">
        <v>246</v>
      </c>
      <c r="T317" s="32">
        <v>98946729.134496793</v>
      </c>
      <c r="U317">
        <v>246</v>
      </c>
      <c r="V317" s="32">
        <v>-366004215.7193194</v>
      </c>
    </row>
    <row r="318" spans="8:22" x14ac:dyDescent="0.35">
      <c r="H318" s="21"/>
      <c r="I318" s="21"/>
      <c r="J318" s="21"/>
      <c r="K318" s="21"/>
      <c r="O318" s="4"/>
      <c r="S318">
        <v>247</v>
      </c>
      <c r="T318" s="32">
        <v>81952710.581090868</v>
      </c>
      <c r="U318">
        <v>247</v>
      </c>
      <c r="V318" s="32">
        <v>-137041459.52449736</v>
      </c>
    </row>
    <row r="319" spans="8:22" x14ac:dyDescent="0.35">
      <c r="H319" s="21"/>
      <c r="I319" s="21"/>
      <c r="J319" s="21"/>
      <c r="K319" s="21"/>
      <c r="O319" s="4"/>
      <c r="S319">
        <v>248</v>
      </c>
      <c r="T319" s="32">
        <v>118478354.33965565</v>
      </c>
      <c r="U319">
        <v>248</v>
      </c>
      <c r="V319" s="32">
        <v>-92397107.96735175</v>
      </c>
    </row>
    <row r="320" spans="8:22" x14ac:dyDescent="0.35">
      <c r="H320" s="21"/>
      <c r="I320" s="21"/>
      <c r="J320" s="21"/>
      <c r="K320" s="21"/>
      <c r="O320" s="4"/>
      <c r="S320">
        <v>249</v>
      </c>
      <c r="T320" s="32">
        <v>188888567.67544097</v>
      </c>
      <c r="U320">
        <v>249</v>
      </c>
      <c r="V320" s="32">
        <v>-24805283.969294138</v>
      </c>
    </row>
    <row r="321" spans="8:22" x14ac:dyDescent="0.35">
      <c r="H321" s="21"/>
      <c r="I321" s="21"/>
      <c r="J321" s="21"/>
      <c r="K321" s="21"/>
      <c r="O321" s="4"/>
      <c r="S321">
        <v>250</v>
      </c>
      <c r="T321" s="32">
        <v>112958923.83725515</v>
      </c>
      <c r="U321">
        <v>250</v>
      </c>
      <c r="V321" s="32">
        <v>269742778.27874023</v>
      </c>
    </row>
    <row r="322" spans="8:22" x14ac:dyDescent="0.35">
      <c r="H322" s="21"/>
      <c r="I322" s="21"/>
      <c r="J322" s="21"/>
      <c r="K322" s="21"/>
      <c r="O322" s="4"/>
      <c r="S322">
        <v>251</v>
      </c>
      <c r="T322" s="32">
        <v>121055090.57480006</v>
      </c>
      <c r="U322">
        <v>251</v>
      </c>
      <c r="V322" s="32">
        <v>2072351142.6594934</v>
      </c>
    </row>
    <row r="323" spans="8:22" x14ac:dyDescent="0.35">
      <c r="H323" s="21"/>
      <c r="I323" s="21"/>
      <c r="J323" s="21"/>
      <c r="K323" s="21"/>
      <c r="O323" s="4"/>
      <c r="S323">
        <v>252</v>
      </c>
      <c r="T323" s="32">
        <v>172940834.82736915</v>
      </c>
      <c r="U323">
        <v>252</v>
      </c>
      <c r="V323" s="32">
        <v>-569123768.403862</v>
      </c>
    </row>
    <row r="324" spans="8:22" x14ac:dyDescent="0.35">
      <c r="H324" s="21"/>
      <c r="I324" s="21"/>
      <c r="J324" s="21"/>
      <c r="K324" s="21"/>
      <c r="O324" s="4"/>
      <c r="S324">
        <v>253</v>
      </c>
      <c r="T324" s="32">
        <v>185448426.36430863</v>
      </c>
      <c r="U324">
        <v>253</v>
      </c>
      <c r="V324" s="32">
        <v>-43723003.799541555</v>
      </c>
    </row>
    <row r="325" spans="8:22" x14ac:dyDescent="0.35">
      <c r="H325" s="21"/>
      <c r="I325" s="21"/>
      <c r="J325" s="21"/>
      <c r="K325" s="21"/>
      <c r="O325" s="4"/>
      <c r="S325">
        <v>254</v>
      </c>
      <c r="T325" s="32">
        <v>111008253.40196608</v>
      </c>
      <c r="U325">
        <v>254</v>
      </c>
      <c r="V325" s="32">
        <v>-276048354.21580404</v>
      </c>
    </row>
    <row r="326" spans="8:22" x14ac:dyDescent="0.35">
      <c r="H326" s="21"/>
      <c r="I326" s="21"/>
      <c r="J326" s="21"/>
      <c r="K326" s="21"/>
      <c r="O326" s="4"/>
      <c r="S326">
        <v>255</v>
      </c>
      <c r="T326" s="32">
        <v>236250552.28327551</v>
      </c>
      <c r="U326">
        <v>255</v>
      </c>
      <c r="V326" s="32">
        <v>-304006407.07675952</v>
      </c>
    </row>
    <row r="327" spans="8:22" x14ac:dyDescent="0.35">
      <c r="H327" s="21"/>
      <c r="I327" s="21"/>
      <c r="J327" s="21"/>
      <c r="K327" s="21"/>
      <c r="O327" s="4"/>
      <c r="S327">
        <v>256</v>
      </c>
      <c r="T327" s="32">
        <v>100704283.420816</v>
      </c>
      <c r="U327">
        <v>256</v>
      </c>
      <c r="V327" s="32">
        <v>-173708788.07217807</v>
      </c>
    </row>
    <row r="328" spans="8:22" x14ac:dyDescent="0.35">
      <c r="H328" s="21"/>
      <c r="I328" s="21"/>
      <c r="J328" s="21"/>
      <c r="K328" s="21"/>
      <c r="O328" s="4"/>
      <c r="S328">
        <v>257</v>
      </c>
      <c r="T328" s="32">
        <v>102545298.56623793</v>
      </c>
      <c r="U328">
        <v>257</v>
      </c>
      <c r="V328" s="32">
        <v>1577965673.659899</v>
      </c>
    </row>
    <row r="329" spans="8:22" x14ac:dyDescent="0.35">
      <c r="H329" s="21"/>
      <c r="I329" s="21"/>
      <c r="J329" s="21"/>
      <c r="K329" s="21"/>
      <c r="O329" s="4"/>
      <c r="S329">
        <v>258</v>
      </c>
      <c r="T329" s="32">
        <v>186510390.52329239</v>
      </c>
      <c r="U329">
        <v>258</v>
      </c>
      <c r="V329" s="32">
        <v>-238213587.79053795</v>
      </c>
    </row>
    <row r="330" spans="8:22" x14ac:dyDescent="0.35">
      <c r="H330" s="21"/>
      <c r="I330" s="21"/>
      <c r="J330" s="21"/>
      <c r="K330" s="21"/>
      <c r="O330" s="4"/>
      <c r="S330">
        <v>259</v>
      </c>
      <c r="T330" s="32">
        <v>164930458.9413932</v>
      </c>
      <c r="U330">
        <v>259</v>
      </c>
      <c r="V330" s="32">
        <v>-355131778.96979648</v>
      </c>
    </row>
    <row r="331" spans="8:22" x14ac:dyDescent="0.35">
      <c r="H331" s="21"/>
      <c r="I331" s="21"/>
      <c r="J331" s="21"/>
      <c r="K331" s="21"/>
      <c r="O331" s="4"/>
      <c r="S331">
        <v>260</v>
      </c>
      <c r="T331" s="32">
        <v>289012290.04259521</v>
      </c>
      <c r="U331">
        <v>260</v>
      </c>
      <c r="V331" s="32">
        <v>45838339.156675532</v>
      </c>
    </row>
    <row r="332" spans="8:22" x14ac:dyDescent="0.35">
      <c r="H332" s="21"/>
      <c r="I332" s="21"/>
      <c r="J332" s="21"/>
      <c r="K332" s="21"/>
      <c r="O332" s="4"/>
      <c r="S332">
        <v>261</v>
      </c>
      <c r="T332" s="32">
        <v>124847738.53099835</v>
      </c>
      <c r="U332">
        <v>261</v>
      </c>
      <c r="V332" s="32">
        <v>854826887.41049123</v>
      </c>
    </row>
    <row r="333" spans="8:22" x14ac:dyDescent="0.35">
      <c r="H333" s="21"/>
      <c r="I333" s="21"/>
      <c r="J333" s="21"/>
      <c r="K333" s="21"/>
      <c r="O333" s="4"/>
      <c r="S333">
        <v>262</v>
      </c>
      <c r="T333" s="32">
        <v>126682077.9657166</v>
      </c>
      <c r="U333">
        <v>262</v>
      </c>
      <c r="V333" s="32">
        <v>-564104321.34543359</v>
      </c>
    </row>
    <row r="334" spans="8:22" x14ac:dyDescent="0.35">
      <c r="H334" s="21"/>
      <c r="I334" s="21"/>
      <c r="J334" s="21"/>
      <c r="K334" s="21"/>
      <c r="O334" s="4"/>
      <c r="S334">
        <v>263</v>
      </c>
      <c r="T334" s="32">
        <v>162617468.23725301</v>
      </c>
      <c r="U334">
        <v>263</v>
      </c>
      <c r="V334" s="32">
        <v>1979350896.1970961</v>
      </c>
    </row>
    <row r="335" spans="8:22" x14ac:dyDescent="0.35">
      <c r="H335" s="21"/>
      <c r="I335" s="21"/>
      <c r="J335" s="21"/>
      <c r="K335" s="21"/>
      <c r="O335" s="4"/>
      <c r="S335">
        <v>264</v>
      </c>
      <c r="T335" s="32">
        <v>100667475.58214226</v>
      </c>
      <c r="U335">
        <v>264</v>
      </c>
      <c r="V335" s="32">
        <v>666942705.66537023</v>
      </c>
    </row>
    <row r="336" spans="8:22" x14ac:dyDescent="0.35">
      <c r="H336" s="21"/>
      <c r="I336" s="21"/>
      <c r="J336" s="21"/>
      <c r="K336" s="21"/>
      <c r="O336" s="4"/>
      <c r="S336">
        <v>265</v>
      </c>
      <c r="T336" s="32">
        <v>150668512.51878253</v>
      </c>
      <c r="U336">
        <v>265</v>
      </c>
      <c r="V336" s="32">
        <v>-378814062.40588737</v>
      </c>
    </row>
    <row r="337" spans="8:22" x14ac:dyDescent="0.35">
      <c r="H337" s="21"/>
      <c r="I337" s="21"/>
      <c r="J337" s="21"/>
      <c r="K337" s="21"/>
      <c r="O337" s="4"/>
      <c r="S337">
        <v>266</v>
      </c>
      <c r="T337" s="32">
        <v>165872717.25771797</v>
      </c>
      <c r="U337">
        <v>266</v>
      </c>
      <c r="V337" s="32">
        <v>-44344167.984101757</v>
      </c>
    </row>
    <row r="338" spans="8:22" x14ac:dyDescent="0.35">
      <c r="H338" s="21"/>
      <c r="I338" s="21"/>
      <c r="J338" s="21"/>
      <c r="K338" s="21"/>
      <c r="O338" s="4"/>
      <c r="S338">
        <v>267</v>
      </c>
      <c r="T338" s="32">
        <v>169188031.86827976</v>
      </c>
      <c r="U338">
        <v>267</v>
      </c>
      <c r="V338" s="32">
        <v>85148884.233914226</v>
      </c>
    </row>
    <row r="339" spans="8:22" x14ac:dyDescent="0.35">
      <c r="H339" s="21"/>
      <c r="I339" s="21"/>
      <c r="J339" s="21"/>
      <c r="K339" s="21"/>
      <c r="O339" s="4"/>
      <c r="S339">
        <v>268</v>
      </c>
      <c r="T339" s="32">
        <v>72042772.956541672</v>
      </c>
      <c r="U339">
        <v>268</v>
      </c>
      <c r="V339" s="32">
        <v>-354801344.41115308</v>
      </c>
    </row>
    <row r="340" spans="8:22" x14ac:dyDescent="0.35">
      <c r="H340" s="21"/>
      <c r="I340" s="21"/>
      <c r="J340" s="21"/>
      <c r="K340" s="21"/>
      <c r="O340" s="4"/>
      <c r="S340">
        <v>269</v>
      </c>
      <c r="T340" s="32">
        <v>185419023.84778261</v>
      </c>
      <c r="U340">
        <v>269</v>
      </c>
      <c r="V340" s="32">
        <v>-200188922.40348619</v>
      </c>
    </row>
    <row r="341" spans="8:22" x14ac:dyDescent="0.35">
      <c r="H341" s="21"/>
      <c r="I341" s="21"/>
      <c r="J341" s="21"/>
      <c r="K341" s="21"/>
      <c r="O341" s="4"/>
      <c r="S341">
        <v>270</v>
      </c>
      <c r="T341" s="32">
        <v>151842921.46975619</v>
      </c>
      <c r="U341">
        <v>270</v>
      </c>
      <c r="V341" s="32">
        <v>31601355.33563308</v>
      </c>
    </row>
    <row r="342" spans="8:22" x14ac:dyDescent="0.35">
      <c r="H342" s="21"/>
      <c r="I342" s="21"/>
      <c r="J342" s="21"/>
      <c r="K342" s="21"/>
      <c r="O342" s="4"/>
      <c r="S342">
        <v>271</v>
      </c>
      <c r="T342" s="32">
        <v>72139175.831775382</v>
      </c>
      <c r="U342">
        <v>271</v>
      </c>
      <c r="V342" s="32">
        <v>-75598911.941270396</v>
      </c>
    </row>
    <row r="343" spans="8:22" x14ac:dyDescent="0.35">
      <c r="H343" s="21"/>
      <c r="I343" s="21"/>
      <c r="J343" s="21"/>
      <c r="K343" s="21"/>
      <c r="O343" s="4"/>
      <c r="S343">
        <v>272</v>
      </c>
      <c r="T343" s="32">
        <v>214263127.80151218</v>
      </c>
      <c r="U343">
        <v>272</v>
      </c>
      <c r="V343" s="32">
        <v>-233737079.52328348</v>
      </c>
    </row>
    <row r="344" spans="8:22" x14ac:dyDescent="0.35">
      <c r="H344" s="21"/>
      <c r="I344" s="21"/>
      <c r="J344" s="21"/>
      <c r="K344" s="21"/>
      <c r="O344" s="4"/>
      <c r="S344">
        <v>273</v>
      </c>
      <c r="T344" s="32">
        <v>127858524.43469632</v>
      </c>
      <c r="U344">
        <v>273</v>
      </c>
      <c r="V344" s="32">
        <v>-505812134.984954</v>
      </c>
    </row>
    <row r="345" spans="8:22" x14ac:dyDescent="0.35">
      <c r="H345" s="21"/>
      <c r="I345" s="21"/>
      <c r="J345" s="21"/>
      <c r="K345" s="21"/>
      <c r="O345" s="4"/>
      <c r="S345">
        <v>274</v>
      </c>
      <c r="T345" s="32">
        <v>124614191.99420859</v>
      </c>
      <c r="U345">
        <v>274</v>
      </c>
      <c r="V345" s="32">
        <v>-364662928.05578959</v>
      </c>
    </row>
    <row r="346" spans="8:22" x14ac:dyDescent="0.35">
      <c r="H346" s="21"/>
      <c r="I346" s="21"/>
      <c r="J346" s="21"/>
      <c r="K346" s="21"/>
      <c r="O346" s="4"/>
      <c r="S346">
        <v>275</v>
      </c>
      <c r="T346" s="32">
        <v>241943151.06471267</v>
      </c>
      <c r="U346">
        <v>275</v>
      </c>
      <c r="V346" s="32">
        <v>-291834892.72195828</v>
      </c>
    </row>
    <row r="347" spans="8:22" x14ac:dyDescent="0.35">
      <c r="H347" s="21"/>
      <c r="I347" s="21"/>
      <c r="J347" s="21"/>
      <c r="K347" s="21"/>
      <c r="O347" s="4"/>
      <c r="S347">
        <v>276</v>
      </c>
      <c r="T347" s="32">
        <v>388982705.45667261</v>
      </c>
      <c r="U347">
        <v>276</v>
      </c>
      <c r="V347" s="32">
        <v>-146382851.2240862</v>
      </c>
    </row>
    <row r="348" spans="8:22" x14ac:dyDescent="0.35">
      <c r="H348" s="21"/>
      <c r="I348" s="21"/>
      <c r="J348" s="21"/>
      <c r="K348" s="21"/>
      <c r="O348" s="4"/>
      <c r="S348">
        <v>277</v>
      </c>
      <c r="T348" s="32">
        <v>125129158.16651648</v>
      </c>
      <c r="U348">
        <v>277</v>
      </c>
      <c r="V348" s="32">
        <v>-318209201.15271449</v>
      </c>
    </row>
    <row r="349" spans="8:22" x14ac:dyDescent="0.35">
      <c r="H349" s="21"/>
      <c r="I349" s="21"/>
      <c r="J349" s="21"/>
      <c r="K349" s="21"/>
      <c r="O349" s="4"/>
      <c r="S349">
        <v>278</v>
      </c>
      <c r="T349" s="32">
        <v>176555320.64903998</v>
      </c>
      <c r="U349">
        <v>278</v>
      </c>
      <c r="V349" s="32">
        <v>189919332.43682352</v>
      </c>
    </row>
    <row r="350" spans="8:22" x14ac:dyDescent="0.35">
      <c r="H350" s="21"/>
      <c r="I350" s="21"/>
      <c r="J350" s="21"/>
      <c r="K350" s="21"/>
      <c r="O350" s="4"/>
      <c r="S350">
        <v>279</v>
      </c>
      <c r="T350" s="32">
        <v>153009695.54359117</v>
      </c>
      <c r="U350">
        <v>279</v>
      </c>
      <c r="V350" s="32">
        <v>170539224.155498</v>
      </c>
    </row>
    <row r="351" spans="8:22" x14ac:dyDescent="0.35">
      <c r="H351" s="21"/>
      <c r="I351" s="21"/>
      <c r="J351" s="21"/>
      <c r="K351" s="21"/>
      <c r="O351" s="4"/>
      <c r="S351">
        <v>280</v>
      </c>
      <c r="T351" s="32">
        <v>135386763.04234844</v>
      </c>
      <c r="U351">
        <v>280</v>
      </c>
      <c r="V351" s="32">
        <v>-98686350.527939305</v>
      </c>
    </row>
    <row r="352" spans="8:22" x14ac:dyDescent="0.35">
      <c r="H352" s="21"/>
      <c r="I352" s="21"/>
      <c r="J352" s="21"/>
      <c r="K352" s="21"/>
      <c r="O352" s="4"/>
      <c r="S352">
        <v>281</v>
      </c>
      <c r="T352" s="32">
        <v>80629332.621407509</v>
      </c>
      <c r="U352">
        <v>281</v>
      </c>
      <c r="V352" s="32">
        <v>-333153092.17098486</v>
      </c>
    </row>
    <row r="353" spans="8:22" x14ac:dyDescent="0.35">
      <c r="H353" s="21"/>
      <c r="I353" s="21"/>
      <c r="J353" s="21"/>
      <c r="K353" s="21"/>
      <c r="O353" s="4"/>
      <c r="S353">
        <v>282</v>
      </c>
      <c r="T353" s="32">
        <v>101667246.25813948</v>
      </c>
      <c r="U353">
        <v>282</v>
      </c>
      <c r="V353" s="32">
        <v>-415219640.85723513</v>
      </c>
    </row>
    <row r="354" spans="8:22" x14ac:dyDescent="0.35">
      <c r="H354" s="21"/>
      <c r="I354" s="21"/>
      <c r="J354" s="21"/>
      <c r="K354" s="21"/>
      <c r="O354" s="4"/>
      <c r="S354">
        <v>283</v>
      </c>
      <c r="T354" s="32">
        <v>139085861.91539106</v>
      </c>
      <c r="U354">
        <v>283</v>
      </c>
      <c r="V354" s="32">
        <v>343169890.16205525</v>
      </c>
    </row>
    <row r="355" spans="8:22" x14ac:dyDescent="0.35">
      <c r="H355" s="21"/>
      <c r="I355" s="21"/>
      <c r="J355" s="21"/>
      <c r="K355" s="21"/>
      <c r="O355" s="4"/>
      <c r="S355">
        <v>284</v>
      </c>
      <c r="T355" s="32">
        <v>114995203.75505605</v>
      </c>
      <c r="U355">
        <v>284</v>
      </c>
      <c r="V355" s="32">
        <v>-304392288.63278139</v>
      </c>
    </row>
    <row r="356" spans="8:22" x14ac:dyDescent="0.35">
      <c r="H356" s="21"/>
      <c r="I356" s="21"/>
      <c r="J356" s="21"/>
      <c r="K356" s="21"/>
      <c r="O356" s="4"/>
      <c r="S356">
        <v>285</v>
      </c>
      <c r="T356" s="32">
        <v>140661829.65991545</v>
      </c>
      <c r="U356">
        <v>285</v>
      </c>
      <c r="V356" s="32">
        <v>-111293501.1756734</v>
      </c>
    </row>
    <row r="357" spans="8:22" x14ac:dyDescent="0.35">
      <c r="H357" s="21"/>
      <c r="I357" s="21"/>
      <c r="J357" s="21"/>
      <c r="K357" s="21"/>
      <c r="O357" s="4"/>
      <c r="S357">
        <v>286</v>
      </c>
      <c r="T357" s="32">
        <v>123338091.48088714</v>
      </c>
      <c r="U357">
        <v>286</v>
      </c>
      <c r="V357" s="32">
        <v>1009548073.6418737</v>
      </c>
    </row>
    <row r="358" spans="8:22" x14ac:dyDescent="0.35">
      <c r="H358" s="21"/>
      <c r="I358" s="21"/>
      <c r="J358" s="21"/>
      <c r="K358" s="21"/>
      <c r="O358" s="4"/>
      <c r="S358">
        <v>287</v>
      </c>
      <c r="T358" s="32">
        <v>165360018.79965627</v>
      </c>
      <c r="U358">
        <v>287</v>
      </c>
      <c r="V358" s="32">
        <v>2313237492.3556461</v>
      </c>
    </row>
    <row r="359" spans="8:22" x14ac:dyDescent="0.35">
      <c r="H359" s="21"/>
      <c r="I359" s="21"/>
      <c r="J359" s="21"/>
      <c r="K359" s="21"/>
      <c r="O359" s="4"/>
      <c r="S359">
        <v>288</v>
      </c>
      <c r="T359" s="32">
        <v>101077519.60595749</v>
      </c>
      <c r="U359">
        <v>288</v>
      </c>
      <c r="V359" s="32">
        <v>316242672.43827641</v>
      </c>
    </row>
    <row r="360" spans="8:22" x14ac:dyDescent="0.35">
      <c r="H360" s="21"/>
      <c r="I360" s="21"/>
      <c r="J360" s="21"/>
      <c r="K360" s="21"/>
      <c r="O360" s="4"/>
      <c r="S360">
        <v>289</v>
      </c>
      <c r="T360" s="32">
        <v>152542047.19580984</v>
      </c>
      <c r="U360">
        <v>289</v>
      </c>
      <c r="V360" s="32">
        <v>-185879881.07802686</v>
      </c>
    </row>
    <row r="361" spans="8:22" x14ac:dyDescent="0.35">
      <c r="H361" s="21"/>
      <c r="I361" s="21"/>
      <c r="J361" s="21"/>
      <c r="K361" s="21"/>
      <c r="O361" s="4"/>
      <c r="S361">
        <v>290</v>
      </c>
      <c r="T361" s="32">
        <v>233170180.44462338</v>
      </c>
      <c r="U361">
        <v>290</v>
      </c>
      <c r="V361" s="32">
        <v>-323105800.58617675</v>
      </c>
    </row>
    <row r="362" spans="8:22" x14ac:dyDescent="0.35">
      <c r="H362" s="21"/>
      <c r="I362" s="21"/>
      <c r="J362" s="21"/>
      <c r="K362" s="21"/>
      <c r="O362" s="4"/>
      <c r="S362">
        <v>291</v>
      </c>
      <c r="T362" s="32">
        <v>63504674.34197586</v>
      </c>
      <c r="U362">
        <v>291</v>
      </c>
      <c r="V362" s="32">
        <v>-420135958.97083688</v>
      </c>
    </row>
    <row r="363" spans="8:22" x14ac:dyDescent="0.35">
      <c r="H363" s="21"/>
      <c r="I363" s="21"/>
      <c r="J363" s="21"/>
      <c r="K363" s="21"/>
      <c r="O363" s="4"/>
      <c r="S363">
        <v>292</v>
      </c>
      <c r="T363" s="32">
        <v>139710977.13469937</v>
      </c>
      <c r="U363">
        <v>292</v>
      </c>
      <c r="V363" s="32">
        <v>-41652835.168428183</v>
      </c>
    </row>
    <row r="364" spans="8:22" x14ac:dyDescent="0.35">
      <c r="H364" s="21"/>
      <c r="I364" s="21"/>
      <c r="J364" s="21"/>
      <c r="K364" s="21"/>
      <c r="O364" s="4"/>
      <c r="S364">
        <v>293</v>
      </c>
      <c r="T364" s="32">
        <v>120466267.89930706</v>
      </c>
      <c r="U364">
        <v>293</v>
      </c>
      <c r="V364" s="32">
        <v>-245659883.67093092</v>
      </c>
    </row>
    <row r="365" spans="8:22" x14ac:dyDescent="0.35">
      <c r="H365" s="21"/>
      <c r="I365" s="21"/>
      <c r="J365" s="21"/>
      <c r="K365" s="21"/>
      <c r="O365" s="4"/>
      <c r="S365">
        <v>294</v>
      </c>
      <c r="T365" s="32">
        <v>128823944.43850845</v>
      </c>
      <c r="U365">
        <v>294</v>
      </c>
      <c r="V365" s="32">
        <v>-311504450.81134635</v>
      </c>
    </row>
    <row r="366" spans="8:22" x14ac:dyDescent="0.35">
      <c r="H366" s="21"/>
      <c r="I366" s="21"/>
      <c r="J366" s="21"/>
      <c r="K366" s="21"/>
      <c r="O366" s="4"/>
      <c r="S366">
        <v>295</v>
      </c>
      <c r="T366" s="32">
        <v>168893167.89070824</v>
      </c>
      <c r="U366">
        <v>295</v>
      </c>
      <c r="V366" s="32">
        <v>289618207.1392476</v>
      </c>
    </row>
    <row r="367" spans="8:22" x14ac:dyDescent="0.35">
      <c r="H367" s="21"/>
      <c r="I367" s="21"/>
      <c r="J367" s="21"/>
      <c r="K367" s="21"/>
      <c r="O367" s="4"/>
      <c r="S367">
        <v>296</v>
      </c>
      <c r="T367" s="32">
        <v>138448073.59282228</v>
      </c>
      <c r="U367">
        <v>296</v>
      </c>
      <c r="V367" s="32">
        <v>-578160078.35001338</v>
      </c>
    </row>
    <row r="368" spans="8:22" x14ac:dyDescent="0.35">
      <c r="H368" s="21"/>
      <c r="I368" s="21"/>
      <c r="J368" s="21"/>
      <c r="K368" s="21"/>
      <c r="O368" s="4"/>
      <c r="S368">
        <v>297</v>
      </c>
      <c r="T368" s="32">
        <v>227791517.36656201</v>
      </c>
      <c r="U368">
        <v>297</v>
      </c>
      <c r="V368" s="32">
        <v>262844538.56743073</v>
      </c>
    </row>
    <row r="369" spans="8:22" x14ac:dyDescent="0.35">
      <c r="H369" s="21"/>
      <c r="I369" s="21"/>
      <c r="J369" s="21"/>
      <c r="K369" s="21"/>
      <c r="O369" s="4"/>
      <c r="S369">
        <v>298</v>
      </c>
      <c r="T369" s="32">
        <v>65962442.860494837</v>
      </c>
      <c r="U369">
        <v>298</v>
      </c>
      <c r="V369" s="32">
        <v>1206889509.4026577</v>
      </c>
    </row>
    <row r="370" spans="8:22" x14ac:dyDescent="0.35">
      <c r="H370" s="21"/>
      <c r="I370" s="21"/>
      <c r="J370" s="21"/>
      <c r="K370" s="21"/>
      <c r="O370" s="4"/>
      <c r="S370">
        <v>299</v>
      </c>
      <c r="T370" s="32">
        <v>148890208.11450696</v>
      </c>
      <c r="U370">
        <v>299</v>
      </c>
      <c r="V370" s="32">
        <v>-356733620.55849707</v>
      </c>
    </row>
    <row r="371" spans="8:22" x14ac:dyDescent="0.35">
      <c r="H371" s="21"/>
      <c r="I371" s="21"/>
      <c r="J371" s="21"/>
      <c r="K371" s="21"/>
      <c r="O371" s="4"/>
      <c r="S371">
        <v>300</v>
      </c>
      <c r="T371" s="32">
        <v>100765785.6348263</v>
      </c>
      <c r="U371">
        <v>300</v>
      </c>
      <c r="V371" s="32">
        <v>-266845730.19975686</v>
      </c>
    </row>
    <row r="372" spans="8:22" x14ac:dyDescent="0.35">
      <c r="H372" s="21"/>
      <c r="I372" s="21"/>
      <c r="J372" s="21"/>
      <c r="K372" s="21"/>
      <c r="O372" s="4"/>
      <c r="S372">
        <v>301</v>
      </c>
      <c r="T372" s="32">
        <v>150747103.38443029</v>
      </c>
      <c r="U372">
        <v>301</v>
      </c>
      <c r="V372" s="32">
        <v>58188860.43117851</v>
      </c>
    </row>
    <row r="373" spans="8:22" x14ac:dyDescent="0.35">
      <c r="H373" s="21"/>
      <c r="I373" s="21"/>
      <c r="J373" s="21"/>
      <c r="K373" s="21"/>
      <c r="O373" s="4"/>
      <c r="S373">
        <v>302</v>
      </c>
      <c r="T373" s="32">
        <v>97725303.079168022</v>
      </c>
      <c r="U373">
        <v>302</v>
      </c>
      <c r="V373" s="32">
        <v>447173517.95296997</v>
      </c>
    </row>
    <row r="374" spans="8:22" x14ac:dyDescent="0.35">
      <c r="H374" s="21"/>
      <c r="I374" s="21"/>
      <c r="J374" s="21"/>
      <c r="K374" s="21"/>
      <c r="O374" s="4"/>
      <c r="S374">
        <v>303</v>
      </c>
      <c r="T374" s="32">
        <v>228965284.19100121</v>
      </c>
      <c r="U374">
        <v>303</v>
      </c>
      <c r="V374" s="32">
        <v>-485700504.39034033</v>
      </c>
    </row>
    <row r="375" spans="8:22" x14ac:dyDescent="0.35">
      <c r="H375" s="21"/>
      <c r="I375" s="21"/>
      <c r="J375" s="21"/>
      <c r="K375" s="21"/>
      <c r="O375" s="4"/>
      <c r="S375">
        <v>304</v>
      </c>
      <c r="T375" s="32">
        <v>84581937.388063371</v>
      </c>
      <c r="U375">
        <v>304</v>
      </c>
      <c r="V375" s="32">
        <v>-34441185.518658906</v>
      </c>
    </row>
    <row r="376" spans="8:22" x14ac:dyDescent="0.35">
      <c r="H376" s="21"/>
      <c r="I376" s="21"/>
      <c r="J376" s="21"/>
      <c r="K376" s="21"/>
      <c r="O376" s="4"/>
      <c r="S376">
        <v>305</v>
      </c>
      <c r="T376" s="32">
        <v>153631911.38247764</v>
      </c>
      <c r="U376">
        <v>305</v>
      </c>
      <c r="V376" s="32">
        <v>-420477342.2057538</v>
      </c>
    </row>
    <row r="377" spans="8:22" x14ac:dyDescent="0.35">
      <c r="H377" s="21"/>
      <c r="I377" s="21"/>
      <c r="J377" s="21"/>
      <c r="K377" s="21"/>
      <c r="O377" s="4"/>
      <c r="S377">
        <v>306</v>
      </c>
      <c r="T377" s="32">
        <v>122459537.40943693</v>
      </c>
      <c r="U377">
        <v>306</v>
      </c>
      <c r="V377" s="32">
        <v>1480301879.2968853</v>
      </c>
    </row>
    <row r="378" spans="8:22" x14ac:dyDescent="0.35">
      <c r="H378" s="21"/>
      <c r="I378" s="21"/>
      <c r="J378" s="21"/>
      <c r="K378" s="21"/>
      <c r="O378" s="4"/>
      <c r="S378">
        <v>307</v>
      </c>
      <c r="T378" s="32">
        <v>268292632.03094733</v>
      </c>
      <c r="U378">
        <v>307</v>
      </c>
      <c r="V378" s="32">
        <v>730830321.13186729</v>
      </c>
    </row>
    <row r="379" spans="8:22" x14ac:dyDescent="0.35">
      <c r="H379" s="21"/>
      <c r="I379" s="21"/>
      <c r="J379" s="21"/>
      <c r="K379" s="21"/>
      <c r="O379" s="4"/>
      <c r="S379">
        <v>308</v>
      </c>
      <c r="T379" s="32">
        <v>162083276.75424895</v>
      </c>
      <c r="U379">
        <v>308</v>
      </c>
      <c r="V379" s="32">
        <v>-387172789.23645306</v>
      </c>
    </row>
    <row r="380" spans="8:22" x14ac:dyDescent="0.35">
      <c r="H380" s="21"/>
      <c r="I380" s="21"/>
      <c r="J380" s="21"/>
      <c r="K380" s="21"/>
      <c r="O380" s="4"/>
      <c r="S380">
        <v>309</v>
      </c>
      <c r="T380" s="32">
        <v>111219625.36341238</v>
      </c>
      <c r="U380">
        <v>309</v>
      </c>
      <c r="V380" s="32">
        <v>66243095.986247644</v>
      </c>
    </row>
    <row r="381" spans="8:22" x14ac:dyDescent="0.35">
      <c r="H381" s="21"/>
      <c r="I381" s="21"/>
      <c r="J381" s="21"/>
      <c r="K381" s="21"/>
      <c r="O381" s="4"/>
      <c r="S381">
        <v>310</v>
      </c>
      <c r="T381" s="32">
        <v>121564201.18148001</v>
      </c>
      <c r="U381">
        <v>310</v>
      </c>
      <c r="V381" s="32">
        <v>-78080412.032118902</v>
      </c>
    </row>
    <row r="382" spans="8:22" x14ac:dyDescent="0.35">
      <c r="H382" s="21"/>
      <c r="I382" s="21"/>
      <c r="J382" s="21"/>
      <c r="K382" s="21"/>
      <c r="O382" s="4"/>
      <c r="S382">
        <v>311</v>
      </c>
      <c r="T382" s="32">
        <v>147486317.62689662</v>
      </c>
      <c r="U382">
        <v>311</v>
      </c>
      <c r="V382" s="32">
        <v>-134578433.88328275</v>
      </c>
    </row>
    <row r="383" spans="8:22" x14ac:dyDescent="0.35">
      <c r="H383" s="21"/>
      <c r="I383" s="21"/>
      <c r="J383" s="21"/>
      <c r="K383" s="21"/>
      <c r="O383" s="4"/>
      <c r="S383">
        <v>312</v>
      </c>
      <c r="T383" s="32">
        <v>237256166.26506221</v>
      </c>
      <c r="U383">
        <v>312</v>
      </c>
      <c r="V383" s="32">
        <v>-303072840.67174357</v>
      </c>
    </row>
    <row r="384" spans="8:22" x14ac:dyDescent="0.35">
      <c r="H384" s="21"/>
      <c r="I384" s="21"/>
      <c r="J384" s="21"/>
      <c r="K384" s="21"/>
      <c r="O384" s="4"/>
      <c r="S384">
        <v>313</v>
      </c>
      <c r="T384" s="32">
        <v>135723965.6879766</v>
      </c>
      <c r="U384">
        <v>313</v>
      </c>
      <c r="V384" s="32">
        <v>-247065456.93444172</v>
      </c>
    </row>
    <row r="385" spans="8:22" x14ac:dyDescent="0.35">
      <c r="H385" s="21"/>
      <c r="I385" s="21"/>
      <c r="J385" s="21"/>
      <c r="K385" s="21"/>
      <c r="O385" s="4"/>
      <c r="S385">
        <v>314</v>
      </c>
      <c r="T385" s="32">
        <v>182763616.77517205</v>
      </c>
      <c r="U385">
        <v>314</v>
      </c>
      <c r="V385" s="32">
        <v>-332010018.64809555</v>
      </c>
    </row>
    <row r="386" spans="8:22" x14ac:dyDescent="0.35">
      <c r="H386" s="21"/>
      <c r="I386" s="21"/>
      <c r="J386" s="21"/>
      <c r="K386" s="21"/>
      <c r="O386" s="4"/>
      <c r="S386">
        <v>315</v>
      </c>
      <c r="T386" s="32">
        <v>111664033.49904387</v>
      </c>
      <c r="U386">
        <v>315</v>
      </c>
      <c r="V386" s="32">
        <v>-10186927.166944174</v>
      </c>
    </row>
    <row r="387" spans="8:22" x14ac:dyDescent="0.35">
      <c r="H387" s="21"/>
      <c r="I387" s="21"/>
      <c r="J387" s="21"/>
      <c r="K387" s="21"/>
      <c r="O387" s="4"/>
      <c r="S387">
        <v>316</v>
      </c>
      <c r="T387" s="32">
        <v>232954376.24439096</v>
      </c>
      <c r="U387">
        <v>316</v>
      </c>
      <c r="V387" s="32">
        <v>-505068573.16327143</v>
      </c>
    </row>
    <row r="388" spans="8:22" x14ac:dyDescent="0.35">
      <c r="H388" s="21"/>
      <c r="I388" s="21"/>
      <c r="J388" s="21"/>
      <c r="K388" s="21"/>
      <c r="O388" s="4"/>
      <c r="S388">
        <v>317</v>
      </c>
      <c r="T388" s="32">
        <v>121915859.5020895</v>
      </c>
      <c r="U388">
        <v>317</v>
      </c>
      <c r="V388" s="32">
        <v>-766772518.05338871</v>
      </c>
    </row>
    <row r="389" spans="8:22" x14ac:dyDescent="0.35">
      <c r="H389" s="21"/>
      <c r="I389" s="21"/>
      <c r="J389" s="21"/>
      <c r="K389" s="21"/>
      <c r="O389" s="4"/>
      <c r="S389">
        <v>318</v>
      </c>
      <c r="T389" s="32">
        <v>138951992.29639038</v>
      </c>
      <c r="U389">
        <v>318</v>
      </c>
      <c r="V389" s="32">
        <v>-562747227.97938204</v>
      </c>
    </row>
    <row r="390" spans="8:22" x14ac:dyDescent="0.35">
      <c r="H390" s="21"/>
      <c r="I390" s="21"/>
      <c r="J390" s="21"/>
      <c r="K390" s="21"/>
      <c r="O390" s="4"/>
      <c r="S390">
        <v>319</v>
      </c>
      <c r="T390" s="32">
        <v>128020627.25778663</v>
      </c>
      <c r="U390">
        <v>319</v>
      </c>
      <c r="V390" s="32">
        <v>33263423.91002978</v>
      </c>
    </row>
    <row r="391" spans="8:22" x14ac:dyDescent="0.35">
      <c r="H391" s="21"/>
      <c r="I391" s="21"/>
      <c r="J391" s="21"/>
      <c r="K391" s="21"/>
      <c r="O391" s="4"/>
      <c r="S391">
        <v>320</v>
      </c>
      <c r="T391" s="32">
        <v>143360808.99843451</v>
      </c>
      <c r="U391">
        <v>320</v>
      </c>
      <c r="V391" s="32">
        <v>-184308156.51676184</v>
      </c>
    </row>
    <row r="392" spans="8:22" x14ac:dyDescent="0.35">
      <c r="H392" s="21"/>
      <c r="I392" s="21"/>
      <c r="J392" s="21"/>
      <c r="K392" s="21"/>
      <c r="O392" s="4"/>
      <c r="S392">
        <v>321</v>
      </c>
      <c r="T392" s="32">
        <v>80233558.95060204</v>
      </c>
      <c r="U392">
        <v>321</v>
      </c>
      <c r="V392" s="32">
        <v>-461129305.14957958</v>
      </c>
    </row>
    <row r="393" spans="8:22" x14ac:dyDescent="0.35">
      <c r="H393" s="21"/>
      <c r="I393" s="21"/>
      <c r="J393" s="21"/>
      <c r="K393" s="21"/>
      <c r="O393" s="4"/>
      <c r="S393">
        <v>322</v>
      </c>
      <c r="T393" s="32">
        <v>99137892.606282055</v>
      </c>
      <c r="U393">
        <v>322</v>
      </c>
      <c r="V393" s="32">
        <v>-222753081.92547485</v>
      </c>
    </row>
    <row r="394" spans="8:22" x14ac:dyDescent="0.35">
      <c r="H394" s="21"/>
      <c r="I394" s="21"/>
      <c r="J394" s="21"/>
      <c r="K394" s="21"/>
      <c r="O394" s="4"/>
      <c r="S394">
        <v>323</v>
      </c>
      <c r="T394" s="32">
        <v>139561612.87211552</v>
      </c>
      <c r="U394">
        <v>323</v>
      </c>
      <c r="V394" s="32">
        <v>-63085531.29277426</v>
      </c>
    </row>
    <row r="395" spans="8:22" x14ac:dyDescent="0.35">
      <c r="H395" s="21"/>
      <c r="I395" s="21"/>
      <c r="J395" s="21"/>
      <c r="K395" s="21"/>
      <c r="O395" s="4"/>
      <c r="S395">
        <v>324</v>
      </c>
      <c r="T395" s="32">
        <v>78825644.508832768</v>
      </c>
      <c r="U395">
        <v>324</v>
      </c>
      <c r="V395" s="32">
        <v>-299257100.24308407</v>
      </c>
    </row>
    <row r="396" spans="8:22" x14ac:dyDescent="0.35">
      <c r="H396" s="21"/>
      <c r="I396" s="21"/>
      <c r="J396" s="21"/>
      <c r="K396" s="21"/>
      <c r="O396" s="4"/>
      <c r="S396">
        <v>325</v>
      </c>
      <c r="T396" s="32">
        <v>197298127.22023886</v>
      </c>
      <c r="U396">
        <v>325</v>
      </c>
      <c r="V396" s="32">
        <v>-198491618.50673825</v>
      </c>
    </row>
    <row r="397" spans="8:22" x14ac:dyDescent="0.35">
      <c r="H397" s="21"/>
      <c r="I397" s="21"/>
      <c r="J397" s="21"/>
      <c r="K397" s="21"/>
      <c r="O397" s="4"/>
      <c r="S397">
        <v>326</v>
      </c>
      <c r="T397" s="32">
        <v>85799642.735607952</v>
      </c>
      <c r="U397">
        <v>326</v>
      </c>
      <c r="V397" s="32">
        <v>-225253467.77557656</v>
      </c>
    </row>
    <row r="398" spans="8:22" x14ac:dyDescent="0.35">
      <c r="H398" s="21"/>
      <c r="I398" s="21"/>
      <c r="J398" s="21"/>
      <c r="K398" s="21"/>
      <c r="O398" s="4"/>
      <c r="S398">
        <v>327</v>
      </c>
      <c r="T398" s="32">
        <v>158577348.80762762</v>
      </c>
      <c r="U398">
        <v>327</v>
      </c>
      <c r="V398" s="32">
        <v>-397953378.96496838</v>
      </c>
    </row>
    <row r="399" spans="8:22" x14ac:dyDescent="0.35">
      <c r="H399" s="21"/>
      <c r="I399" s="21"/>
      <c r="J399" s="21"/>
      <c r="K399" s="21"/>
      <c r="O399" s="4"/>
      <c r="S399">
        <v>328</v>
      </c>
      <c r="T399" s="32">
        <v>107132568.91240948</v>
      </c>
      <c r="U399">
        <v>328</v>
      </c>
      <c r="V399" s="32">
        <v>12246066.928608365</v>
      </c>
    </row>
    <row r="400" spans="8:22" x14ac:dyDescent="0.35">
      <c r="H400" s="21"/>
      <c r="I400" s="21"/>
      <c r="J400" s="21"/>
      <c r="K400" s="21"/>
      <c r="O400" s="4"/>
      <c r="S400">
        <v>329</v>
      </c>
      <c r="T400" s="32">
        <v>104579930.6636416</v>
      </c>
      <c r="U400">
        <v>329</v>
      </c>
      <c r="V400" s="32">
        <v>-36821053.284368418</v>
      </c>
    </row>
    <row r="401" spans="8:22" x14ac:dyDescent="0.35">
      <c r="H401" s="21"/>
      <c r="I401" s="21"/>
      <c r="J401" s="21"/>
      <c r="K401" s="21"/>
      <c r="O401" s="4"/>
      <c r="S401">
        <v>330</v>
      </c>
      <c r="T401" s="32">
        <v>242731952.85275134</v>
      </c>
      <c r="U401">
        <v>330</v>
      </c>
      <c r="V401" s="32">
        <v>-335138682.76974785</v>
      </c>
    </row>
    <row r="402" spans="8:22" x14ac:dyDescent="0.35">
      <c r="H402" s="21"/>
      <c r="I402" s="21"/>
      <c r="J402" s="21"/>
      <c r="K402" s="21"/>
      <c r="O402" s="4"/>
      <c r="S402">
        <v>331</v>
      </c>
      <c r="T402" s="32">
        <v>114752647.56233981</v>
      </c>
      <c r="U402">
        <v>331</v>
      </c>
      <c r="V402" s="32">
        <v>510938126.5798561</v>
      </c>
    </row>
    <row r="403" spans="8:22" x14ac:dyDescent="0.35">
      <c r="H403" s="21"/>
      <c r="I403" s="21"/>
      <c r="J403" s="21"/>
      <c r="K403" s="21"/>
      <c r="O403" s="4"/>
      <c r="S403">
        <v>332</v>
      </c>
      <c r="T403" s="32">
        <v>108541270.06176564</v>
      </c>
      <c r="U403">
        <v>332</v>
      </c>
      <c r="V403" s="32">
        <v>-299849880.14121509</v>
      </c>
    </row>
    <row r="404" spans="8:22" x14ac:dyDescent="0.35">
      <c r="H404" s="21"/>
      <c r="I404" s="21"/>
      <c r="J404" s="21"/>
      <c r="K404" s="21"/>
      <c r="O404" s="4"/>
      <c r="S404">
        <v>333</v>
      </c>
      <c r="T404" s="32">
        <v>106972333.39166613</v>
      </c>
      <c r="U404">
        <v>333</v>
      </c>
      <c r="V404" s="32">
        <v>103647375.65234321</v>
      </c>
    </row>
    <row r="405" spans="8:22" x14ac:dyDescent="0.35">
      <c r="H405" s="21"/>
      <c r="I405" s="21"/>
      <c r="J405" s="21"/>
      <c r="K405" s="21"/>
      <c r="O405" s="4"/>
      <c r="S405">
        <v>334</v>
      </c>
      <c r="T405" s="32">
        <v>109318951.76778384</v>
      </c>
      <c r="U405">
        <v>334</v>
      </c>
      <c r="V405" s="32">
        <v>-92838525.857346028</v>
      </c>
    </row>
    <row r="406" spans="8:22" x14ac:dyDescent="0.35">
      <c r="H406" s="21"/>
      <c r="I406" s="21"/>
      <c r="J406" s="21"/>
      <c r="K406" s="21"/>
      <c r="O406" s="4"/>
      <c r="S406">
        <v>335</v>
      </c>
      <c r="T406" s="32">
        <v>135123113.5898537</v>
      </c>
      <c r="U406">
        <v>335</v>
      </c>
      <c r="V406" s="32">
        <v>-119883097.3082251</v>
      </c>
    </row>
    <row r="407" spans="8:22" x14ac:dyDescent="0.35">
      <c r="H407" s="21"/>
      <c r="I407" s="21"/>
      <c r="J407" s="21"/>
      <c r="K407" s="21"/>
      <c r="O407" s="4"/>
      <c r="S407">
        <v>336</v>
      </c>
      <c r="T407" s="32">
        <v>75662984.909589455</v>
      </c>
      <c r="U407">
        <v>336</v>
      </c>
      <c r="V407" s="32">
        <v>-676825467.53493237</v>
      </c>
    </row>
    <row r="408" spans="8:22" x14ac:dyDescent="0.35">
      <c r="H408" s="21"/>
      <c r="I408" s="21"/>
      <c r="J408" s="21"/>
      <c r="K408" s="21"/>
      <c r="O408" s="4"/>
      <c r="S408">
        <v>337</v>
      </c>
      <c r="T408" s="32">
        <v>132203922.62852387</v>
      </c>
      <c r="U408">
        <v>337</v>
      </c>
      <c r="V408" s="32">
        <v>-230719035.54438126</v>
      </c>
    </row>
    <row r="409" spans="8:22" x14ac:dyDescent="0.35">
      <c r="H409" s="21"/>
      <c r="I409" s="21"/>
      <c r="J409" s="21"/>
      <c r="K409" s="21"/>
      <c r="O409" s="4"/>
      <c r="S409">
        <v>338</v>
      </c>
      <c r="T409" s="32">
        <v>128368625.90273482</v>
      </c>
      <c r="U409">
        <v>338</v>
      </c>
      <c r="V409" s="32">
        <v>-516943199.13840902</v>
      </c>
    </row>
    <row r="410" spans="8:22" x14ac:dyDescent="0.35">
      <c r="H410" s="21"/>
      <c r="I410" s="21"/>
      <c r="J410" s="21"/>
      <c r="K410" s="21"/>
      <c r="O410" s="4"/>
      <c r="S410">
        <v>339</v>
      </c>
      <c r="T410" s="32">
        <v>194229966.24865833</v>
      </c>
      <c r="U410">
        <v>339</v>
      </c>
      <c r="V410" s="32">
        <v>-113838634.27065518</v>
      </c>
    </row>
    <row r="411" spans="8:22" x14ac:dyDescent="0.35">
      <c r="H411" s="21"/>
      <c r="I411" s="21"/>
      <c r="J411" s="21"/>
      <c r="K411" s="21"/>
      <c r="O411" s="4"/>
      <c r="S411">
        <v>340</v>
      </c>
      <c r="T411" s="32">
        <v>167604765.92285964</v>
      </c>
      <c r="U411">
        <v>340</v>
      </c>
      <c r="V411" s="32">
        <v>-177140027.02619115</v>
      </c>
    </row>
    <row r="412" spans="8:22" x14ac:dyDescent="0.35">
      <c r="H412" s="21"/>
      <c r="I412" s="21"/>
      <c r="J412" s="21"/>
      <c r="K412" s="21"/>
      <c r="O412" s="4"/>
      <c r="S412">
        <v>341</v>
      </c>
      <c r="T412" s="32">
        <v>69724115.844481602</v>
      </c>
      <c r="U412">
        <v>341</v>
      </c>
      <c r="V412" s="32">
        <v>-48753350.068077043</v>
      </c>
    </row>
    <row r="413" spans="8:22" x14ac:dyDescent="0.35">
      <c r="H413" s="21"/>
      <c r="I413" s="21"/>
      <c r="J413" s="21"/>
      <c r="K413" s="21"/>
      <c r="O413" s="4"/>
      <c r="S413">
        <v>342</v>
      </c>
      <c r="T413" s="32">
        <v>49565466.508594602</v>
      </c>
      <c r="U413">
        <v>342</v>
      </c>
      <c r="V413" s="32">
        <v>-120336970.6977264</v>
      </c>
    </row>
    <row r="414" spans="8:22" x14ac:dyDescent="0.35">
      <c r="H414" s="21"/>
      <c r="I414" s="21"/>
      <c r="J414" s="21"/>
      <c r="K414" s="21"/>
      <c r="O414" s="4"/>
      <c r="S414">
        <v>343</v>
      </c>
      <c r="T414" s="32">
        <v>132367478.42391364</v>
      </c>
      <c r="U414">
        <v>343</v>
      </c>
      <c r="V414" s="32">
        <v>-645261641.81021905</v>
      </c>
    </row>
    <row r="415" spans="8:22" x14ac:dyDescent="0.35">
      <c r="H415" s="21"/>
      <c r="I415" s="21"/>
      <c r="J415" s="21"/>
      <c r="K415" s="21"/>
      <c r="O415" s="4"/>
      <c r="S415">
        <v>344</v>
      </c>
      <c r="T415" s="32">
        <v>225371455.13610408</v>
      </c>
      <c r="U415">
        <v>344</v>
      </c>
      <c r="V415" s="32">
        <v>-94495965.466445521</v>
      </c>
    </row>
    <row r="416" spans="8:22" x14ac:dyDescent="0.35">
      <c r="H416" s="21"/>
      <c r="I416" s="21"/>
      <c r="J416" s="21"/>
      <c r="K416" s="21"/>
      <c r="O416" s="4"/>
      <c r="S416">
        <v>345</v>
      </c>
      <c r="T416" s="32">
        <v>155688779.4156028</v>
      </c>
      <c r="U416">
        <v>345</v>
      </c>
      <c r="V416" s="32">
        <v>25604444.268687051</v>
      </c>
    </row>
    <row r="417" spans="8:22" x14ac:dyDescent="0.35">
      <c r="H417" s="21"/>
      <c r="I417" s="21"/>
      <c r="J417" s="21"/>
      <c r="K417" s="21"/>
      <c r="O417" s="4"/>
      <c r="S417">
        <v>346</v>
      </c>
      <c r="T417" s="32">
        <v>82555540.360710546</v>
      </c>
      <c r="U417">
        <v>346</v>
      </c>
      <c r="V417" s="32">
        <v>368942180.59593964</v>
      </c>
    </row>
    <row r="418" spans="8:22" x14ac:dyDescent="0.35">
      <c r="H418" s="21"/>
      <c r="I418" s="21"/>
      <c r="J418" s="21"/>
      <c r="K418" s="21"/>
      <c r="O418" s="4"/>
      <c r="S418">
        <v>347</v>
      </c>
      <c r="T418" s="32">
        <v>208745669.84845364</v>
      </c>
      <c r="U418">
        <v>347</v>
      </c>
      <c r="V418" s="32">
        <v>880721116.28710759</v>
      </c>
    </row>
    <row r="419" spans="8:22" x14ac:dyDescent="0.35">
      <c r="H419" s="21"/>
      <c r="I419" s="21"/>
      <c r="J419" s="21"/>
      <c r="K419" s="21"/>
      <c r="O419" s="4"/>
      <c r="S419">
        <v>348</v>
      </c>
      <c r="T419" s="32">
        <v>141348528.08364093</v>
      </c>
      <c r="U419">
        <v>348</v>
      </c>
      <c r="V419" s="32">
        <v>-34824735.866914824</v>
      </c>
    </row>
    <row r="420" spans="8:22" x14ac:dyDescent="0.35">
      <c r="H420" s="21"/>
      <c r="I420" s="21"/>
      <c r="J420" s="21"/>
      <c r="K420" s="21"/>
      <c r="O420" s="4"/>
      <c r="S420">
        <v>349</v>
      </c>
      <c r="T420" s="32">
        <v>99543109.1731572</v>
      </c>
      <c r="U420">
        <v>349</v>
      </c>
      <c r="V420" s="32">
        <v>-320011132.66948152</v>
      </c>
    </row>
    <row r="421" spans="8:22" x14ac:dyDescent="0.35">
      <c r="H421" s="21"/>
      <c r="I421" s="21"/>
      <c r="J421" s="21"/>
      <c r="K421" s="21"/>
      <c r="O421" s="4"/>
      <c r="S421">
        <v>350</v>
      </c>
      <c r="T421" s="32">
        <v>153412141.40822846</v>
      </c>
      <c r="U421">
        <v>350</v>
      </c>
      <c r="V421" s="32">
        <v>-401372827.68345642</v>
      </c>
    </row>
    <row r="422" spans="8:22" x14ac:dyDescent="0.35">
      <c r="H422" s="21"/>
      <c r="I422" s="21"/>
      <c r="J422" s="21"/>
      <c r="K422" s="21"/>
      <c r="O422" s="4"/>
      <c r="S422">
        <v>351</v>
      </c>
      <c r="T422" s="32">
        <v>103028192.62062027</v>
      </c>
      <c r="U422">
        <v>351</v>
      </c>
      <c r="V422" s="32">
        <v>-288752752.16016364</v>
      </c>
    </row>
    <row r="423" spans="8:22" x14ac:dyDescent="0.35">
      <c r="H423" s="21"/>
      <c r="I423" s="21"/>
      <c r="J423" s="21"/>
      <c r="K423" s="21"/>
      <c r="O423" s="4"/>
      <c r="S423">
        <v>352</v>
      </c>
      <c r="T423" s="32">
        <v>132686637.15342925</v>
      </c>
      <c r="U423">
        <v>352</v>
      </c>
      <c r="V423" s="32">
        <v>-321008579.84439796</v>
      </c>
    </row>
    <row r="424" spans="8:22" x14ac:dyDescent="0.35">
      <c r="H424" s="21"/>
      <c r="I424" s="21"/>
      <c r="J424" s="21"/>
      <c r="K424" s="21"/>
      <c r="O424" s="4"/>
      <c r="S424">
        <v>353</v>
      </c>
      <c r="T424" s="32">
        <v>109353756.07667671</v>
      </c>
      <c r="U424">
        <v>353</v>
      </c>
      <c r="V424" s="32">
        <v>39287665.881681696</v>
      </c>
    </row>
    <row r="425" spans="8:22" x14ac:dyDescent="0.35">
      <c r="H425" s="21"/>
      <c r="I425" s="21"/>
      <c r="J425" s="21"/>
      <c r="K425" s="21"/>
      <c r="O425" s="4"/>
      <c r="S425">
        <v>354</v>
      </c>
      <c r="T425" s="32">
        <v>477135579.7720443</v>
      </c>
      <c r="U425">
        <v>354</v>
      </c>
      <c r="V425" s="32">
        <v>-35126102.586106412</v>
      </c>
    </row>
    <row r="426" spans="8:22" x14ac:dyDescent="0.35">
      <c r="H426" s="21"/>
      <c r="I426" s="21"/>
      <c r="J426" s="21"/>
      <c r="K426" s="21"/>
      <c r="O426" s="4"/>
      <c r="S426">
        <v>355</v>
      </c>
      <c r="T426" s="32">
        <v>111885861.75450239</v>
      </c>
      <c r="U426">
        <v>355</v>
      </c>
      <c r="V426" s="32">
        <v>4129395632.2632661</v>
      </c>
    </row>
    <row r="427" spans="8:22" x14ac:dyDescent="0.35">
      <c r="H427" s="21"/>
      <c r="I427" s="21"/>
      <c r="J427" s="21"/>
      <c r="K427" s="21"/>
      <c r="O427" s="4"/>
      <c r="S427">
        <v>356</v>
      </c>
      <c r="T427" s="32">
        <v>133089893.84133855</v>
      </c>
      <c r="U427">
        <v>356</v>
      </c>
      <c r="V427" s="32">
        <v>504830394.11136544</v>
      </c>
    </row>
    <row r="428" spans="8:22" x14ac:dyDescent="0.35">
      <c r="H428" s="21"/>
      <c r="I428" s="21"/>
      <c r="J428" s="21"/>
      <c r="K428" s="21"/>
      <c r="O428" s="4"/>
      <c r="S428">
        <v>357</v>
      </c>
      <c r="T428" s="32">
        <v>86924591.300338969</v>
      </c>
      <c r="U428">
        <v>357</v>
      </c>
      <c r="V428" s="32">
        <v>1232116633.443378</v>
      </c>
    </row>
    <row r="429" spans="8:22" x14ac:dyDescent="0.35">
      <c r="H429" s="21"/>
      <c r="I429" s="21"/>
      <c r="J429" s="21"/>
      <c r="K429" s="21"/>
      <c r="O429" s="4"/>
      <c r="S429">
        <v>358</v>
      </c>
      <c r="T429" s="32">
        <v>156865203.76978445</v>
      </c>
      <c r="U429">
        <v>358</v>
      </c>
      <c r="V429" s="32">
        <v>296042531.51686138</v>
      </c>
    </row>
    <row r="430" spans="8:22" x14ac:dyDescent="0.35">
      <c r="H430" s="21"/>
      <c r="I430" s="21"/>
      <c r="J430" s="21"/>
      <c r="K430" s="21"/>
      <c r="O430" s="4"/>
      <c r="S430">
        <v>359</v>
      </c>
      <c r="T430" s="32">
        <v>162801119.12927303</v>
      </c>
      <c r="U430">
        <v>359</v>
      </c>
      <c r="V430" s="32">
        <v>-572179869.68643868</v>
      </c>
    </row>
    <row r="431" spans="8:22" x14ac:dyDescent="0.35">
      <c r="H431" s="21"/>
      <c r="I431" s="21"/>
      <c r="J431" s="21"/>
      <c r="K431" s="21"/>
      <c r="O431" s="4"/>
      <c r="S431">
        <v>360</v>
      </c>
      <c r="T431" s="32">
        <v>84327001.329468846</v>
      </c>
      <c r="U431">
        <v>360</v>
      </c>
      <c r="V431" s="32">
        <v>153787428.73747474</v>
      </c>
    </row>
    <row r="432" spans="8:22" x14ac:dyDescent="0.35">
      <c r="H432" s="21"/>
      <c r="I432" s="21"/>
      <c r="J432" s="21"/>
      <c r="K432" s="21"/>
      <c r="O432" s="4"/>
      <c r="S432">
        <v>361</v>
      </c>
      <c r="T432" s="32">
        <v>110360508.83211942</v>
      </c>
      <c r="U432">
        <v>361</v>
      </c>
      <c r="V432" s="32">
        <v>149830483.73078883</v>
      </c>
    </row>
    <row r="433" spans="8:22" x14ac:dyDescent="0.35">
      <c r="H433" s="21"/>
      <c r="I433" s="21"/>
      <c r="J433" s="21"/>
      <c r="K433" s="21"/>
      <c r="O433" s="4"/>
      <c r="S433">
        <v>362</v>
      </c>
      <c r="T433" s="32">
        <v>79834400.651335284</v>
      </c>
      <c r="U433">
        <v>362</v>
      </c>
      <c r="V433" s="32">
        <v>-215005572.65236598</v>
      </c>
    </row>
    <row r="434" spans="8:22" x14ac:dyDescent="0.35">
      <c r="H434" s="21"/>
      <c r="I434" s="21"/>
      <c r="J434" s="21"/>
      <c r="K434" s="21"/>
      <c r="O434" s="4"/>
      <c r="S434">
        <v>363</v>
      </c>
      <c r="T434" s="32">
        <v>119038104.59001192</v>
      </c>
      <c r="U434">
        <v>363</v>
      </c>
      <c r="V434" s="32">
        <v>57393187.802270383</v>
      </c>
    </row>
    <row r="435" spans="8:22" x14ac:dyDescent="0.35">
      <c r="H435" s="21"/>
      <c r="I435" s="21"/>
      <c r="J435" s="21"/>
      <c r="K435" s="21"/>
      <c r="O435" s="4"/>
      <c r="S435">
        <v>364</v>
      </c>
      <c r="T435" s="32">
        <v>195763126.43468001</v>
      </c>
      <c r="U435">
        <v>364</v>
      </c>
      <c r="V435" s="32">
        <v>-73823594.92897974</v>
      </c>
    </row>
    <row r="436" spans="8:22" x14ac:dyDescent="0.35">
      <c r="H436" s="21"/>
      <c r="I436" s="21"/>
      <c r="J436" s="21"/>
      <c r="K436" s="21"/>
      <c r="O436" s="4"/>
      <c r="S436">
        <v>365</v>
      </c>
      <c r="T436" s="32">
        <v>81134352.118499532</v>
      </c>
      <c r="U436">
        <v>365</v>
      </c>
      <c r="V436" s="32">
        <v>181411500.16628858</v>
      </c>
    </row>
    <row r="437" spans="8:22" x14ac:dyDescent="0.35">
      <c r="H437" s="21"/>
      <c r="I437" s="21"/>
      <c r="J437" s="21"/>
      <c r="K437" s="21"/>
      <c r="O437" s="4"/>
      <c r="S437">
        <v>366</v>
      </c>
      <c r="T437" s="32">
        <v>166364841.88696188</v>
      </c>
      <c r="U437">
        <v>366</v>
      </c>
      <c r="V437" s="32">
        <v>-505723197.36610931</v>
      </c>
    </row>
    <row r="438" spans="8:22" x14ac:dyDescent="0.35">
      <c r="H438" s="21"/>
      <c r="I438" s="21"/>
      <c r="J438" s="21"/>
      <c r="K438" s="21"/>
      <c r="O438" s="4"/>
      <c r="S438">
        <v>367</v>
      </c>
      <c r="T438" s="32">
        <v>321585017.93900275</v>
      </c>
      <c r="U438">
        <v>367</v>
      </c>
      <c r="V438" s="32">
        <v>-171667631.22726908</v>
      </c>
    </row>
    <row r="439" spans="8:22" x14ac:dyDescent="0.35">
      <c r="H439" s="21"/>
      <c r="I439" s="21"/>
      <c r="J439" s="21"/>
      <c r="K439" s="21"/>
      <c r="O439" s="4"/>
      <c r="S439">
        <v>368</v>
      </c>
      <c r="T439" s="32">
        <v>216042739.76533279</v>
      </c>
      <c r="U439">
        <v>368</v>
      </c>
      <c r="V439" s="32">
        <v>281542252.87366742</v>
      </c>
    </row>
    <row r="440" spans="8:22" x14ac:dyDescent="0.35">
      <c r="H440" s="21"/>
      <c r="I440" s="21"/>
      <c r="J440" s="21"/>
      <c r="K440" s="21"/>
      <c r="O440" s="4"/>
      <c r="S440">
        <v>369</v>
      </c>
      <c r="T440" s="32">
        <v>119850850.09203984</v>
      </c>
      <c r="U440">
        <v>369</v>
      </c>
      <c r="V440" s="32">
        <v>2438711438.6662869</v>
      </c>
    </row>
    <row r="441" spans="8:22" x14ac:dyDescent="0.35">
      <c r="H441" s="21"/>
      <c r="I441" s="21"/>
      <c r="J441" s="21"/>
      <c r="K441" s="21"/>
      <c r="O441" s="4"/>
      <c r="S441">
        <v>370</v>
      </c>
      <c r="T441" s="32">
        <v>111881412.64029545</v>
      </c>
      <c r="U441">
        <v>370</v>
      </c>
      <c r="V441" s="32">
        <v>-156828110.71670365</v>
      </c>
    </row>
    <row r="442" spans="8:22" x14ac:dyDescent="0.35">
      <c r="H442" s="21"/>
      <c r="I442" s="21"/>
      <c r="J442" s="21"/>
      <c r="K442" s="21"/>
      <c r="O442" s="4"/>
      <c r="S442">
        <v>371</v>
      </c>
      <c r="T442" s="32">
        <v>168677007.28842503</v>
      </c>
      <c r="U442">
        <v>371</v>
      </c>
      <c r="V442" s="32">
        <v>-365360345.72063065</v>
      </c>
    </row>
    <row r="443" spans="8:22" x14ac:dyDescent="0.35">
      <c r="H443" s="21"/>
      <c r="I443" s="21"/>
      <c r="J443" s="21"/>
      <c r="K443" s="21"/>
      <c r="O443" s="4"/>
      <c r="S443">
        <v>372</v>
      </c>
      <c r="T443" s="32">
        <v>106466764.75419584</v>
      </c>
      <c r="U443">
        <v>372</v>
      </c>
      <c r="V443" s="32">
        <v>-452719538.28135735</v>
      </c>
    </row>
    <row r="444" spans="8:22" x14ac:dyDescent="0.35">
      <c r="H444" s="21"/>
      <c r="I444" s="21"/>
      <c r="J444" s="21"/>
      <c r="K444" s="21"/>
      <c r="O444" s="4"/>
      <c r="S444">
        <v>373</v>
      </c>
      <c r="T444" s="32">
        <v>115163701.64543651</v>
      </c>
      <c r="U444">
        <v>373</v>
      </c>
      <c r="V444" s="32">
        <v>88736357.74164255</v>
      </c>
    </row>
    <row r="445" spans="8:22" x14ac:dyDescent="0.35">
      <c r="H445" s="21"/>
      <c r="I445" s="21"/>
      <c r="J445" s="21"/>
      <c r="K445" s="21"/>
      <c r="O445" s="4"/>
      <c r="S445">
        <v>374</v>
      </c>
      <c r="T445" s="32">
        <v>77645713.019590437</v>
      </c>
      <c r="U445">
        <v>374</v>
      </c>
      <c r="V445" s="32">
        <v>-291105738.17644447</v>
      </c>
    </row>
    <row r="446" spans="8:22" x14ac:dyDescent="0.35">
      <c r="H446" s="21"/>
      <c r="I446" s="21"/>
      <c r="J446" s="21"/>
      <c r="K446" s="21"/>
      <c r="O446" s="4"/>
      <c r="S446">
        <v>375</v>
      </c>
      <c r="T446" s="32">
        <v>58291495.586005472</v>
      </c>
      <c r="U446">
        <v>375</v>
      </c>
      <c r="V446" s="32">
        <v>92335652.056518406</v>
      </c>
    </row>
    <row r="447" spans="8:22" x14ac:dyDescent="0.35">
      <c r="H447" s="21"/>
      <c r="I447" s="21"/>
      <c r="J447" s="21"/>
      <c r="K447" s="21"/>
      <c r="O447" s="4"/>
      <c r="S447">
        <v>376</v>
      </c>
      <c r="T447" s="32">
        <v>123562645.00944388</v>
      </c>
      <c r="U447">
        <v>376</v>
      </c>
      <c r="V447" s="32">
        <v>-282082437.75856864</v>
      </c>
    </row>
    <row r="448" spans="8:22" x14ac:dyDescent="0.35">
      <c r="H448" s="21"/>
      <c r="I448" s="21"/>
      <c r="J448" s="21"/>
      <c r="K448" s="21"/>
      <c r="O448" s="4"/>
      <c r="S448">
        <v>377</v>
      </c>
      <c r="T448" s="32">
        <v>119835847.77242045</v>
      </c>
      <c r="U448">
        <v>377</v>
      </c>
      <c r="V448" s="32">
        <v>-119293197.6480605</v>
      </c>
    </row>
    <row r="449" spans="8:22" x14ac:dyDescent="0.35">
      <c r="H449" s="21"/>
      <c r="I449" s="21"/>
      <c r="J449" s="21"/>
      <c r="K449" s="21"/>
      <c r="O449" s="4"/>
      <c r="S449">
        <v>378</v>
      </c>
      <c r="T449" s="32">
        <v>133699033.52661543</v>
      </c>
      <c r="U449">
        <v>378</v>
      </c>
      <c r="V449" s="32">
        <v>-313374689.1487003</v>
      </c>
    </row>
    <row r="450" spans="8:22" x14ac:dyDescent="0.35">
      <c r="H450" s="21"/>
      <c r="I450" s="21"/>
      <c r="J450" s="21"/>
      <c r="K450" s="21"/>
      <c r="O450" s="4"/>
      <c r="S450">
        <v>379</v>
      </c>
      <c r="T450" s="32">
        <v>172411655.48180151</v>
      </c>
      <c r="U450">
        <v>379</v>
      </c>
      <c r="V450" s="32">
        <v>-244248911.15630031</v>
      </c>
    </row>
    <row r="451" spans="8:22" x14ac:dyDescent="0.35">
      <c r="H451" s="21"/>
      <c r="I451" s="21"/>
      <c r="J451" s="21"/>
      <c r="K451" s="21"/>
      <c r="O451" s="4"/>
      <c r="S451">
        <v>380</v>
      </c>
      <c r="T451" s="32">
        <v>287628700.96896034</v>
      </c>
      <c r="U451">
        <v>380</v>
      </c>
      <c r="V451" s="32">
        <v>-538203584.86583042</v>
      </c>
    </row>
    <row r="452" spans="8:22" x14ac:dyDescent="0.35">
      <c r="H452" s="21"/>
      <c r="I452" s="21"/>
      <c r="J452" s="21"/>
      <c r="K452" s="21"/>
      <c r="O452" s="4"/>
      <c r="S452">
        <v>381</v>
      </c>
      <c r="T452" s="32">
        <v>191125344.88127133</v>
      </c>
      <c r="U452">
        <v>381</v>
      </c>
      <c r="V452" s="32">
        <v>440897363.82003206</v>
      </c>
    </row>
    <row r="453" spans="8:22" x14ac:dyDescent="0.35">
      <c r="H453" s="21"/>
      <c r="I453" s="21"/>
      <c r="J453" s="21"/>
      <c r="K453" s="21"/>
      <c r="O453" s="4"/>
      <c r="S453">
        <v>382</v>
      </c>
      <c r="T453" s="32">
        <v>177409006.08844423</v>
      </c>
      <c r="U453">
        <v>382</v>
      </c>
      <c r="V453" s="32">
        <v>239768151.05298832</v>
      </c>
    </row>
    <row r="454" spans="8:22" x14ac:dyDescent="0.35">
      <c r="H454" s="21"/>
      <c r="I454" s="21"/>
      <c r="J454" s="21"/>
      <c r="K454" s="21"/>
      <c r="O454" s="4"/>
      <c r="S454">
        <v>383</v>
      </c>
      <c r="T454" s="32">
        <v>90555995.555573106</v>
      </c>
      <c r="U454">
        <v>383</v>
      </c>
      <c r="V454" s="32">
        <v>-185620463.93589273</v>
      </c>
    </row>
    <row r="455" spans="8:22" x14ac:dyDescent="0.35">
      <c r="H455" s="21"/>
      <c r="I455" s="21"/>
      <c r="J455" s="21"/>
      <c r="K455" s="21"/>
      <c r="O455" s="4"/>
      <c r="S455">
        <v>384</v>
      </c>
      <c r="T455" s="32">
        <v>122411584.65201375</v>
      </c>
      <c r="U455">
        <v>384</v>
      </c>
      <c r="V455" s="32">
        <v>-88486142.9761011</v>
      </c>
    </row>
    <row r="456" spans="8:22" x14ac:dyDescent="0.35">
      <c r="H456" s="21"/>
      <c r="I456" s="21"/>
      <c r="J456" s="21"/>
      <c r="K456" s="21"/>
      <c r="O456" s="4"/>
      <c r="S456">
        <v>385</v>
      </c>
      <c r="T456" s="32">
        <v>177121624.36660784</v>
      </c>
      <c r="U456">
        <v>385</v>
      </c>
      <c r="V456" s="32">
        <v>-21906885.324721921</v>
      </c>
    </row>
    <row r="457" spans="8:22" x14ac:dyDescent="0.35">
      <c r="H457" s="21"/>
      <c r="I457" s="21"/>
      <c r="J457" s="21"/>
      <c r="K457" s="21"/>
      <c r="O457" s="4"/>
      <c r="S457">
        <v>386</v>
      </c>
      <c r="T457" s="32">
        <v>45061000.507346138</v>
      </c>
      <c r="U457">
        <v>386</v>
      </c>
      <c r="V457" s="32">
        <v>-421150392.0350315</v>
      </c>
    </row>
    <row r="458" spans="8:22" x14ac:dyDescent="0.35">
      <c r="H458" s="21"/>
      <c r="I458" s="21"/>
      <c r="J458" s="21"/>
      <c r="K458" s="21"/>
      <c r="O458" s="4"/>
      <c r="S458">
        <v>387</v>
      </c>
      <c r="T458" s="32">
        <v>111279119.36300665</v>
      </c>
      <c r="U458">
        <v>387</v>
      </c>
      <c r="V458" s="32">
        <v>-920724032.38404119</v>
      </c>
    </row>
    <row r="459" spans="8:22" x14ac:dyDescent="0.35">
      <c r="H459" s="21"/>
      <c r="I459" s="21"/>
      <c r="J459" s="21"/>
      <c r="K459" s="21"/>
      <c r="O459" s="4"/>
      <c r="S459">
        <v>388</v>
      </c>
      <c r="T459" s="32">
        <v>291437107.6448831</v>
      </c>
      <c r="U459">
        <v>388</v>
      </c>
      <c r="V459" s="32">
        <v>-618284438.46824503</v>
      </c>
    </row>
    <row r="460" spans="8:22" x14ac:dyDescent="0.35">
      <c r="H460" s="21"/>
      <c r="I460" s="21"/>
      <c r="J460" s="21"/>
      <c r="K460" s="21"/>
      <c r="O460" s="4"/>
      <c r="S460">
        <v>389</v>
      </c>
      <c r="T460" s="32">
        <v>106853865.14131244</v>
      </c>
      <c r="U460">
        <v>389</v>
      </c>
      <c r="V460" s="32">
        <v>-309595793.92844868</v>
      </c>
    </row>
    <row r="461" spans="8:22" x14ac:dyDescent="0.35">
      <c r="H461" s="21"/>
      <c r="I461" s="21"/>
      <c r="J461" s="21"/>
      <c r="K461" s="21"/>
      <c r="O461" s="4"/>
      <c r="S461">
        <v>390</v>
      </c>
      <c r="T461" s="32">
        <v>81448055.031337589</v>
      </c>
      <c r="U461">
        <v>390</v>
      </c>
      <c r="V461" s="32">
        <v>163539006.89632207</v>
      </c>
    </row>
    <row r="462" spans="8:22" x14ac:dyDescent="0.35">
      <c r="H462" s="21"/>
      <c r="I462" s="21"/>
      <c r="J462" s="21"/>
      <c r="K462" s="21"/>
      <c r="O462" s="4"/>
      <c r="S462">
        <v>391</v>
      </c>
      <c r="T462" s="32">
        <v>210663038.6851224</v>
      </c>
      <c r="U462">
        <v>391</v>
      </c>
      <c r="V462" s="32">
        <v>-372579677.20950729</v>
      </c>
    </row>
    <row r="463" spans="8:22" x14ac:dyDescent="0.35">
      <c r="H463" s="21"/>
      <c r="I463" s="21"/>
      <c r="J463" s="21"/>
      <c r="K463" s="21"/>
      <c r="O463" s="4"/>
      <c r="S463">
        <v>392</v>
      </c>
      <c r="T463" s="32">
        <v>118214608.2186618</v>
      </c>
      <c r="U463">
        <v>392</v>
      </c>
      <c r="V463" s="32">
        <v>1289921090.2300715</v>
      </c>
    </row>
    <row r="464" spans="8:22" x14ac:dyDescent="0.35">
      <c r="H464" s="21"/>
      <c r="I464" s="21"/>
      <c r="J464" s="21"/>
      <c r="K464" s="21"/>
      <c r="O464" s="4"/>
      <c r="S464">
        <v>393</v>
      </c>
      <c r="T464" s="32">
        <v>191467363.90201342</v>
      </c>
      <c r="U464">
        <v>393</v>
      </c>
      <c r="V464" s="32">
        <v>-124826571.66291252</v>
      </c>
    </row>
    <row r="465" spans="8:22" x14ac:dyDescent="0.35">
      <c r="H465" s="21"/>
      <c r="I465" s="21"/>
      <c r="J465" s="21"/>
      <c r="K465" s="21"/>
      <c r="O465" s="4"/>
      <c r="S465">
        <v>394</v>
      </c>
      <c r="T465" s="32">
        <v>269495020.52197862</v>
      </c>
      <c r="U465">
        <v>394</v>
      </c>
      <c r="V465" s="32">
        <v>474476279.47251832</v>
      </c>
    </row>
    <row r="466" spans="8:22" x14ac:dyDescent="0.35">
      <c r="H466" s="21"/>
      <c r="I466" s="21"/>
      <c r="J466" s="21"/>
      <c r="K466" s="21"/>
      <c r="O466" s="4"/>
      <c r="S466">
        <v>395</v>
      </c>
      <c r="T466" s="32">
        <v>313810500.74377704</v>
      </c>
      <c r="U466">
        <v>395</v>
      </c>
      <c r="V466" s="32">
        <v>-53605234.21583049</v>
      </c>
    </row>
    <row r="467" spans="8:22" x14ac:dyDescent="0.35">
      <c r="H467" s="21"/>
      <c r="I467" s="21"/>
      <c r="J467" s="21"/>
      <c r="K467" s="21"/>
      <c r="O467" s="4"/>
      <c r="S467">
        <v>396</v>
      </c>
      <c r="T467" s="32">
        <v>123403854.05981669</v>
      </c>
      <c r="U467">
        <v>396</v>
      </c>
      <c r="V467" s="32">
        <v>116801428.97726174</v>
      </c>
    </row>
    <row r="468" spans="8:22" x14ac:dyDescent="0.35">
      <c r="H468" s="21"/>
      <c r="I468" s="21"/>
      <c r="J468" s="21"/>
      <c r="K468" s="21"/>
      <c r="O468" s="4"/>
      <c r="S468">
        <v>397</v>
      </c>
      <c r="T468" s="32">
        <v>83795151.143394813</v>
      </c>
      <c r="U468">
        <v>397</v>
      </c>
      <c r="V468" s="32">
        <v>-189267082.1838367</v>
      </c>
    </row>
    <row r="469" spans="8:22" x14ac:dyDescent="0.35">
      <c r="H469" s="21"/>
      <c r="I469" s="21"/>
      <c r="J469" s="21"/>
      <c r="K469" s="21"/>
      <c r="O469" s="4"/>
      <c r="S469">
        <v>398</v>
      </c>
      <c r="T469" s="32">
        <v>118354067.40448089</v>
      </c>
      <c r="U469">
        <v>398</v>
      </c>
      <c r="V469" s="32">
        <v>-195142604.36982945</v>
      </c>
    </row>
    <row r="470" spans="8:22" x14ac:dyDescent="0.35">
      <c r="H470" s="21"/>
      <c r="I470" s="21"/>
      <c r="J470" s="21"/>
      <c r="K470" s="21"/>
      <c r="O470" s="4"/>
      <c r="S470">
        <v>399</v>
      </c>
      <c r="T470" s="32">
        <v>79339767.063963473</v>
      </c>
      <c r="U470">
        <v>399</v>
      </c>
      <c r="V470" s="32">
        <v>-435481015.26138479</v>
      </c>
    </row>
    <row r="471" spans="8:22" x14ac:dyDescent="0.35">
      <c r="H471" s="21"/>
      <c r="I471" s="21"/>
      <c r="J471" s="21"/>
      <c r="K471" s="21"/>
      <c r="O471" s="4"/>
      <c r="S471">
        <v>400</v>
      </c>
      <c r="T471" s="32">
        <v>75343286.117256194</v>
      </c>
      <c r="U471">
        <v>400</v>
      </c>
      <c r="V471" s="32">
        <v>-57107829.663839221</v>
      </c>
    </row>
    <row r="472" spans="8:22" x14ac:dyDescent="0.35">
      <c r="H472" s="21"/>
      <c r="I472" s="21"/>
      <c r="J472" s="21"/>
      <c r="K472" s="21"/>
      <c r="O472" s="4"/>
      <c r="S472">
        <v>401</v>
      </c>
      <c r="T472" s="32">
        <v>190724097.83796751</v>
      </c>
      <c r="U472">
        <v>401</v>
      </c>
      <c r="V472" s="32">
        <v>-71690392.400003016</v>
      </c>
    </row>
    <row r="473" spans="8:22" x14ac:dyDescent="0.35">
      <c r="H473" s="21"/>
      <c r="I473" s="21"/>
      <c r="J473" s="21"/>
      <c r="K473" s="21"/>
      <c r="O473" s="4"/>
      <c r="S473">
        <v>402</v>
      </c>
      <c r="T473" s="32">
        <v>147547687.9393324</v>
      </c>
      <c r="U473">
        <v>402</v>
      </c>
      <c r="V473" s="32">
        <v>373677000.39396113</v>
      </c>
    </row>
    <row r="474" spans="8:22" x14ac:dyDescent="0.35">
      <c r="H474" s="21"/>
      <c r="I474" s="21"/>
      <c r="J474" s="21"/>
      <c r="K474" s="21"/>
      <c r="O474" s="4"/>
      <c r="S474">
        <v>403</v>
      </c>
      <c r="T474" s="32">
        <v>174119199.93007582</v>
      </c>
      <c r="U474">
        <v>403</v>
      </c>
      <c r="V474" s="32">
        <v>-294522277.73700368</v>
      </c>
    </row>
    <row r="475" spans="8:22" x14ac:dyDescent="0.35">
      <c r="H475" s="21"/>
      <c r="I475" s="21"/>
      <c r="J475" s="21"/>
      <c r="K475" s="21"/>
      <c r="O475" s="4"/>
      <c r="S475">
        <v>404</v>
      </c>
      <c r="T475" s="32">
        <v>116358088.0686319</v>
      </c>
      <c r="U475">
        <v>404</v>
      </c>
      <c r="V475" s="32">
        <v>-506164499.58002394</v>
      </c>
    </row>
    <row r="476" spans="8:22" x14ac:dyDescent="0.35">
      <c r="H476" s="21"/>
      <c r="I476" s="21"/>
      <c r="J476" s="21"/>
      <c r="K476" s="21"/>
      <c r="O476" s="4"/>
      <c r="S476">
        <v>405</v>
      </c>
      <c r="T476" s="32">
        <v>89911341.593760431</v>
      </c>
      <c r="U476">
        <v>405</v>
      </c>
      <c r="V476" s="32">
        <v>-257137376.67188722</v>
      </c>
    </row>
    <row r="477" spans="8:22" x14ac:dyDescent="0.35">
      <c r="H477" s="21"/>
      <c r="I477" s="21"/>
      <c r="J477" s="21"/>
      <c r="K477" s="21"/>
      <c r="O477" s="4"/>
      <c r="S477">
        <v>406</v>
      </c>
      <c r="T477" s="32">
        <v>276042927.48411208</v>
      </c>
      <c r="U477">
        <v>406</v>
      </c>
      <c r="V477" s="32">
        <v>-160989222.59324116</v>
      </c>
    </row>
    <row r="478" spans="8:22" x14ac:dyDescent="0.35">
      <c r="H478" s="21"/>
      <c r="I478" s="21"/>
      <c r="J478" s="21"/>
      <c r="K478" s="21"/>
      <c r="O478" s="4"/>
      <c r="S478">
        <v>407</v>
      </c>
      <c r="T478" s="32">
        <v>59500993.303313933</v>
      </c>
      <c r="U478">
        <v>407</v>
      </c>
      <c r="V478" s="32">
        <v>-136270016.83264369</v>
      </c>
    </row>
    <row r="479" spans="8:22" x14ac:dyDescent="0.35">
      <c r="H479" s="21"/>
      <c r="I479" s="21"/>
      <c r="J479" s="21"/>
      <c r="K479" s="21"/>
      <c r="O479" s="4"/>
      <c r="S479">
        <v>408</v>
      </c>
      <c r="T479" s="32">
        <v>163136906.055428</v>
      </c>
      <c r="U479">
        <v>408</v>
      </c>
      <c r="V479" s="32">
        <v>-194865067.36558267</v>
      </c>
    </row>
    <row r="480" spans="8:22" x14ac:dyDescent="0.35">
      <c r="H480" s="21"/>
      <c r="I480" s="21"/>
      <c r="J480" s="21"/>
      <c r="K480" s="21"/>
      <c r="O480" s="4"/>
      <c r="S480">
        <v>409</v>
      </c>
      <c r="T480" s="32">
        <v>83522654.160009146</v>
      </c>
      <c r="U480">
        <v>409</v>
      </c>
      <c r="V480" s="32">
        <v>-425287219.63386029</v>
      </c>
    </row>
    <row r="481" spans="8:22" x14ac:dyDescent="0.35">
      <c r="H481" s="21"/>
      <c r="I481" s="21"/>
      <c r="J481" s="21"/>
      <c r="K481" s="21"/>
      <c r="O481" s="4"/>
      <c r="S481">
        <v>410</v>
      </c>
      <c r="T481" s="32">
        <v>262409040.15807897</v>
      </c>
      <c r="U481">
        <v>410</v>
      </c>
      <c r="V481" s="32">
        <v>-332951617.84503573</v>
      </c>
    </row>
    <row r="482" spans="8:22" x14ac:dyDescent="0.35">
      <c r="H482" s="21"/>
      <c r="I482" s="21"/>
      <c r="J482" s="21"/>
      <c r="K482" s="21"/>
      <c r="O482" s="4"/>
      <c r="S482">
        <v>411</v>
      </c>
      <c r="T482" s="32">
        <v>164294915.71551436</v>
      </c>
      <c r="U482">
        <v>411</v>
      </c>
      <c r="V482" s="32">
        <v>580725315.23320341</v>
      </c>
    </row>
    <row r="483" spans="8:22" x14ac:dyDescent="0.35">
      <c r="H483" s="21"/>
      <c r="I483" s="21"/>
      <c r="J483" s="21"/>
      <c r="K483" s="21"/>
      <c r="L483" s="4"/>
      <c r="M483" s="4"/>
      <c r="N483" s="4"/>
      <c r="O483" s="4"/>
      <c r="S483">
        <v>412</v>
      </c>
      <c r="T483" s="32">
        <v>99190520.701625094</v>
      </c>
      <c r="U483">
        <v>412</v>
      </c>
      <c r="V483" s="32">
        <v>-189147812.05110624</v>
      </c>
    </row>
    <row r="484" spans="8:22" x14ac:dyDescent="0.35">
      <c r="H484" s="21"/>
      <c r="I484" s="21"/>
      <c r="J484" s="21"/>
      <c r="K484" s="21"/>
      <c r="L484" s="4"/>
      <c r="M484" s="4"/>
      <c r="N484" s="4"/>
      <c r="O484" s="4"/>
      <c r="S484">
        <v>413</v>
      </c>
      <c r="T484" s="32">
        <v>132985480.51174499</v>
      </c>
      <c r="U484">
        <v>413</v>
      </c>
      <c r="V484" s="32">
        <v>-151596828.82804072</v>
      </c>
    </row>
    <row r="485" spans="8:22" x14ac:dyDescent="0.35">
      <c r="H485" s="21"/>
      <c r="I485" s="21"/>
      <c r="J485" s="21"/>
      <c r="K485" s="21"/>
      <c r="L485" s="4"/>
      <c r="M485" s="4"/>
      <c r="N485" s="4"/>
      <c r="O485" s="4"/>
      <c r="S485">
        <v>414</v>
      </c>
      <c r="T485" s="32">
        <v>76078875.742021352</v>
      </c>
      <c r="U485">
        <v>414</v>
      </c>
      <c r="V485" s="32">
        <v>623385705.61601114</v>
      </c>
    </row>
    <row r="486" spans="8:22" x14ac:dyDescent="0.35">
      <c r="H486" s="21"/>
      <c r="I486" s="21"/>
      <c r="J486" s="21"/>
      <c r="K486" s="21"/>
      <c r="L486" s="4"/>
      <c r="M486" s="4"/>
      <c r="N486" s="4"/>
      <c r="O486" s="4"/>
      <c r="S486">
        <v>415</v>
      </c>
      <c r="T486" s="32">
        <v>123553967.47920537</v>
      </c>
      <c r="U486">
        <v>415</v>
      </c>
      <c r="V486" s="32">
        <v>789618481.27381468</v>
      </c>
    </row>
    <row r="487" spans="8:22" x14ac:dyDescent="0.35">
      <c r="H487" s="21"/>
      <c r="I487" s="21"/>
      <c r="J487" s="21"/>
      <c r="K487" s="21"/>
      <c r="L487" s="4"/>
      <c r="M487" s="4"/>
      <c r="N487" s="4"/>
      <c r="O487" s="4"/>
      <c r="S487">
        <v>416</v>
      </c>
      <c r="T487" s="32">
        <v>161670003.38326368</v>
      </c>
      <c r="U487">
        <v>416</v>
      </c>
      <c r="V487" s="32">
        <v>-216525129.22765487</v>
      </c>
    </row>
    <row r="488" spans="8:22" x14ac:dyDescent="0.35">
      <c r="H488" s="21"/>
      <c r="I488" s="21"/>
      <c r="J488" s="21"/>
      <c r="K488" s="21"/>
      <c r="L488" s="4"/>
      <c r="M488" s="4"/>
      <c r="N488" s="4"/>
      <c r="O488" s="4"/>
      <c r="S488">
        <v>417</v>
      </c>
      <c r="T488" s="32">
        <v>108232118.63666929</v>
      </c>
      <c r="U488">
        <v>417</v>
      </c>
      <c r="V488" s="32">
        <v>-395852583.19997126</v>
      </c>
    </row>
    <row r="489" spans="8:22" x14ac:dyDescent="0.35">
      <c r="H489" s="21"/>
      <c r="I489" s="21"/>
      <c r="J489" s="21"/>
      <c r="K489" s="21"/>
      <c r="L489" s="4"/>
      <c r="M489" s="4"/>
      <c r="N489" s="4"/>
      <c r="O489" s="4"/>
      <c r="S489">
        <v>418</v>
      </c>
      <c r="T489" s="32">
        <v>111808404.11221284</v>
      </c>
      <c r="U489">
        <v>418</v>
      </c>
      <c r="V489" s="32">
        <v>237665426.25906605</v>
      </c>
    </row>
    <row r="490" spans="8:22" x14ac:dyDescent="0.35">
      <c r="H490" s="21"/>
      <c r="I490" s="21"/>
      <c r="J490" s="21"/>
      <c r="K490" s="21"/>
      <c r="L490" s="4"/>
      <c r="M490" s="4"/>
      <c r="N490" s="4"/>
      <c r="O490" s="4"/>
      <c r="S490">
        <v>419</v>
      </c>
      <c r="T490" s="32">
        <v>157152803.68162599</v>
      </c>
      <c r="U490">
        <v>419</v>
      </c>
      <c r="V490" s="32">
        <v>-239684300.77217025</v>
      </c>
    </row>
    <row r="491" spans="8:22" x14ac:dyDescent="0.35">
      <c r="H491" s="21"/>
      <c r="I491" s="21"/>
      <c r="J491" s="21"/>
      <c r="K491" s="21"/>
      <c r="L491" s="4"/>
      <c r="M491" s="4"/>
      <c r="N491" s="4"/>
      <c r="O491" s="4"/>
      <c r="S491">
        <v>420</v>
      </c>
      <c r="T491" s="32">
        <v>193589668.83639863</v>
      </c>
      <c r="U491">
        <v>420</v>
      </c>
      <c r="V491" s="32">
        <v>465273317.30316776</v>
      </c>
    </row>
    <row r="492" spans="8:22" x14ac:dyDescent="0.35">
      <c r="H492" s="21"/>
      <c r="I492" s="21"/>
      <c r="J492" s="21"/>
      <c r="K492" s="21"/>
      <c r="L492" s="4"/>
      <c r="M492" s="4"/>
      <c r="N492" s="4"/>
      <c r="O492" s="4"/>
      <c r="S492">
        <v>421</v>
      </c>
      <c r="T492" s="32">
        <v>105727300.61911751</v>
      </c>
      <c r="U492">
        <v>421</v>
      </c>
      <c r="V492" s="32">
        <v>-37908513.244087324</v>
      </c>
    </row>
    <row r="493" spans="8:22" x14ac:dyDescent="0.35">
      <c r="H493" s="21"/>
      <c r="I493" s="21"/>
      <c r="J493" s="21"/>
      <c r="K493" s="21"/>
      <c r="L493" s="4"/>
      <c r="M493" s="4"/>
      <c r="N493" s="4"/>
      <c r="O493" s="4"/>
      <c r="S493">
        <v>422</v>
      </c>
      <c r="T493" s="32">
        <v>136798165.201594</v>
      </c>
      <c r="U493">
        <v>422</v>
      </c>
      <c r="V493" s="32">
        <v>-244887382.9392873</v>
      </c>
    </row>
    <row r="494" spans="8:22" x14ac:dyDescent="0.35">
      <c r="H494" s="21"/>
      <c r="I494" s="21"/>
      <c r="J494" s="21"/>
      <c r="K494" s="21"/>
      <c r="L494" s="4"/>
      <c r="M494" s="4"/>
      <c r="N494" s="4"/>
      <c r="O494" s="4"/>
      <c r="S494">
        <v>423</v>
      </c>
      <c r="T494" s="32">
        <v>150888656.0236342</v>
      </c>
      <c r="U494">
        <v>423</v>
      </c>
      <c r="V494" s="32">
        <v>271260177.78499991</v>
      </c>
    </row>
    <row r="495" spans="8:22" x14ac:dyDescent="0.35">
      <c r="H495" s="21"/>
      <c r="I495" s="21"/>
      <c r="J495" s="21"/>
      <c r="K495" s="21"/>
      <c r="L495" s="4"/>
      <c r="M495" s="4"/>
      <c r="N495" s="4"/>
      <c r="O495" s="4"/>
      <c r="S495">
        <v>424</v>
      </c>
      <c r="T495" s="32">
        <v>251098595.71297753</v>
      </c>
      <c r="U495">
        <v>424</v>
      </c>
      <c r="V495" s="32">
        <v>513101526.61775202</v>
      </c>
    </row>
    <row r="496" spans="8:22" x14ac:dyDescent="0.35">
      <c r="H496" s="21"/>
      <c r="I496" s="21"/>
      <c r="J496" s="21"/>
      <c r="K496" s="21"/>
      <c r="L496" s="4"/>
      <c r="M496" s="4"/>
      <c r="N496" s="4"/>
      <c r="O496" s="4"/>
      <c r="S496">
        <v>425</v>
      </c>
      <c r="T496" s="32">
        <v>71910823.520466208</v>
      </c>
      <c r="U496">
        <v>425</v>
      </c>
      <c r="V496" s="32">
        <v>-291471627.63123506</v>
      </c>
    </row>
    <row r="497" spans="8:22" x14ac:dyDescent="0.35">
      <c r="H497" s="21"/>
      <c r="I497" s="21"/>
      <c r="J497" s="21"/>
      <c r="K497" s="21"/>
      <c r="L497" s="4"/>
      <c r="M497" s="4"/>
      <c r="N497" s="4"/>
      <c r="O497" s="4"/>
      <c r="S497">
        <v>426</v>
      </c>
      <c r="T497" s="32">
        <v>186743399.39642754</v>
      </c>
      <c r="U497">
        <v>426</v>
      </c>
      <c r="V497" s="32">
        <v>29032077.468841884</v>
      </c>
    </row>
    <row r="498" spans="8:22" x14ac:dyDescent="0.35">
      <c r="H498" s="21"/>
      <c r="I498" s="21"/>
      <c r="J498" s="21"/>
      <c r="K498" s="21"/>
      <c r="L498" s="4"/>
      <c r="M498" s="4"/>
      <c r="N498" s="4"/>
      <c r="O498" s="4"/>
      <c r="S498">
        <v>427</v>
      </c>
      <c r="T498" s="32">
        <v>181385735.64322782</v>
      </c>
      <c r="U498">
        <v>427</v>
      </c>
      <c r="V498" s="32">
        <v>106607119.47141418</v>
      </c>
    </row>
    <row r="499" spans="8:22" x14ac:dyDescent="0.35">
      <c r="H499" s="21"/>
      <c r="I499" s="21"/>
      <c r="J499" s="21"/>
      <c r="K499" s="21"/>
      <c r="L499" s="4"/>
      <c r="M499" s="4"/>
      <c r="N499" s="4"/>
      <c r="O499" s="4"/>
      <c r="S499">
        <v>428</v>
      </c>
      <c r="T499" s="32">
        <v>129448179.88088518</v>
      </c>
      <c r="U499">
        <v>428</v>
      </c>
      <c r="V499" s="32">
        <v>-550689867.62867248</v>
      </c>
    </row>
    <row r="500" spans="8:22" x14ac:dyDescent="0.35">
      <c r="H500" s="21"/>
      <c r="I500" s="21"/>
      <c r="J500" s="21"/>
      <c r="K500" s="21"/>
      <c r="L500" s="4"/>
      <c r="M500" s="4"/>
      <c r="N500" s="4"/>
      <c r="O500" s="4"/>
      <c r="S500">
        <v>429</v>
      </c>
      <c r="T500" s="32">
        <v>136066965.76294613</v>
      </c>
      <c r="U500">
        <v>429</v>
      </c>
      <c r="V500" s="32">
        <v>-150551438.80574816</v>
      </c>
    </row>
    <row r="501" spans="8:22" x14ac:dyDescent="0.35">
      <c r="H501" s="21"/>
      <c r="I501" s="21"/>
      <c r="J501" s="21"/>
      <c r="K501" s="21"/>
      <c r="L501" s="4"/>
      <c r="M501" s="4"/>
      <c r="N501" s="4"/>
      <c r="O501" s="4"/>
      <c r="S501">
        <v>430</v>
      </c>
      <c r="T501" s="32">
        <v>191602159.76424542</v>
      </c>
      <c r="U501">
        <v>430</v>
      </c>
      <c r="V501" s="32">
        <v>-378257985.10363311</v>
      </c>
    </row>
    <row r="502" spans="8:22" x14ac:dyDescent="0.35">
      <c r="H502" s="21"/>
      <c r="I502" s="21"/>
      <c r="J502" s="21"/>
      <c r="K502" s="21"/>
      <c r="L502" s="4"/>
      <c r="M502" s="4"/>
      <c r="N502" s="4"/>
      <c r="O502" s="4"/>
      <c r="S502">
        <v>431</v>
      </c>
      <c r="T502" s="32">
        <v>100136239.13670419</v>
      </c>
      <c r="U502">
        <v>431</v>
      </c>
      <c r="V502" s="32">
        <v>836578557.58495963</v>
      </c>
    </row>
    <row r="503" spans="8:22" x14ac:dyDescent="0.35">
      <c r="H503" s="21"/>
      <c r="I503" s="21"/>
      <c r="J503" s="21"/>
      <c r="K503" s="21"/>
      <c r="L503" s="4"/>
      <c r="M503" s="4"/>
      <c r="N503" s="4"/>
      <c r="O503" s="4"/>
      <c r="S503">
        <v>432</v>
      </c>
      <c r="T503" s="32">
        <v>107892101.94429493</v>
      </c>
      <c r="U503">
        <v>432</v>
      </c>
      <c r="V503" s="32">
        <v>-431770504.80031258</v>
      </c>
    </row>
    <row r="504" spans="8:22" x14ac:dyDescent="0.35">
      <c r="H504" s="21"/>
      <c r="I504" s="21"/>
      <c r="J504" s="21"/>
      <c r="K504" s="21"/>
      <c r="L504" s="4"/>
      <c r="M504" s="4"/>
      <c r="N504" s="4"/>
      <c r="O504" s="4"/>
      <c r="S504">
        <v>433</v>
      </c>
      <c r="T504" s="32">
        <v>57287164.721683614</v>
      </c>
      <c r="U504">
        <v>433</v>
      </c>
      <c r="V504" s="32">
        <v>-344453748.02489442</v>
      </c>
    </row>
    <row r="505" spans="8:22" x14ac:dyDescent="0.35">
      <c r="H505" s="21"/>
      <c r="I505" s="21"/>
      <c r="J505" s="21"/>
      <c r="K505" s="21"/>
      <c r="L505" s="4"/>
      <c r="M505" s="4"/>
      <c r="N505" s="4"/>
      <c r="O505" s="4"/>
      <c r="S505">
        <v>434</v>
      </c>
      <c r="T505" s="32">
        <v>65135412.701199785</v>
      </c>
      <c r="U505">
        <v>434</v>
      </c>
      <c r="V505" s="32">
        <v>-159247944.14961883</v>
      </c>
    </row>
    <row r="506" spans="8:22" x14ac:dyDescent="0.35">
      <c r="H506" s="21"/>
      <c r="I506" s="21"/>
      <c r="J506" s="21"/>
      <c r="K506" s="21"/>
      <c r="L506" s="4"/>
      <c r="M506" s="4"/>
      <c r="N506" s="4"/>
      <c r="O506" s="4"/>
      <c r="S506">
        <v>435</v>
      </c>
      <c r="T506" s="32">
        <v>81627966.865791991</v>
      </c>
      <c r="U506">
        <v>435</v>
      </c>
      <c r="V506" s="32">
        <v>145208438.19110009</v>
      </c>
    </row>
    <row r="507" spans="8:22" x14ac:dyDescent="0.35">
      <c r="H507" s="21"/>
      <c r="I507" s="21"/>
      <c r="J507" s="21"/>
      <c r="K507" s="21"/>
      <c r="L507" s="4"/>
      <c r="M507" s="4"/>
      <c r="N507" s="4"/>
      <c r="O507" s="4"/>
      <c r="S507">
        <v>436</v>
      </c>
      <c r="T507" s="32">
        <v>230712694.37677962</v>
      </c>
      <c r="U507">
        <v>436</v>
      </c>
      <c r="V507" s="32">
        <v>-139642738.81929848</v>
      </c>
    </row>
    <row r="508" spans="8:22" x14ac:dyDescent="0.35">
      <c r="H508" s="21"/>
      <c r="I508" s="21"/>
      <c r="J508" s="21"/>
      <c r="K508" s="21"/>
      <c r="L508" s="4"/>
      <c r="M508" s="4"/>
      <c r="N508" s="4"/>
      <c r="O508" s="4"/>
      <c r="S508">
        <v>437</v>
      </c>
      <c r="T508" s="32">
        <v>157942739.69723848</v>
      </c>
      <c r="U508">
        <v>437</v>
      </c>
      <c r="V508" s="32">
        <v>-325883770.22318381</v>
      </c>
    </row>
    <row r="509" spans="8:22" x14ac:dyDescent="0.35">
      <c r="H509" s="21"/>
      <c r="I509" s="21"/>
      <c r="J509" s="21"/>
      <c r="K509" s="21"/>
      <c r="L509" s="4"/>
      <c r="M509" s="4"/>
      <c r="N509" s="4"/>
      <c r="O509" s="4"/>
      <c r="S509">
        <v>438</v>
      </c>
      <c r="T509" s="32">
        <v>74726818.575911522</v>
      </c>
      <c r="U509">
        <v>438</v>
      </c>
      <c r="V509" s="32">
        <v>-594218834.04766226</v>
      </c>
    </row>
    <row r="510" spans="8:22" x14ac:dyDescent="0.35">
      <c r="H510" s="21"/>
      <c r="I510" s="21"/>
      <c r="J510" s="21"/>
      <c r="K510" s="21"/>
      <c r="L510" s="4"/>
      <c r="M510" s="4"/>
      <c r="N510" s="4"/>
      <c r="O510" s="4"/>
      <c r="S510">
        <v>439</v>
      </c>
      <c r="T510" s="32">
        <v>141386757.88848045</v>
      </c>
      <c r="U510">
        <v>439</v>
      </c>
      <c r="V510" s="32">
        <v>174367614.67178944</v>
      </c>
    </row>
    <row r="511" spans="8:22" x14ac:dyDescent="0.35">
      <c r="H511" s="21"/>
      <c r="I511" s="21"/>
      <c r="J511" s="21"/>
      <c r="K511" s="21"/>
      <c r="L511" s="4"/>
      <c r="M511" s="4"/>
      <c r="N511" s="4"/>
      <c r="O511" s="4"/>
      <c r="S511">
        <v>440</v>
      </c>
      <c r="T511" s="32">
        <v>164225860.72329703</v>
      </c>
      <c r="U511">
        <v>440</v>
      </c>
      <c r="V511" s="32">
        <v>1673146015.0302513</v>
      </c>
    </row>
    <row r="512" spans="8:22" x14ac:dyDescent="0.35">
      <c r="H512" s="21"/>
      <c r="I512" s="21"/>
      <c r="J512" s="21"/>
      <c r="K512" s="21"/>
      <c r="L512" s="4"/>
      <c r="M512" s="4"/>
      <c r="N512" s="4"/>
      <c r="O512" s="4"/>
      <c r="S512">
        <v>441</v>
      </c>
      <c r="T512" s="32">
        <v>131366095.0726148</v>
      </c>
      <c r="U512">
        <v>441</v>
      </c>
      <c r="V512" s="32">
        <v>-54709435.971947849</v>
      </c>
    </row>
    <row r="513" spans="8:22" x14ac:dyDescent="0.35">
      <c r="H513" s="21"/>
      <c r="I513" s="21"/>
      <c r="J513" s="21"/>
      <c r="K513" s="21"/>
      <c r="L513" s="4"/>
      <c r="M513" s="4"/>
      <c r="N513" s="4"/>
      <c r="O513" s="4"/>
      <c r="S513">
        <v>442</v>
      </c>
      <c r="T513" s="32">
        <v>82085870.701932475</v>
      </c>
      <c r="U513">
        <v>442</v>
      </c>
      <c r="V513" s="32">
        <v>-204646635.84946084</v>
      </c>
    </row>
    <row r="514" spans="8:22" x14ac:dyDescent="0.35">
      <c r="H514" s="21"/>
      <c r="I514" s="21"/>
      <c r="J514" s="21"/>
      <c r="K514" s="21"/>
      <c r="L514" s="4"/>
      <c r="M514" s="4"/>
      <c r="N514" s="4"/>
      <c r="O514" s="4"/>
      <c r="S514">
        <v>443</v>
      </c>
      <c r="T514" s="32">
        <v>138856420.01670507</v>
      </c>
      <c r="U514">
        <v>443</v>
      </c>
      <c r="V514" s="32">
        <v>-149682272.25824246</v>
      </c>
    </row>
    <row r="515" spans="8:22" x14ac:dyDescent="0.35">
      <c r="H515" s="21"/>
      <c r="I515" s="21"/>
      <c r="J515" s="21"/>
      <c r="K515" s="21"/>
      <c r="L515" s="4"/>
      <c r="M515" s="4"/>
      <c r="N515" s="4"/>
      <c r="O515" s="4"/>
      <c r="S515">
        <v>444</v>
      </c>
      <c r="T515" s="32">
        <v>134781780.65076238</v>
      </c>
      <c r="U515">
        <v>444</v>
      </c>
      <c r="V515" s="32">
        <v>-335830747.96253055</v>
      </c>
    </row>
    <row r="516" spans="8:22" x14ac:dyDescent="0.35">
      <c r="H516" s="21"/>
      <c r="I516" s="21"/>
      <c r="J516" s="21"/>
      <c r="K516" s="21"/>
      <c r="L516" s="4"/>
      <c r="M516" s="4"/>
      <c r="N516" s="4"/>
      <c r="O516" s="4"/>
      <c r="S516">
        <v>445</v>
      </c>
      <c r="T516" s="32">
        <v>279585625.9136467</v>
      </c>
      <c r="U516">
        <v>445</v>
      </c>
      <c r="V516" s="32">
        <v>-276861546.11767113</v>
      </c>
    </row>
    <row r="517" spans="8:22" x14ac:dyDescent="0.35">
      <c r="H517" s="21"/>
      <c r="I517" s="21"/>
      <c r="J517" s="21"/>
      <c r="K517" s="21"/>
      <c r="L517" s="4"/>
      <c r="M517" s="4"/>
      <c r="N517" s="4"/>
      <c r="O517" s="4"/>
      <c r="S517">
        <v>446</v>
      </c>
      <c r="T517" s="32">
        <v>130885873.16716821</v>
      </c>
      <c r="U517">
        <v>446</v>
      </c>
      <c r="V517" s="32">
        <v>56413249.26812312</v>
      </c>
    </row>
    <row r="518" spans="8:22" x14ac:dyDescent="0.35">
      <c r="H518" s="21"/>
      <c r="I518" s="21"/>
      <c r="J518" s="21"/>
      <c r="K518" s="21"/>
      <c r="L518" s="4"/>
      <c r="M518" s="4"/>
      <c r="N518" s="4"/>
      <c r="O518" s="4"/>
      <c r="S518">
        <v>447</v>
      </c>
      <c r="T518" s="32">
        <v>73384125.852301195</v>
      </c>
      <c r="U518">
        <v>447</v>
      </c>
      <c r="V518" s="32">
        <v>-241985548.91838297</v>
      </c>
    </row>
    <row r="519" spans="8:22" x14ac:dyDescent="0.35">
      <c r="H519" s="21"/>
      <c r="I519" s="21"/>
      <c r="J519" s="21"/>
      <c r="K519" s="21"/>
      <c r="L519" s="4"/>
      <c r="M519" s="4"/>
      <c r="N519" s="4"/>
      <c r="O519" s="4"/>
      <c r="S519">
        <v>448</v>
      </c>
      <c r="T519" s="32">
        <v>133312666.80197845</v>
      </c>
      <c r="U519">
        <v>448</v>
      </c>
      <c r="V519" s="32">
        <v>-671951308.79338157</v>
      </c>
    </row>
    <row r="520" spans="8:22" x14ac:dyDescent="0.35">
      <c r="H520" s="21"/>
      <c r="I520" s="21"/>
      <c r="J520" s="21"/>
      <c r="K520" s="21"/>
      <c r="L520" s="4"/>
      <c r="M520" s="4"/>
      <c r="N520" s="4"/>
      <c r="O520" s="4"/>
      <c r="S520">
        <v>449</v>
      </c>
      <c r="T520" s="32">
        <v>87570776.562981248</v>
      </c>
      <c r="U520">
        <v>449</v>
      </c>
      <c r="V520" s="32">
        <v>-1106830055.164567</v>
      </c>
    </row>
    <row r="521" spans="8:22" x14ac:dyDescent="0.35">
      <c r="H521" s="21"/>
      <c r="I521" s="21"/>
      <c r="J521" s="21"/>
      <c r="K521" s="21"/>
      <c r="L521" s="4"/>
      <c r="M521" s="4"/>
      <c r="N521" s="4"/>
      <c r="O521" s="4"/>
      <c r="S521">
        <v>450</v>
      </c>
      <c r="T521" s="32">
        <v>187262406.16079968</v>
      </c>
      <c r="U521">
        <v>450</v>
      </c>
      <c r="V521" s="32">
        <v>4070923104.9326525</v>
      </c>
    </row>
    <row r="522" spans="8:22" x14ac:dyDescent="0.35">
      <c r="H522" s="21"/>
      <c r="I522" s="21"/>
      <c r="J522" s="21"/>
      <c r="K522" s="21"/>
      <c r="L522" s="4"/>
      <c r="M522" s="4"/>
      <c r="N522" s="4"/>
      <c r="O522" s="4"/>
      <c r="S522">
        <v>451</v>
      </c>
      <c r="T522" s="32">
        <v>233358086.48246443</v>
      </c>
      <c r="U522">
        <v>451</v>
      </c>
      <c r="V522" s="32">
        <v>-166745365.53474578</v>
      </c>
    </row>
    <row r="523" spans="8:22" x14ac:dyDescent="0.35">
      <c r="H523" s="21"/>
      <c r="I523" s="21"/>
      <c r="J523" s="21"/>
      <c r="K523" s="21"/>
      <c r="L523" s="4"/>
      <c r="M523" s="4"/>
      <c r="N523" s="4"/>
      <c r="O523" s="4"/>
      <c r="S523">
        <v>452</v>
      </c>
      <c r="T523" s="32">
        <v>114957432.90158968</v>
      </c>
      <c r="U523">
        <v>452</v>
      </c>
      <c r="V523" s="32">
        <v>-336853361.10980231</v>
      </c>
    </row>
    <row r="524" spans="8:22" x14ac:dyDescent="0.35">
      <c r="H524" s="21"/>
      <c r="I524" s="21"/>
      <c r="J524" s="21"/>
      <c r="K524" s="21"/>
      <c r="L524" s="4"/>
      <c r="M524" s="4"/>
      <c r="N524" s="4"/>
      <c r="O524" s="4"/>
      <c r="S524">
        <v>453</v>
      </c>
      <c r="T524" s="32">
        <v>91155883.736642122</v>
      </c>
      <c r="U524">
        <v>453</v>
      </c>
      <c r="V524" s="32">
        <v>-168996972.82380605</v>
      </c>
    </row>
    <row r="525" spans="8:22" x14ac:dyDescent="0.35">
      <c r="H525" s="21"/>
      <c r="I525" s="21"/>
      <c r="J525" s="21"/>
      <c r="K525" s="21"/>
      <c r="L525" s="4"/>
      <c r="M525" s="4"/>
      <c r="N525" s="4"/>
      <c r="O525" s="4"/>
      <c r="S525">
        <v>454</v>
      </c>
      <c r="T525" s="32">
        <v>83271832.544033334</v>
      </c>
      <c r="U525">
        <v>454</v>
      </c>
      <c r="V525" s="32">
        <v>-77120089.834868982</v>
      </c>
    </row>
    <row r="526" spans="8:22" x14ac:dyDescent="0.35">
      <c r="H526" s="21"/>
      <c r="I526" s="21"/>
      <c r="J526" s="21"/>
      <c r="K526" s="21"/>
      <c r="L526" s="4"/>
      <c r="M526" s="4"/>
      <c r="N526" s="4"/>
      <c r="O526" s="4"/>
      <c r="S526">
        <v>455</v>
      </c>
      <c r="T526" s="32">
        <v>159883640.81201577</v>
      </c>
      <c r="U526">
        <v>455</v>
      </c>
      <c r="V526" s="32">
        <v>-158986693.92782956</v>
      </c>
    </row>
    <row r="527" spans="8:22" x14ac:dyDescent="0.35">
      <c r="H527" s="21"/>
      <c r="I527" s="21"/>
      <c r="J527" s="21"/>
      <c r="K527" s="21"/>
      <c r="L527" s="4"/>
      <c r="M527" s="4"/>
      <c r="N527" s="4"/>
      <c r="O527" s="4"/>
      <c r="S527">
        <v>456</v>
      </c>
      <c r="T527" s="32">
        <v>87683737.630304694</v>
      </c>
      <c r="U527">
        <v>456</v>
      </c>
      <c r="V527" s="32">
        <v>623479021.72065961</v>
      </c>
    </row>
    <row r="528" spans="8:22" x14ac:dyDescent="0.35">
      <c r="H528" s="21"/>
      <c r="I528" s="21"/>
      <c r="J528" s="21"/>
      <c r="K528" s="21"/>
      <c r="L528" s="4"/>
      <c r="M528" s="4"/>
      <c r="N528" s="4"/>
      <c r="O528" s="4"/>
      <c r="S528">
        <v>457</v>
      </c>
      <c r="T528" s="32">
        <v>214399707.39349934</v>
      </c>
      <c r="U528">
        <v>457</v>
      </c>
      <c r="V528" s="32">
        <v>-206977246.10016716</v>
      </c>
    </row>
    <row r="529" spans="8:22" x14ac:dyDescent="0.35">
      <c r="H529" s="21"/>
      <c r="I529" s="21"/>
      <c r="J529" s="21"/>
      <c r="K529" s="21"/>
      <c r="L529" s="4"/>
      <c r="M529" s="4"/>
      <c r="N529" s="4"/>
      <c r="O529" s="4"/>
      <c r="S529">
        <v>458</v>
      </c>
      <c r="T529" s="32">
        <v>65078350.409214146</v>
      </c>
      <c r="U529">
        <v>458</v>
      </c>
      <c r="V529" s="32">
        <v>-310943709.75792509</v>
      </c>
    </row>
    <row r="530" spans="8:22" x14ac:dyDescent="0.35">
      <c r="H530" s="21"/>
      <c r="I530" s="21"/>
      <c r="J530" s="21"/>
      <c r="K530" s="21"/>
      <c r="L530" s="4"/>
      <c r="M530" s="4"/>
      <c r="N530" s="4"/>
      <c r="O530" s="4"/>
      <c r="S530">
        <v>459</v>
      </c>
      <c r="T530" s="32">
        <v>152638256.53667185</v>
      </c>
      <c r="U530">
        <v>459</v>
      </c>
      <c r="V530" s="32">
        <v>33332222.003096353</v>
      </c>
    </row>
    <row r="531" spans="8:22" x14ac:dyDescent="0.35">
      <c r="H531" s="21"/>
      <c r="I531" s="21"/>
      <c r="J531" s="21"/>
      <c r="K531" s="21"/>
      <c r="L531" s="4"/>
      <c r="M531" s="4"/>
      <c r="N531" s="4"/>
      <c r="O531" s="4"/>
      <c r="S531">
        <v>460</v>
      </c>
      <c r="T531" s="32">
        <v>48894689.06587778</v>
      </c>
      <c r="U531">
        <v>460</v>
      </c>
      <c r="V531" s="32">
        <v>-71800668.953436628</v>
      </c>
    </row>
    <row r="532" spans="8:22" x14ac:dyDescent="0.35">
      <c r="H532" s="21"/>
      <c r="I532" s="21"/>
      <c r="J532" s="21"/>
      <c r="K532" s="21"/>
      <c r="L532" s="4"/>
      <c r="M532" s="4"/>
      <c r="N532" s="4"/>
      <c r="O532" s="4"/>
      <c r="S532">
        <v>461</v>
      </c>
      <c r="T532" s="32">
        <v>116777285.4396482</v>
      </c>
      <c r="U532">
        <v>461</v>
      </c>
      <c r="V532" s="32">
        <v>101210963.1707572</v>
      </c>
    </row>
    <row r="533" spans="8:22" x14ac:dyDescent="0.35">
      <c r="H533" s="21"/>
      <c r="I533" s="21"/>
      <c r="J533" s="21"/>
      <c r="K533" s="21"/>
      <c r="L533" s="4"/>
      <c r="M533" s="4"/>
      <c r="N533" s="4"/>
      <c r="O533" s="4"/>
      <c r="S533">
        <v>462</v>
      </c>
      <c r="T533" s="32">
        <v>198774721.86543536</v>
      </c>
      <c r="U533">
        <v>462</v>
      </c>
      <c r="V533" s="32">
        <v>-311127777.95912182</v>
      </c>
    </row>
    <row r="534" spans="8:22" x14ac:dyDescent="0.35">
      <c r="H534" s="21"/>
      <c r="I534" s="21"/>
      <c r="J534" s="21"/>
      <c r="K534" s="21"/>
      <c r="L534" s="4"/>
      <c r="M534" s="4"/>
      <c r="N534" s="4"/>
      <c r="O534" s="4"/>
      <c r="S534">
        <v>463</v>
      </c>
      <c r="T534" s="32">
        <v>98338002.661836043</v>
      </c>
      <c r="U534">
        <v>463</v>
      </c>
      <c r="V534" s="32">
        <v>704417421.93722355</v>
      </c>
    </row>
    <row r="535" spans="8:22" x14ac:dyDescent="0.35">
      <c r="H535" s="21"/>
      <c r="I535" s="21"/>
      <c r="J535" s="21"/>
      <c r="K535" s="21"/>
      <c r="L535" s="4"/>
      <c r="M535" s="4"/>
      <c r="N535" s="4"/>
      <c r="O535" s="4"/>
      <c r="S535">
        <v>464</v>
      </c>
      <c r="T535" s="32">
        <v>99194535.147918373</v>
      </c>
      <c r="U535">
        <v>464</v>
      </c>
      <c r="V535" s="32">
        <v>212063208.05633172</v>
      </c>
    </row>
    <row r="536" spans="8:22" x14ac:dyDescent="0.35">
      <c r="H536" s="21"/>
      <c r="I536" s="21"/>
      <c r="J536" s="21"/>
      <c r="K536" s="21"/>
      <c r="L536" s="4"/>
      <c r="M536" s="4"/>
      <c r="N536" s="4"/>
      <c r="O536" s="4"/>
      <c r="S536">
        <v>465</v>
      </c>
      <c r="T536" s="32">
        <v>80131901.309985295</v>
      </c>
      <c r="U536">
        <v>465</v>
      </c>
      <c r="V536" s="32">
        <v>151052347.30678305</v>
      </c>
    </row>
    <row r="537" spans="8:22" x14ac:dyDescent="0.35">
      <c r="H537" s="21"/>
      <c r="I537" s="21"/>
      <c r="J537" s="21"/>
      <c r="K537" s="21"/>
      <c r="L537" s="4"/>
      <c r="M537" s="4"/>
      <c r="N537" s="4"/>
      <c r="O537" s="4"/>
      <c r="S537">
        <v>466</v>
      </c>
      <c r="T537" s="32">
        <v>85587882.838795066</v>
      </c>
      <c r="U537">
        <v>466</v>
      </c>
      <c r="V537" s="32">
        <v>-62248952.037190437</v>
      </c>
    </row>
    <row r="538" spans="8:22" x14ac:dyDescent="0.35">
      <c r="H538" s="21"/>
      <c r="I538" s="21"/>
      <c r="J538" s="21"/>
      <c r="K538" s="21"/>
      <c r="L538" s="4"/>
      <c r="M538" s="4"/>
      <c r="N538" s="4"/>
      <c r="O538" s="4"/>
      <c r="S538">
        <v>467</v>
      </c>
      <c r="T538" s="32">
        <v>141682885.91634279</v>
      </c>
      <c r="U538">
        <v>467</v>
      </c>
      <c r="V538" s="32">
        <v>318042283.09406149</v>
      </c>
    </row>
    <row r="539" spans="8:22" x14ac:dyDescent="0.35">
      <c r="H539" s="21"/>
      <c r="I539" s="21"/>
      <c r="J539" s="21"/>
      <c r="K539" s="21"/>
      <c r="L539" s="4"/>
      <c r="M539" s="4"/>
      <c r="N539" s="4"/>
      <c r="O539" s="4"/>
      <c r="S539">
        <v>468</v>
      </c>
      <c r="T539" s="32">
        <v>131153804.39097606</v>
      </c>
      <c r="U539">
        <v>468</v>
      </c>
      <c r="V539" s="32">
        <v>-227200051.77382571</v>
      </c>
    </row>
    <row r="540" spans="8:22" x14ac:dyDescent="0.35">
      <c r="H540" s="21"/>
      <c r="I540" s="21"/>
      <c r="J540" s="21"/>
      <c r="K540" s="21"/>
      <c r="L540" s="4"/>
      <c r="M540" s="4"/>
      <c r="N540" s="4"/>
      <c r="O540" s="4"/>
      <c r="S540">
        <v>469</v>
      </c>
      <c r="T540" s="32">
        <v>83721593.039054155</v>
      </c>
      <c r="U540">
        <v>469</v>
      </c>
      <c r="V540" s="32">
        <v>-196945513.66892955</v>
      </c>
    </row>
    <row r="541" spans="8:22" x14ac:dyDescent="0.35">
      <c r="H541" s="21"/>
      <c r="I541" s="21"/>
      <c r="J541" s="21"/>
      <c r="K541" s="21"/>
      <c r="L541" s="4"/>
      <c r="M541" s="4"/>
      <c r="N541" s="4"/>
      <c r="O541" s="4"/>
      <c r="S541">
        <v>470</v>
      </c>
      <c r="T541" s="32">
        <v>135660533.14762411</v>
      </c>
      <c r="U541">
        <v>470</v>
      </c>
      <c r="V541" s="32">
        <v>-183392249.14374387</v>
      </c>
    </row>
    <row r="542" spans="8:22" x14ac:dyDescent="0.35">
      <c r="H542" s="21"/>
      <c r="I542" s="21"/>
      <c r="J542" s="21"/>
      <c r="K542" s="21"/>
      <c r="L542" s="4"/>
      <c r="M542" s="4"/>
      <c r="N542" s="4"/>
      <c r="O542" s="4"/>
      <c r="S542">
        <v>471</v>
      </c>
      <c r="T542" s="32">
        <v>154556810.10871589</v>
      </c>
      <c r="U542">
        <v>471</v>
      </c>
      <c r="V542" s="32">
        <v>-180951544.49185675</v>
      </c>
    </row>
    <row r="543" spans="8:22" x14ac:dyDescent="0.35">
      <c r="H543" s="21"/>
      <c r="I543" s="21"/>
      <c r="J543" s="21"/>
      <c r="K543" s="21"/>
      <c r="L543" s="4"/>
      <c r="M543" s="4"/>
      <c r="N543" s="4"/>
      <c r="O543" s="4"/>
      <c r="S543">
        <v>472</v>
      </c>
      <c r="T543" s="32">
        <v>203974550.50102046</v>
      </c>
      <c r="U543">
        <v>472</v>
      </c>
      <c r="V543" s="32">
        <v>-280109633.38686532</v>
      </c>
    </row>
    <row r="544" spans="8:22" x14ac:dyDescent="0.35">
      <c r="H544" s="21"/>
      <c r="I544" s="21"/>
      <c r="J544" s="21"/>
      <c r="K544" s="21"/>
      <c r="L544" s="4"/>
      <c r="M544" s="4"/>
      <c r="N544" s="4"/>
      <c r="O544" s="4"/>
      <c r="S544">
        <v>473</v>
      </c>
      <c r="T544" s="32">
        <v>101258769.80295895</v>
      </c>
      <c r="U544">
        <v>473</v>
      </c>
      <c r="V544" s="32">
        <v>-124955222.49169022</v>
      </c>
    </row>
    <row r="545" spans="8:22" x14ac:dyDescent="0.35">
      <c r="H545" s="21"/>
      <c r="I545" s="21"/>
      <c r="J545" s="21"/>
      <c r="K545" s="21"/>
      <c r="L545" s="4"/>
      <c r="M545" s="4"/>
      <c r="N545" s="4"/>
      <c r="O545" s="4"/>
      <c r="S545">
        <v>474</v>
      </c>
      <c r="T545" s="32">
        <v>67779805.970772207</v>
      </c>
      <c r="U545">
        <v>474</v>
      </c>
      <c r="V545" s="32">
        <v>77537825.381112218</v>
      </c>
    </row>
    <row r="546" spans="8:22" x14ac:dyDescent="0.35">
      <c r="H546" s="21"/>
      <c r="I546" s="21"/>
      <c r="J546" s="21"/>
      <c r="K546" s="21"/>
      <c r="L546" s="4"/>
      <c r="M546" s="4"/>
      <c r="N546" s="4"/>
      <c r="O546" s="4"/>
      <c r="S546">
        <v>475</v>
      </c>
      <c r="T546" s="32">
        <v>143662913.14358488</v>
      </c>
      <c r="U546">
        <v>475</v>
      </c>
      <c r="V546" s="32">
        <v>-119940920.55085897</v>
      </c>
    </row>
    <row r="547" spans="8:22" x14ac:dyDescent="0.35">
      <c r="H547" s="21"/>
      <c r="I547" s="21"/>
      <c r="J547" s="21"/>
      <c r="K547" s="21"/>
      <c r="L547" s="4"/>
      <c r="M547" s="4"/>
      <c r="N547" s="4"/>
      <c r="O547" s="4"/>
      <c r="S547">
        <v>476</v>
      </c>
      <c r="T547" s="32">
        <v>346427262.71359777</v>
      </c>
      <c r="U547">
        <v>476</v>
      </c>
      <c r="V547" s="32">
        <v>-124005682.92465103</v>
      </c>
    </row>
    <row r="548" spans="8:22" x14ac:dyDescent="0.35">
      <c r="H548" s="21"/>
      <c r="I548" s="21"/>
      <c r="J548" s="21"/>
      <c r="K548" s="21"/>
      <c r="L548" s="4"/>
      <c r="M548" s="4"/>
      <c r="N548" s="4"/>
      <c r="O548" s="4"/>
      <c r="S548">
        <v>477</v>
      </c>
      <c r="T548" s="32">
        <v>60120048.443910375</v>
      </c>
      <c r="U548">
        <v>477</v>
      </c>
      <c r="V548" s="32">
        <v>316929593.86735493</v>
      </c>
    </row>
    <row r="549" spans="8:22" x14ac:dyDescent="0.35">
      <c r="H549" s="21"/>
      <c r="I549" s="21"/>
      <c r="J549" s="21"/>
      <c r="K549" s="21"/>
      <c r="L549" s="4"/>
      <c r="M549" s="4"/>
      <c r="N549" s="4"/>
      <c r="O549" s="4"/>
      <c r="S549">
        <v>478</v>
      </c>
      <c r="T549" s="32">
        <v>143178869.58257553</v>
      </c>
      <c r="U549">
        <v>478</v>
      </c>
      <c r="V549" s="32">
        <v>-251737287.91630808</v>
      </c>
    </row>
    <row r="550" spans="8:22" x14ac:dyDescent="0.35">
      <c r="H550" s="21"/>
      <c r="I550" s="21"/>
      <c r="J550" s="21"/>
      <c r="K550" s="21"/>
      <c r="L550" s="4"/>
      <c r="M550" s="4"/>
      <c r="N550" s="4"/>
      <c r="O550" s="4"/>
      <c r="S550">
        <v>479</v>
      </c>
      <c r="T550" s="32">
        <v>186593937.95024887</v>
      </c>
      <c r="U550">
        <v>479</v>
      </c>
      <c r="V550" s="32">
        <v>123872241.6181521</v>
      </c>
    </row>
    <row r="551" spans="8:22" x14ac:dyDescent="0.35">
      <c r="H551" s="21"/>
      <c r="I551" s="21"/>
      <c r="J551" s="21"/>
      <c r="K551" s="21"/>
      <c r="L551" s="4"/>
      <c r="M551" s="4"/>
      <c r="N551" s="4"/>
      <c r="O551" s="4"/>
      <c r="S551">
        <v>480</v>
      </c>
      <c r="T551" s="32">
        <v>119878474.00314052</v>
      </c>
      <c r="U551">
        <v>480</v>
      </c>
      <c r="V551" s="32">
        <v>-193704443.27817294</v>
      </c>
    </row>
    <row r="552" spans="8:22" x14ac:dyDescent="0.35">
      <c r="H552" s="21"/>
      <c r="I552" s="21"/>
      <c r="J552" s="21"/>
      <c r="K552" s="21"/>
      <c r="L552" s="4"/>
      <c r="M552" s="4"/>
      <c r="N552" s="4"/>
      <c r="O552" s="4"/>
      <c r="S552">
        <v>481</v>
      </c>
      <c r="T552" s="32">
        <v>129146646.99134785</v>
      </c>
      <c r="U552">
        <v>481</v>
      </c>
      <c r="V552" s="32">
        <v>-450694390.89937901</v>
      </c>
    </row>
    <row r="553" spans="8:22" x14ac:dyDescent="0.35">
      <c r="H553" s="21"/>
      <c r="I553" s="21"/>
      <c r="J553" s="21"/>
      <c r="K553" s="21"/>
      <c r="L553" s="4"/>
      <c r="M553" s="4"/>
      <c r="N553" s="4"/>
      <c r="O553" s="4"/>
      <c r="S553">
        <v>482</v>
      </c>
      <c r="T553" s="32">
        <v>96031394.310549542</v>
      </c>
      <c r="U553">
        <v>482</v>
      </c>
      <c r="V553" s="32">
        <v>-435779146.08233446</v>
      </c>
    </row>
    <row r="554" spans="8:22" x14ac:dyDescent="0.35">
      <c r="H554" s="21"/>
      <c r="I554" s="21"/>
      <c r="J554" s="21"/>
      <c r="K554" s="21"/>
      <c r="L554" s="4"/>
      <c r="M554" s="4"/>
      <c r="N554" s="4"/>
      <c r="O554" s="4"/>
      <c r="S554">
        <v>483</v>
      </c>
      <c r="T554" s="32">
        <v>281389430.59171367</v>
      </c>
      <c r="U554">
        <v>483</v>
      </c>
      <c r="V554" s="32">
        <v>-166914082.76240164</v>
      </c>
    </row>
    <row r="555" spans="8:22" x14ac:dyDescent="0.35">
      <c r="H555" s="21"/>
      <c r="I555" s="21"/>
      <c r="J555" s="21"/>
      <c r="K555" s="21"/>
      <c r="L555" s="4"/>
      <c r="M555" s="4"/>
      <c r="N555" s="4"/>
      <c r="O555" s="4"/>
      <c r="S555">
        <v>484</v>
      </c>
      <c r="T555" s="32">
        <v>111143713.59895276</v>
      </c>
      <c r="U555">
        <v>484</v>
      </c>
      <c r="V555" s="32">
        <v>967208589.04673457</v>
      </c>
    </row>
    <row r="556" spans="8:22" x14ac:dyDescent="0.35">
      <c r="H556" s="21"/>
      <c r="I556" s="21"/>
      <c r="J556" s="21"/>
      <c r="K556" s="21"/>
      <c r="L556" s="4"/>
      <c r="M556" s="4"/>
      <c r="N556" s="4"/>
      <c r="O556" s="4"/>
      <c r="S556">
        <v>485</v>
      </c>
      <c r="T556" s="32">
        <v>276840875.65453684</v>
      </c>
      <c r="U556">
        <v>485</v>
      </c>
      <c r="V556" s="32">
        <v>68854146.959150672</v>
      </c>
    </row>
    <row r="557" spans="8:22" x14ac:dyDescent="0.35">
      <c r="H557" s="21"/>
      <c r="I557" s="21"/>
      <c r="J557" s="21"/>
      <c r="K557" s="21"/>
      <c r="L557" s="4"/>
      <c r="M557" s="4"/>
      <c r="N557" s="4"/>
      <c r="O557" s="4"/>
      <c r="S557">
        <v>486</v>
      </c>
      <c r="T557" s="32">
        <v>190853382.16819549</v>
      </c>
      <c r="U557">
        <v>486</v>
      </c>
      <c r="V557" s="32">
        <v>173378324.45928827</v>
      </c>
    </row>
    <row r="558" spans="8:22" x14ac:dyDescent="0.35">
      <c r="H558" s="21"/>
      <c r="I558" s="21"/>
      <c r="J558" s="21"/>
      <c r="K558" s="21"/>
      <c r="L558" s="4"/>
      <c r="M558" s="4"/>
      <c r="N558" s="4"/>
      <c r="O558" s="4"/>
      <c r="S558">
        <v>487</v>
      </c>
      <c r="T558" s="32">
        <v>182828294.87648275</v>
      </c>
      <c r="U558">
        <v>487</v>
      </c>
      <c r="V558" s="32">
        <v>-454236604.61718267</v>
      </c>
    </row>
    <row r="559" spans="8:22" x14ac:dyDescent="0.35">
      <c r="H559" s="21"/>
      <c r="I559" s="21"/>
      <c r="J559" s="21"/>
      <c r="K559" s="21"/>
      <c r="L559" s="4"/>
      <c r="M559" s="4"/>
      <c r="N559" s="4"/>
      <c r="O559" s="4"/>
      <c r="S559">
        <v>488</v>
      </c>
      <c r="T559" s="32">
        <v>201892023.25034109</v>
      </c>
      <c r="U559">
        <v>488</v>
      </c>
      <c r="V559" s="32">
        <v>-397883453.89220577</v>
      </c>
    </row>
    <row r="560" spans="8:22" x14ac:dyDescent="0.35">
      <c r="H560" s="21"/>
      <c r="I560" s="21"/>
      <c r="J560" s="21"/>
      <c r="K560" s="21"/>
      <c r="L560" s="4"/>
      <c r="M560" s="4"/>
      <c r="N560" s="4"/>
      <c r="O560" s="4"/>
      <c r="S560">
        <v>489</v>
      </c>
      <c r="T560" s="32">
        <v>193105923.62090275</v>
      </c>
      <c r="U560">
        <v>489</v>
      </c>
      <c r="V560" s="32">
        <v>595859996.89872134</v>
      </c>
    </row>
    <row r="561" spans="8:22" x14ac:dyDescent="0.35">
      <c r="H561" s="21"/>
      <c r="I561" s="21"/>
      <c r="J561" s="21"/>
      <c r="K561" s="21"/>
      <c r="L561" s="4"/>
      <c r="M561" s="4"/>
      <c r="N561" s="4"/>
      <c r="O561" s="4"/>
      <c r="S561">
        <v>490</v>
      </c>
      <c r="T561" s="32">
        <v>176153785.49919239</v>
      </c>
      <c r="U561">
        <v>490</v>
      </c>
      <c r="V561" s="32">
        <v>-42642057.048932329</v>
      </c>
    </row>
    <row r="562" spans="8:22" x14ac:dyDescent="0.35">
      <c r="H562" s="21"/>
      <c r="I562" s="21"/>
      <c r="J562" s="21"/>
      <c r="K562" s="21"/>
      <c r="L562" s="4"/>
      <c r="M562" s="4"/>
      <c r="N562" s="4"/>
      <c r="O562" s="4"/>
      <c r="S562">
        <v>491</v>
      </c>
      <c r="T562" s="32">
        <v>123754528.52871729</v>
      </c>
      <c r="U562">
        <v>491</v>
      </c>
      <c r="V562" s="32">
        <v>497492033.58170611</v>
      </c>
    </row>
    <row r="563" spans="8:22" x14ac:dyDescent="0.35">
      <c r="H563" s="21"/>
      <c r="I563" s="21"/>
      <c r="J563" s="21"/>
      <c r="K563" s="21"/>
      <c r="L563" s="4"/>
      <c r="M563" s="4"/>
      <c r="N563" s="4"/>
      <c r="O563" s="4"/>
      <c r="S563">
        <v>492</v>
      </c>
      <c r="T563" s="32">
        <v>183723150.35762459</v>
      </c>
      <c r="U563">
        <v>492</v>
      </c>
      <c r="V563" s="32">
        <v>-217592513.32223779</v>
      </c>
    </row>
    <row r="564" spans="8:22" x14ac:dyDescent="0.35">
      <c r="H564" s="21"/>
      <c r="I564" s="21"/>
      <c r="J564" s="21"/>
      <c r="K564" s="21"/>
      <c r="L564" s="4"/>
      <c r="M564" s="4"/>
      <c r="N564" s="4"/>
      <c r="O564" s="4"/>
      <c r="S564">
        <v>493</v>
      </c>
      <c r="T564" s="32">
        <v>105300027.77032506</v>
      </c>
      <c r="U564">
        <v>493</v>
      </c>
      <c r="V564" s="32">
        <v>127254776.15983187</v>
      </c>
    </row>
    <row r="565" spans="8:22" x14ac:dyDescent="0.35">
      <c r="H565" s="21"/>
      <c r="I565" s="21"/>
      <c r="J565" s="21"/>
      <c r="K565" s="21"/>
      <c r="L565" s="4"/>
      <c r="M565" s="4"/>
      <c r="N565" s="4"/>
      <c r="O565" s="4"/>
      <c r="S565">
        <v>494</v>
      </c>
      <c r="T565" s="32">
        <v>118923498.07583034</v>
      </c>
      <c r="U565">
        <v>494</v>
      </c>
      <c r="V565" s="32">
        <v>769202285.46516252</v>
      </c>
    </row>
    <row r="566" spans="8:22" x14ac:dyDescent="0.35">
      <c r="H566" s="21"/>
      <c r="I566" s="21"/>
      <c r="J566" s="21"/>
      <c r="K566" s="21"/>
      <c r="L566" s="4"/>
      <c r="M566" s="4"/>
      <c r="N566" s="4"/>
      <c r="O566" s="4"/>
      <c r="S566">
        <v>495</v>
      </c>
      <c r="T566" s="32">
        <v>193374507.86591685</v>
      </c>
      <c r="U566">
        <v>495</v>
      </c>
      <c r="V566" s="32">
        <v>240402164.30211067</v>
      </c>
    </row>
    <row r="567" spans="8:22" x14ac:dyDescent="0.35">
      <c r="H567" s="21"/>
      <c r="I567" s="21"/>
      <c r="J567" s="21"/>
      <c r="K567" s="21"/>
      <c r="L567" s="4"/>
      <c r="M567" s="4"/>
      <c r="N567" s="4"/>
      <c r="O567" s="4"/>
      <c r="S567">
        <v>496</v>
      </c>
      <c r="T567" s="32">
        <v>78638613.209710121</v>
      </c>
      <c r="U567">
        <v>496</v>
      </c>
      <c r="V567" s="32">
        <v>366685149.37786603</v>
      </c>
    </row>
    <row r="568" spans="8:22" x14ac:dyDescent="0.35">
      <c r="H568" s="21"/>
      <c r="I568" s="21"/>
      <c r="J568" s="21"/>
      <c r="K568" s="21"/>
      <c r="L568" s="4"/>
      <c r="M568" s="4"/>
      <c r="N568" s="4"/>
      <c r="O568" s="4"/>
      <c r="S568">
        <v>497</v>
      </c>
      <c r="T568" s="32">
        <v>141265422.66176257</v>
      </c>
      <c r="U568">
        <v>497</v>
      </c>
      <c r="V568" s="32">
        <v>1152619289.8381064</v>
      </c>
    </row>
    <row r="569" spans="8:22" x14ac:dyDescent="0.35">
      <c r="H569" s="21"/>
      <c r="I569" s="21"/>
      <c r="J569" s="21"/>
      <c r="K569" s="21"/>
      <c r="L569" s="4"/>
      <c r="M569" s="4"/>
      <c r="N569" s="4"/>
      <c r="O569" s="4"/>
      <c r="S569">
        <v>498</v>
      </c>
      <c r="T569" s="32">
        <v>299584230.40571213</v>
      </c>
      <c r="U569">
        <v>498</v>
      </c>
      <c r="V569" s="32">
        <v>42808476.553595036</v>
      </c>
    </row>
    <row r="570" spans="8:22" x14ac:dyDescent="0.35">
      <c r="H570" s="21"/>
      <c r="I570" s="21"/>
      <c r="J570" s="21"/>
      <c r="K570" s="21"/>
      <c r="L570" s="4"/>
      <c r="M570" s="4"/>
      <c r="N570" s="4"/>
      <c r="O570" s="4"/>
      <c r="S570">
        <v>499</v>
      </c>
      <c r="T570" s="32">
        <v>156927446.87303051</v>
      </c>
      <c r="U570">
        <v>499</v>
      </c>
      <c r="V570" s="32">
        <v>-440309762.68519247</v>
      </c>
    </row>
    <row r="571" spans="8:22" x14ac:dyDescent="0.35">
      <c r="H571" s="21"/>
      <c r="I571" s="21"/>
      <c r="J571" s="21"/>
      <c r="K571" s="21"/>
      <c r="L571" s="4"/>
      <c r="M571" s="4"/>
      <c r="N571" s="4"/>
      <c r="O571" s="4"/>
      <c r="S571">
        <v>500</v>
      </c>
      <c r="T571" s="32">
        <v>106629903.73559491</v>
      </c>
      <c r="U571">
        <v>500</v>
      </c>
      <c r="V571" s="32">
        <v>-114200604.27012351</v>
      </c>
    </row>
    <row r="572" spans="8:22" x14ac:dyDescent="0.35">
      <c r="H572" s="21"/>
      <c r="I572" s="21"/>
      <c r="J572" s="21"/>
      <c r="K572" s="21"/>
      <c r="L572" s="4"/>
      <c r="M572" s="4"/>
      <c r="N572" s="4"/>
      <c r="O572" s="4"/>
      <c r="S572">
        <v>501</v>
      </c>
      <c r="T572" s="32">
        <v>108831413.319233</v>
      </c>
      <c r="U572">
        <v>501</v>
      </c>
      <c r="V572" s="32">
        <v>119388978.2368982</v>
      </c>
    </row>
    <row r="573" spans="8:22" x14ac:dyDescent="0.35">
      <c r="H573" s="21"/>
      <c r="I573" s="21"/>
      <c r="J573" s="21"/>
      <c r="K573" s="21"/>
      <c r="L573" s="4"/>
      <c r="M573" s="4"/>
      <c r="N573" s="4"/>
      <c r="O573" s="4"/>
      <c r="S573">
        <v>502</v>
      </c>
      <c r="T573" s="32">
        <v>166856729.3776381</v>
      </c>
      <c r="U573">
        <v>502</v>
      </c>
      <c r="V573" s="32">
        <v>-219456800.82306772</v>
      </c>
    </row>
    <row r="574" spans="8:22" x14ac:dyDescent="0.35">
      <c r="H574" s="21"/>
      <c r="I574" s="21"/>
      <c r="J574" s="21"/>
      <c r="K574" s="21"/>
      <c r="L574" s="4"/>
      <c r="M574" s="4"/>
      <c r="N574" s="4"/>
      <c r="O574" s="4"/>
      <c r="S574">
        <v>503</v>
      </c>
      <c r="T574" s="32">
        <v>79718950.919147313</v>
      </c>
      <c r="U574">
        <v>503</v>
      </c>
      <c r="V574" s="32">
        <v>108918860.99175525</v>
      </c>
    </row>
    <row r="575" spans="8:22" x14ac:dyDescent="0.35">
      <c r="H575" s="21"/>
      <c r="I575" s="21"/>
      <c r="J575" s="21"/>
      <c r="K575" s="21"/>
      <c r="L575" s="4"/>
      <c r="M575" s="4"/>
      <c r="N575" s="4"/>
      <c r="O575" s="4"/>
      <c r="S575">
        <v>504</v>
      </c>
      <c r="T575" s="32">
        <v>196062410.30374378</v>
      </c>
      <c r="U575">
        <v>504</v>
      </c>
      <c r="V575" s="32">
        <v>-304940799.90540081</v>
      </c>
    </row>
    <row r="576" spans="8:22" x14ac:dyDescent="0.35">
      <c r="H576" s="21"/>
      <c r="I576" s="21"/>
      <c r="J576" s="21"/>
      <c r="K576" s="21"/>
      <c r="L576" s="4"/>
      <c r="M576" s="4"/>
      <c r="N576" s="4"/>
      <c r="O576" s="4"/>
      <c r="S576">
        <v>505</v>
      </c>
      <c r="T576" s="32">
        <v>137416258.18090302</v>
      </c>
      <c r="U576">
        <v>505</v>
      </c>
      <c r="V576" s="32">
        <v>-200162312.42977157</v>
      </c>
    </row>
    <row r="577" spans="8:22" x14ac:dyDescent="0.35">
      <c r="H577" s="21"/>
      <c r="I577" s="21"/>
      <c r="J577" s="21"/>
      <c r="K577" s="21"/>
      <c r="L577" s="4"/>
      <c r="M577" s="4"/>
      <c r="N577" s="4"/>
      <c r="O577" s="4"/>
      <c r="S577">
        <v>506</v>
      </c>
      <c r="T577" s="32">
        <v>103521094.82280955</v>
      </c>
      <c r="U577">
        <v>506</v>
      </c>
      <c r="V577" s="32">
        <v>-475633247.64826047</v>
      </c>
    </row>
    <row r="578" spans="8:22" x14ac:dyDescent="0.35">
      <c r="H578" s="21"/>
      <c r="I578" s="21"/>
      <c r="J578" s="21"/>
      <c r="K578" s="21"/>
      <c r="L578" s="4"/>
      <c r="M578" s="4"/>
      <c r="N578" s="4"/>
      <c r="O578" s="4"/>
      <c r="S578">
        <v>507</v>
      </c>
      <c r="T578" s="32">
        <v>86322919.670253366</v>
      </c>
      <c r="U578">
        <v>507</v>
      </c>
      <c r="V578" s="32">
        <v>-54320131.990663499</v>
      </c>
    </row>
    <row r="579" spans="8:22" x14ac:dyDescent="0.35">
      <c r="H579" s="21"/>
      <c r="I579" s="21"/>
      <c r="J579" s="21"/>
      <c r="K579" s="21"/>
      <c r="L579" s="4"/>
      <c r="M579" s="4"/>
      <c r="N579" s="4"/>
      <c r="O579" s="4"/>
      <c r="S579">
        <v>508</v>
      </c>
      <c r="T579" s="32">
        <v>125120218.64138623</v>
      </c>
      <c r="U579">
        <v>508</v>
      </c>
      <c r="V579" s="32">
        <v>1717037561.4899995</v>
      </c>
    </row>
    <row r="580" spans="8:22" x14ac:dyDescent="0.35">
      <c r="H580" s="21"/>
      <c r="I580" s="21"/>
      <c r="J580" s="21"/>
      <c r="K580" s="21"/>
      <c r="L580" s="4"/>
      <c r="M580" s="4"/>
      <c r="N580" s="4"/>
      <c r="O580" s="4"/>
      <c r="S580">
        <v>509</v>
      </c>
      <c r="T580" s="32">
        <v>143374032.03392455</v>
      </c>
      <c r="U580">
        <v>509</v>
      </c>
      <c r="V580" s="32">
        <v>24071175.237079587</v>
      </c>
    </row>
    <row r="581" spans="8:22" x14ac:dyDescent="0.35">
      <c r="H581" s="21"/>
      <c r="I581" s="21"/>
      <c r="J581" s="21"/>
      <c r="K581" s="21"/>
      <c r="L581" s="4"/>
      <c r="M581" s="4"/>
      <c r="N581" s="4"/>
      <c r="O581" s="4"/>
      <c r="S581">
        <v>510</v>
      </c>
      <c r="T581" s="32">
        <v>308238225.91300172</v>
      </c>
      <c r="U581">
        <v>510</v>
      </c>
      <c r="V581" s="32">
        <v>-270000811.16854084</v>
      </c>
    </row>
    <row r="582" spans="8:22" x14ac:dyDescent="0.35">
      <c r="H582" s="21"/>
      <c r="I582" s="21"/>
      <c r="J582" s="21"/>
      <c r="K582" s="21"/>
      <c r="L582" s="4"/>
      <c r="M582" s="4"/>
      <c r="N582" s="4"/>
      <c r="O582" s="4"/>
      <c r="S582">
        <v>511</v>
      </c>
      <c r="T582" s="32">
        <v>113585428.35662468</v>
      </c>
      <c r="U582">
        <v>511</v>
      </c>
      <c r="V582" s="32">
        <v>-192246721.92165732</v>
      </c>
    </row>
    <row r="583" spans="8:22" x14ac:dyDescent="0.35">
      <c r="H583" s="21"/>
      <c r="I583" s="21"/>
      <c r="J583" s="21"/>
      <c r="K583" s="21"/>
      <c r="L583" s="4"/>
      <c r="M583" s="4"/>
      <c r="N583" s="4"/>
      <c r="O583" s="4"/>
      <c r="S583">
        <v>512</v>
      </c>
      <c r="T583" s="32">
        <v>101871885.14027189</v>
      </c>
      <c r="U583">
        <v>512</v>
      </c>
      <c r="V583" s="32">
        <v>-173887448.39311278</v>
      </c>
    </row>
    <row r="584" spans="8:22" x14ac:dyDescent="0.35">
      <c r="H584" s="21"/>
      <c r="I584" s="21"/>
      <c r="J584" s="21"/>
      <c r="K584" s="21"/>
      <c r="L584" s="4"/>
      <c r="M584" s="4"/>
      <c r="N584" s="4"/>
      <c r="O584" s="4"/>
      <c r="S584">
        <v>513</v>
      </c>
      <c r="T584" s="32">
        <v>303856290.30379617</v>
      </c>
      <c r="U584">
        <v>513</v>
      </c>
      <c r="V584" s="32">
        <v>-268859608.78148121</v>
      </c>
    </row>
    <row r="585" spans="8:22" x14ac:dyDescent="0.35">
      <c r="H585" s="21"/>
      <c r="I585" s="21"/>
      <c r="J585" s="21"/>
      <c r="K585" s="21"/>
      <c r="L585" s="4"/>
      <c r="M585" s="4"/>
      <c r="N585" s="4"/>
      <c r="O585" s="4"/>
      <c r="S585">
        <v>514</v>
      </c>
      <c r="T585" s="32">
        <v>108427108.82491307</v>
      </c>
      <c r="U585">
        <v>514</v>
      </c>
      <c r="V585" s="32">
        <v>-289363738.84934199</v>
      </c>
    </row>
    <row r="586" spans="8:22" x14ac:dyDescent="0.35">
      <c r="H586" s="21"/>
      <c r="I586" s="21"/>
      <c r="J586" s="21"/>
      <c r="K586" s="21"/>
      <c r="L586" s="4"/>
      <c r="M586" s="4"/>
      <c r="N586" s="4"/>
      <c r="O586" s="4"/>
      <c r="S586">
        <v>515</v>
      </c>
      <c r="T586" s="32">
        <v>123581739.17696846</v>
      </c>
      <c r="U586">
        <v>515</v>
      </c>
      <c r="V586" s="32">
        <v>-316363600.22927278</v>
      </c>
    </row>
    <row r="587" spans="8:22" x14ac:dyDescent="0.35">
      <c r="H587" s="21"/>
      <c r="I587" s="21"/>
      <c r="J587" s="21"/>
      <c r="K587" s="21"/>
      <c r="L587" s="4"/>
      <c r="M587" s="4"/>
      <c r="N587" s="4"/>
      <c r="O587" s="4"/>
      <c r="S587">
        <v>516</v>
      </c>
      <c r="T587" s="32">
        <v>219784769.23202521</v>
      </c>
      <c r="U587">
        <v>516</v>
      </c>
      <c r="V587" s="32">
        <v>324077941.26709598</v>
      </c>
    </row>
    <row r="588" spans="8:22" x14ac:dyDescent="0.35">
      <c r="H588" s="21"/>
      <c r="I588" s="21"/>
      <c r="J588" s="21"/>
      <c r="K588" s="21"/>
      <c r="L588" s="4"/>
      <c r="M588" s="4"/>
      <c r="N588" s="4"/>
      <c r="O588" s="4"/>
      <c r="S588">
        <v>517</v>
      </c>
      <c r="T588" s="32">
        <v>242613908.44633201</v>
      </c>
      <c r="U588">
        <v>517</v>
      </c>
      <c r="V588" s="32">
        <v>406754804.50213385</v>
      </c>
    </row>
    <row r="589" spans="8:22" x14ac:dyDescent="0.35">
      <c r="H589" s="21"/>
      <c r="I589" s="21"/>
      <c r="J589" s="21"/>
      <c r="K589" s="21"/>
      <c r="L589" s="4"/>
      <c r="M589" s="4"/>
      <c r="N589" s="4"/>
      <c r="O589" s="4"/>
      <c r="S589">
        <v>518</v>
      </c>
      <c r="T589" s="32">
        <v>127875196.0712425</v>
      </c>
      <c r="U589">
        <v>518</v>
      </c>
      <c r="V589" s="32">
        <v>-254879886.57167003</v>
      </c>
    </row>
    <row r="590" spans="8:22" x14ac:dyDescent="0.35">
      <c r="H590" s="21"/>
      <c r="I590" s="21"/>
      <c r="J590" s="21"/>
      <c r="K590" s="21"/>
      <c r="L590" s="4"/>
      <c r="M590" s="4"/>
      <c r="N590" s="4"/>
      <c r="O590" s="4"/>
      <c r="S590">
        <v>519</v>
      </c>
      <c r="T590" s="32">
        <v>161461217.03791836</v>
      </c>
      <c r="U590">
        <v>519</v>
      </c>
      <c r="V590" s="32">
        <v>-445483261.97660506</v>
      </c>
    </row>
    <row r="591" spans="8:22" x14ac:dyDescent="0.35">
      <c r="H591" s="21"/>
      <c r="I591" s="21"/>
      <c r="J591" s="21"/>
      <c r="K591" s="21"/>
      <c r="L591" s="4"/>
      <c r="M591" s="4"/>
      <c r="N591" s="4"/>
      <c r="O591" s="4"/>
      <c r="S591">
        <v>520</v>
      </c>
      <c r="T591" s="32">
        <v>53117958.171646617</v>
      </c>
      <c r="U591">
        <v>520</v>
      </c>
      <c r="V591" s="32">
        <v>-208701594.04856694</v>
      </c>
    </row>
    <row r="592" spans="8:22" x14ac:dyDescent="0.35">
      <c r="H592" s="21"/>
      <c r="I592" s="21"/>
      <c r="J592" s="21"/>
      <c r="K592" s="21"/>
      <c r="L592" s="4"/>
      <c r="M592" s="4"/>
      <c r="N592" s="4"/>
      <c r="O592" s="4"/>
      <c r="S592">
        <v>521</v>
      </c>
      <c r="T592" s="32">
        <v>70870069.403816745</v>
      </c>
      <c r="U592">
        <v>521</v>
      </c>
      <c r="V592" s="32">
        <v>-85942737.450173244</v>
      </c>
    </row>
    <row r="593" spans="8:22" x14ac:dyDescent="0.35">
      <c r="H593" s="21"/>
      <c r="I593" s="21"/>
      <c r="J593" s="21"/>
      <c r="K593" s="21"/>
      <c r="L593" s="4"/>
      <c r="M593" s="4"/>
      <c r="N593" s="4"/>
      <c r="O593" s="4"/>
      <c r="S593">
        <v>522</v>
      </c>
      <c r="T593" s="32">
        <v>93887701.417518258</v>
      </c>
      <c r="U593">
        <v>522</v>
      </c>
      <c r="V593" s="32">
        <v>342587581.91097784</v>
      </c>
    </row>
    <row r="594" spans="8:22" x14ac:dyDescent="0.35">
      <c r="H594" s="21"/>
      <c r="I594" s="21"/>
      <c r="J594" s="21"/>
      <c r="K594" s="21"/>
      <c r="L594" s="4"/>
      <c r="M594" s="4"/>
      <c r="N594" s="4"/>
      <c r="O594" s="4"/>
      <c r="S594">
        <v>523</v>
      </c>
      <c r="T594" s="32">
        <v>153970235.2863003</v>
      </c>
      <c r="U594">
        <v>523</v>
      </c>
      <c r="V594" s="32">
        <v>-358930797.71142894</v>
      </c>
    </row>
    <row r="595" spans="8:22" x14ac:dyDescent="0.35">
      <c r="H595" s="21"/>
      <c r="I595" s="21"/>
      <c r="J595" s="21"/>
      <c r="K595" s="21"/>
      <c r="L595" s="4"/>
      <c r="M595" s="4"/>
      <c r="N595" s="4"/>
      <c r="O595" s="4"/>
      <c r="S595">
        <v>524</v>
      </c>
      <c r="T595" s="32">
        <v>204508452.29983103</v>
      </c>
      <c r="U595">
        <v>524</v>
      </c>
      <c r="V595" s="32">
        <v>-128709995.89139965</v>
      </c>
    </row>
    <row r="596" spans="8:22" x14ac:dyDescent="0.35">
      <c r="H596" s="21"/>
      <c r="I596" s="21"/>
      <c r="J596" s="21"/>
      <c r="K596" s="21"/>
      <c r="L596" s="4"/>
      <c r="M596" s="4"/>
      <c r="N596" s="4"/>
      <c r="O596" s="4"/>
      <c r="S596">
        <v>525</v>
      </c>
      <c r="T596" s="32">
        <v>147049755.16823044</v>
      </c>
      <c r="U596">
        <v>525</v>
      </c>
      <c r="V596" s="32">
        <v>-678341198.00590527</v>
      </c>
    </row>
    <row r="597" spans="8:22" x14ac:dyDescent="0.35">
      <c r="H597" s="21"/>
      <c r="I597" s="21"/>
      <c r="J597" s="21"/>
      <c r="K597" s="21"/>
      <c r="L597" s="4"/>
      <c r="M597" s="4"/>
      <c r="N597" s="4"/>
      <c r="O597" s="4"/>
      <c r="S597">
        <v>526</v>
      </c>
      <c r="T597" s="32">
        <v>195699300.63340962</v>
      </c>
      <c r="U597">
        <v>526</v>
      </c>
      <c r="V597" s="32">
        <v>1211604637.8588636</v>
      </c>
    </row>
    <row r="598" spans="8:22" x14ac:dyDescent="0.35">
      <c r="H598" s="21"/>
      <c r="I598" s="21"/>
      <c r="J598" s="21"/>
      <c r="K598" s="21"/>
      <c r="L598" s="4"/>
      <c r="M598" s="4"/>
      <c r="N598" s="4"/>
      <c r="O598" s="4"/>
      <c r="S598">
        <v>527</v>
      </c>
      <c r="T598" s="32">
        <v>103509515.25632416</v>
      </c>
      <c r="U598">
        <v>527</v>
      </c>
      <c r="V598" s="32">
        <v>268880881.66040504</v>
      </c>
    </row>
    <row r="599" spans="8:22" x14ac:dyDescent="0.35">
      <c r="H599" s="21"/>
      <c r="I599" s="21"/>
      <c r="J599" s="21"/>
      <c r="K599" s="21"/>
      <c r="L599" s="4"/>
      <c r="M599" s="4"/>
      <c r="N599" s="4"/>
      <c r="O599" s="4"/>
      <c r="S599">
        <v>528</v>
      </c>
      <c r="T599" s="32">
        <v>44803144.602993056</v>
      </c>
      <c r="U599">
        <v>528</v>
      </c>
      <c r="V599" s="32">
        <v>-683535720.06072295</v>
      </c>
    </row>
    <row r="600" spans="8:22" x14ac:dyDescent="0.35">
      <c r="H600" s="21"/>
      <c r="I600" s="21"/>
      <c r="J600" s="21"/>
      <c r="K600" s="21"/>
      <c r="L600" s="4"/>
      <c r="M600" s="4"/>
      <c r="N600" s="4"/>
      <c r="O600" s="4"/>
      <c r="S600">
        <v>529</v>
      </c>
      <c r="T600" s="32">
        <v>129120781.22751172</v>
      </c>
      <c r="U600">
        <v>529</v>
      </c>
      <c r="V600" s="32">
        <v>-423590728.7241872</v>
      </c>
    </row>
    <row r="601" spans="8:22" x14ac:dyDescent="0.35">
      <c r="H601" s="21"/>
      <c r="I601" s="21"/>
      <c r="J601" s="21"/>
      <c r="K601" s="21"/>
      <c r="L601" s="4"/>
      <c r="M601" s="4"/>
      <c r="N601" s="4"/>
      <c r="O601" s="4"/>
      <c r="S601">
        <v>530</v>
      </c>
      <c r="T601" s="32">
        <v>160676727.3399573</v>
      </c>
      <c r="U601">
        <v>530</v>
      </c>
      <c r="V601" s="32">
        <v>-424867146.24339855</v>
      </c>
    </row>
    <row r="602" spans="8:22" x14ac:dyDescent="0.35">
      <c r="H602" s="21"/>
      <c r="I602" s="21"/>
      <c r="J602" s="21"/>
      <c r="K602" s="21"/>
      <c r="L602" s="4"/>
      <c r="M602" s="4"/>
      <c r="N602" s="4"/>
      <c r="O602" s="4"/>
      <c r="S602">
        <v>531</v>
      </c>
      <c r="T602" s="32">
        <v>258226315.95503661</v>
      </c>
      <c r="U602">
        <v>531</v>
      </c>
      <c r="V602" s="32">
        <v>-124108871.52427676</v>
      </c>
    </row>
    <row r="603" spans="8:22" x14ac:dyDescent="0.35">
      <c r="H603" s="21"/>
      <c r="I603" s="21"/>
      <c r="J603" s="21"/>
      <c r="K603" s="21"/>
      <c r="L603" s="4"/>
      <c r="M603" s="4"/>
      <c r="N603" s="4"/>
      <c r="O603" s="4"/>
      <c r="S603">
        <v>532</v>
      </c>
      <c r="T603" s="32">
        <v>129409177.83155261</v>
      </c>
      <c r="U603">
        <v>532</v>
      </c>
      <c r="V603" s="32">
        <v>-330974621.84150237</v>
      </c>
    </row>
    <row r="604" spans="8:22" x14ac:dyDescent="0.35">
      <c r="H604" s="21"/>
      <c r="I604" s="21"/>
      <c r="J604" s="21"/>
      <c r="K604" s="21"/>
      <c r="L604" s="4"/>
      <c r="M604" s="4"/>
      <c r="N604" s="4"/>
      <c r="O604" s="4"/>
      <c r="S604">
        <v>533</v>
      </c>
      <c r="T604" s="32">
        <v>139658135.2931059</v>
      </c>
      <c r="U604">
        <v>533</v>
      </c>
      <c r="V604" s="32">
        <v>-539923338.2085433</v>
      </c>
    </row>
    <row r="605" spans="8:22" x14ac:dyDescent="0.35">
      <c r="H605" s="21"/>
      <c r="I605" s="21"/>
      <c r="J605" s="21"/>
      <c r="K605" s="21"/>
      <c r="L605" s="4"/>
      <c r="M605" s="4"/>
      <c r="N605" s="4"/>
      <c r="O605" s="4"/>
      <c r="S605">
        <v>534</v>
      </c>
      <c r="T605" s="32">
        <v>74176220.36470072</v>
      </c>
      <c r="U605">
        <v>534</v>
      </c>
      <c r="V605" s="32">
        <v>87240928.188518673</v>
      </c>
    </row>
    <row r="606" spans="8:22" x14ac:dyDescent="0.35">
      <c r="H606" s="21"/>
      <c r="I606" s="21"/>
      <c r="J606" s="21"/>
      <c r="K606" s="21"/>
      <c r="L606" s="4"/>
      <c r="M606" s="4"/>
      <c r="N606" s="4"/>
      <c r="O606" s="4"/>
      <c r="S606">
        <v>535</v>
      </c>
      <c r="T606" s="32">
        <v>110091069.82951643</v>
      </c>
      <c r="U606">
        <v>535</v>
      </c>
      <c r="V606" s="32">
        <v>-273998321.05215126</v>
      </c>
    </row>
    <row r="607" spans="8:22" x14ac:dyDescent="0.35">
      <c r="H607" s="21"/>
      <c r="I607" s="21"/>
      <c r="J607" s="21"/>
      <c r="K607" s="21"/>
      <c r="L607" s="4"/>
      <c r="M607" s="4"/>
      <c r="N607" s="4"/>
      <c r="O607" s="4"/>
      <c r="S607">
        <v>536</v>
      </c>
      <c r="T607" s="32">
        <v>119017455.11983763</v>
      </c>
      <c r="U607">
        <v>536</v>
      </c>
      <c r="V607" s="32">
        <v>-257607163.18621647</v>
      </c>
    </row>
    <row r="608" spans="8:22" x14ac:dyDescent="0.35">
      <c r="H608" s="21"/>
      <c r="I608" s="21"/>
      <c r="J608" s="21"/>
      <c r="K608" s="21"/>
      <c r="L608" s="4"/>
      <c r="M608" s="4"/>
      <c r="N608" s="4"/>
      <c r="O608" s="4"/>
      <c r="S608">
        <v>537</v>
      </c>
      <c r="T608" s="32">
        <v>265046600.72284195</v>
      </c>
      <c r="U608">
        <v>537</v>
      </c>
      <c r="V608" s="32">
        <v>810289565.64553118</v>
      </c>
    </row>
    <row r="609" spans="8:22" x14ac:dyDescent="0.35">
      <c r="H609" s="21"/>
      <c r="I609" s="21"/>
      <c r="J609" s="21"/>
      <c r="K609" s="21"/>
      <c r="L609" s="4"/>
      <c r="M609" s="4"/>
      <c r="N609" s="4"/>
      <c r="O609" s="4"/>
      <c r="S609">
        <v>538</v>
      </c>
      <c r="T609" s="32">
        <v>167725414.65090469</v>
      </c>
      <c r="U609">
        <v>538</v>
      </c>
      <c r="V609" s="32">
        <v>-208812595.48315233</v>
      </c>
    </row>
    <row r="610" spans="8:22" x14ac:dyDescent="0.35">
      <c r="H610" s="21"/>
      <c r="I610" s="21"/>
      <c r="J610" s="21"/>
      <c r="K610" s="21"/>
      <c r="L610" s="4"/>
      <c r="M610" s="4"/>
      <c r="N610" s="4"/>
      <c r="O610" s="4"/>
      <c r="S610">
        <v>539</v>
      </c>
      <c r="T610" s="32">
        <v>105881971.57097861</v>
      </c>
      <c r="U610">
        <v>539</v>
      </c>
      <c r="V610" s="32">
        <v>-40997436.887874484</v>
      </c>
    </row>
    <row r="611" spans="8:22" x14ac:dyDescent="0.35">
      <c r="H611" s="21"/>
      <c r="I611" s="21"/>
      <c r="J611" s="21"/>
      <c r="K611" s="21"/>
      <c r="L611" s="4"/>
      <c r="M611" s="4"/>
      <c r="N611" s="4"/>
      <c r="O611" s="4"/>
      <c r="S611">
        <v>540</v>
      </c>
      <c r="T611" s="32">
        <v>243441332.84029379</v>
      </c>
      <c r="U611">
        <v>540</v>
      </c>
      <c r="V611" s="32">
        <v>-130333785.22681572</v>
      </c>
    </row>
    <row r="612" spans="8:22" x14ac:dyDescent="0.35">
      <c r="H612" s="21"/>
      <c r="I612" s="21"/>
      <c r="J612" s="21"/>
      <c r="K612" s="21"/>
      <c r="L612" s="4"/>
      <c r="M612" s="4"/>
      <c r="N612" s="4"/>
      <c r="O612" s="4"/>
      <c r="S612">
        <v>541</v>
      </c>
      <c r="T612" s="32">
        <v>117401991.29733516</v>
      </c>
      <c r="U612">
        <v>541</v>
      </c>
      <c r="V612" s="32">
        <v>622008438.25749755</v>
      </c>
    </row>
    <row r="613" spans="8:22" x14ac:dyDescent="0.35">
      <c r="H613" s="21"/>
      <c r="I613" s="21"/>
      <c r="J613" s="21"/>
      <c r="K613" s="21"/>
      <c r="L613" s="4"/>
      <c r="M613" s="4"/>
      <c r="N613" s="4"/>
      <c r="O613" s="4"/>
      <c r="S613">
        <v>542</v>
      </c>
      <c r="T613" s="32">
        <v>207066583.19992405</v>
      </c>
      <c r="U613">
        <v>542</v>
      </c>
      <c r="V613" s="32">
        <v>236894580.43956411</v>
      </c>
    </row>
    <row r="614" spans="8:22" x14ac:dyDescent="0.35">
      <c r="H614" s="21"/>
      <c r="I614" s="21"/>
      <c r="J614" s="21"/>
      <c r="K614" s="21"/>
      <c r="L614" s="4"/>
      <c r="M614" s="4"/>
      <c r="N614" s="4"/>
      <c r="O614" s="4"/>
      <c r="S614">
        <v>543</v>
      </c>
      <c r="T614" s="32">
        <v>304795643.67582035</v>
      </c>
      <c r="U614">
        <v>543</v>
      </c>
      <c r="V614" s="32">
        <v>-281304446.93506879</v>
      </c>
    </row>
    <row r="615" spans="8:22" x14ac:dyDescent="0.35">
      <c r="H615" s="21"/>
      <c r="I615" s="21"/>
      <c r="J615" s="21"/>
      <c r="K615" s="21"/>
      <c r="L615" s="4"/>
      <c r="M615" s="4"/>
      <c r="N615" s="4"/>
      <c r="O615" s="4"/>
      <c r="S615">
        <v>544</v>
      </c>
      <c r="T615" s="32">
        <v>187307746.13542077</v>
      </c>
      <c r="U615">
        <v>544</v>
      </c>
      <c r="V615" s="32">
        <v>-290551453.29669505</v>
      </c>
    </row>
    <row r="616" spans="8:22" x14ac:dyDescent="0.35">
      <c r="H616" s="21"/>
      <c r="I616" s="21"/>
      <c r="J616" s="21"/>
      <c r="K616" s="21"/>
      <c r="L616" s="4"/>
      <c r="M616" s="4"/>
      <c r="N616" s="4"/>
      <c r="O616" s="4"/>
      <c r="S616">
        <v>545</v>
      </c>
      <c r="T616" s="32">
        <v>85601702.100408107</v>
      </c>
      <c r="U616">
        <v>545</v>
      </c>
      <c r="V616" s="32">
        <v>-65174151.144798949</v>
      </c>
    </row>
    <row r="617" spans="8:22" x14ac:dyDescent="0.35">
      <c r="H617" s="21"/>
      <c r="I617" s="21"/>
      <c r="J617" s="21"/>
      <c r="K617" s="21"/>
      <c r="L617" s="4"/>
      <c r="M617" s="4"/>
      <c r="N617" s="4"/>
      <c r="O617" s="4"/>
      <c r="S617">
        <v>546</v>
      </c>
      <c r="T617" s="32">
        <v>121393151.89370987</v>
      </c>
      <c r="U617">
        <v>546</v>
      </c>
      <c r="V617" s="32">
        <v>-52059494.070821419</v>
      </c>
    </row>
    <row r="618" spans="8:22" x14ac:dyDescent="0.35">
      <c r="H618" s="21"/>
      <c r="I618" s="21"/>
      <c r="J618" s="21"/>
      <c r="K618" s="21"/>
      <c r="L618" s="4"/>
      <c r="M618" s="4"/>
      <c r="N618" s="4"/>
      <c r="O618" s="4"/>
      <c r="S618">
        <v>547</v>
      </c>
      <c r="T618" s="32">
        <v>93440857.680154711</v>
      </c>
      <c r="U618">
        <v>547</v>
      </c>
      <c r="V618" s="32">
        <v>-193579701.68909413</v>
      </c>
    </row>
    <row r="619" spans="8:22" x14ac:dyDescent="0.35">
      <c r="H619" s="21"/>
      <c r="I619" s="21"/>
      <c r="J619" s="21"/>
      <c r="K619" s="21"/>
      <c r="L619" s="4"/>
      <c r="M619" s="4"/>
      <c r="N619" s="4"/>
      <c r="O619" s="4"/>
      <c r="S619">
        <v>548</v>
      </c>
      <c r="T619" s="32">
        <v>124059562.52884939</v>
      </c>
      <c r="U619">
        <v>548</v>
      </c>
      <c r="V619" s="32">
        <v>-201218800.35617402</v>
      </c>
    </row>
    <row r="620" spans="8:22" x14ac:dyDescent="0.35">
      <c r="H620" s="21"/>
      <c r="I620" s="21"/>
      <c r="J620" s="21"/>
      <c r="K620" s="21"/>
      <c r="L620" s="4"/>
      <c r="M620" s="4"/>
      <c r="N620" s="4"/>
      <c r="O620" s="4"/>
      <c r="S620">
        <v>549</v>
      </c>
      <c r="T620" s="32">
        <v>203533405.93654776</v>
      </c>
      <c r="U620">
        <v>549</v>
      </c>
      <c r="V620" s="32">
        <v>-252076403.57709795</v>
      </c>
    </row>
    <row r="621" spans="8:22" x14ac:dyDescent="0.35">
      <c r="H621" s="21"/>
      <c r="I621" s="21"/>
      <c r="J621" s="21"/>
      <c r="K621" s="21"/>
      <c r="L621" s="4"/>
      <c r="M621" s="4"/>
      <c r="N621" s="4"/>
      <c r="O621" s="4"/>
      <c r="S621">
        <v>550</v>
      </c>
      <c r="T621" s="32">
        <v>134596368.9291274</v>
      </c>
      <c r="U621">
        <v>550</v>
      </c>
      <c r="V621" s="32">
        <v>-237127191.01963508</v>
      </c>
    </row>
    <row r="622" spans="8:22" x14ac:dyDescent="0.35">
      <c r="H622" s="21"/>
      <c r="I622" s="21"/>
      <c r="J622" s="21"/>
      <c r="K622" s="21"/>
      <c r="L622" s="4"/>
      <c r="M622" s="4"/>
      <c r="N622" s="4"/>
      <c r="O622" s="4"/>
      <c r="S622">
        <v>551</v>
      </c>
      <c r="T622" s="32">
        <v>72664884.228360891</v>
      </c>
      <c r="U622">
        <v>551</v>
      </c>
      <c r="V622" s="32">
        <v>-277504733.99920374</v>
      </c>
    </row>
    <row r="623" spans="8:22" x14ac:dyDescent="0.35">
      <c r="H623" s="21"/>
      <c r="I623" s="21"/>
      <c r="J623" s="21"/>
      <c r="K623" s="21"/>
      <c r="L623" s="4"/>
      <c r="M623" s="4"/>
      <c r="N623" s="4"/>
      <c r="O623" s="4"/>
      <c r="S623">
        <v>552</v>
      </c>
      <c r="T623" s="32">
        <v>81744671.287156761</v>
      </c>
      <c r="U623">
        <v>552</v>
      </c>
      <c r="V623" s="32">
        <v>-362629029.41903687</v>
      </c>
    </row>
    <row r="624" spans="8:22" x14ac:dyDescent="0.35">
      <c r="H624" s="21"/>
      <c r="I624" s="21"/>
      <c r="J624" s="21"/>
      <c r="K624" s="21"/>
      <c r="L624" s="4"/>
      <c r="M624" s="4"/>
      <c r="N624" s="4"/>
      <c r="O624" s="4"/>
      <c r="S624">
        <v>553</v>
      </c>
      <c r="T624" s="32">
        <v>69703044.043581367</v>
      </c>
      <c r="U624">
        <v>553</v>
      </c>
      <c r="V624" s="32">
        <v>168645537.41858247</v>
      </c>
    </row>
    <row r="625" spans="8:22" x14ac:dyDescent="0.35">
      <c r="H625" s="21"/>
      <c r="I625" s="21"/>
      <c r="J625" s="21"/>
      <c r="K625" s="21"/>
      <c r="L625" s="4"/>
      <c r="M625" s="4"/>
      <c r="N625" s="4"/>
      <c r="O625" s="4"/>
      <c r="S625">
        <v>554</v>
      </c>
      <c r="T625" s="32">
        <v>136146868.7151868</v>
      </c>
      <c r="U625">
        <v>554</v>
      </c>
      <c r="V625" s="32">
        <v>-371738915.6831848</v>
      </c>
    </row>
    <row r="626" spans="8:22" x14ac:dyDescent="0.35">
      <c r="H626" s="21"/>
      <c r="I626" s="21"/>
      <c r="J626" s="21"/>
      <c r="K626" s="21"/>
      <c r="L626" s="4"/>
      <c r="M626" s="4"/>
      <c r="N626" s="4"/>
      <c r="O626" s="4"/>
      <c r="S626">
        <v>555</v>
      </c>
      <c r="T626" s="32">
        <v>124185412.70311545</v>
      </c>
      <c r="U626">
        <v>555</v>
      </c>
      <c r="V626" s="32">
        <v>123455007.75863309</v>
      </c>
    </row>
    <row r="627" spans="8:22" x14ac:dyDescent="0.35">
      <c r="H627" s="21"/>
      <c r="I627" s="21"/>
      <c r="J627" s="21"/>
      <c r="K627" s="21"/>
      <c r="L627" s="4"/>
      <c r="M627" s="4"/>
      <c r="N627" s="4"/>
      <c r="O627" s="4"/>
      <c r="S627">
        <v>556</v>
      </c>
      <c r="T627" s="32">
        <v>197247821.34095034</v>
      </c>
      <c r="U627">
        <v>556</v>
      </c>
      <c r="V627" s="32">
        <v>-233846168.72993377</v>
      </c>
    </row>
    <row r="628" spans="8:22" x14ac:dyDescent="0.35">
      <c r="H628" s="21"/>
      <c r="I628" s="21"/>
      <c r="J628" s="21"/>
      <c r="K628" s="21"/>
      <c r="L628" s="4"/>
      <c r="M628" s="4"/>
      <c r="N628" s="4"/>
      <c r="O628" s="4"/>
      <c r="S628">
        <v>557</v>
      </c>
      <c r="T628" s="32">
        <v>100026370.52459626</v>
      </c>
      <c r="U628">
        <v>557</v>
      </c>
      <c r="V628" s="32">
        <v>202800064.55394039</v>
      </c>
    </row>
    <row r="629" spans="8:22" x14ac:dyDescent="0.35">
      <c r="H629" s="21"/>
      <c r="I629" s="21"/>
      <c r="J629" s="21"/>
      <c r="K629" s="21"/>
      <c r="L629" s="4"/>
      <c r="M629" s="4"/>
      <c r="N629" s="4"/>
      <c r="O629" s="4"/>
      <c r="S629">
        <v>558</v>
      </c>
      <c r="T629" s="32">
        <v>139653157.36545539</v>
      </c>
      <c r="U629">
        <v>558</v>
      </c>
      <c r="V629" s="32">
        <v>342746806.18775368</v>
      </c>
    </row>
    <row r="630" spans="8:22" x14ac:dyDescent="0.35">
      <c r="H630" s="21"/>
      <c r="I630" s="21"/>
      <c r="J630" s="21"/>
      <c r="K630" s="21"/>
      <c r="L630" s="4"/>
      <c r="M630" s="4"/>
      <c r="N630" s="4"/>
      <c r="O630" s="4"/>
      <c r="S630">
        <v>559</v>
      </c>
      <c r="T630" s="32">
        <v>152694973.45408487</v>
      </c>
      <c r="U630">
        <v>559</v>
      </c>
      <c r="V630" s="32">
        <v>808267611.651214</v>
      </c>
    </row>
    <row r="631" spans="8:22" x14ac:dyDescent="0.35">
      <c r="H631" s="21"/>
      <c r="I631" s="21"/>
      <c r="J631" s="21"/>
      <c r="K631" s="21"/>
      <c r="L631" s="4"/>
      <c r="M631" s="4"/>
      <c r="N631" s="4"/>
      <c r="O631" s="4"/>
      <c r="S631">
        <v>560</v>
      </c>
      <c r="T631" s="32">
        <v>197219021.09919733</v>
      </c>
      <c r="U631">
        <v>560</v>
      </c>
      <c r="V631" s="32">
        <v>2530432716.5110574</v>
      </c>
    </row>
    <row r="632" spans="8:22" x14ac:dyDescent="0.35">
      <c r="H632" s="21"/>
      <c r="I632" s="21"/>
      <c r="J632" s="21"/>
      <c r="K632" s="21"/>
      <c r="L632" s="4"/>
      <c r="M632" s="4"/>
      <c r="N632" s="4"/>
      <c r="O632" s="4"/>
      <c r="S632">
        <v>561</v>
      </c>
      <c r="T632" s="32">
        <v>87573365.7190312</v>
      </c>
      <c r="U632">
        <v>561</v>
      </c>
      <c r="V632" s="32">
        <v>-89733887.781576142</v>
      </c>
    </row>
    <row r="633" spans="8:22" x14ac:dyDescent="0.35">
      <c r="H633" s="21"/>
      <c r="I633" s="21"/>
      <c r="J633" s="21"/>
      <c r="K633" s="21"/>
      <c r="L633" s="4"/>
      <c r="M633" s="4"/>
      <c r="N633" s="4"/>
      <c r="O633" s="4"/>
      <c r="S633">
        <v>562</v>
      </c>
      <c r="T633" s="32">
        <v>159732102.34587979</v>
      </c>
      <c r="U633">
        <v>562</v>
      </c>
      <c r="V633" s="32">
        <v>-104215448.65958771</v>
      </c>
    </row>
    <row r="634" spans="8:22" x14ac:dyDescent="0.35">
      <c r="H634" s="21"/>
      <c r="I634" s="21"/>
      <c r="J634" s="21"/>
      <c r="K634" s="21"/>
      <c r="L634" s="4"/>
      <c r="M634" s="4"/>
      <c r="N634" s="4"/>
      <c r="O634" s="4"/>
      <c r="S634">
        <v>563</v>
      </c>
      <c r="T634" s="32">
        <v>157602283.83093044</v>
      </c>
      <c r="U634">
        <v>563</v>
      </c>
      <c r="V634" s="32">
        <v>-167665980.89497122</v>
      </c>
    </row>
    <row r="635" spans="8:22" x14ac:dyDescent="0.35">
      <c r="H635" s="21"/>
      <c r="I635" s="21"/>
      <c r="J635" s="21"/>
      <c r="K635" s="21"/>
      <c r="L635" s="4"/>
      <c r="M635" s="4"/>
      <c r="N635" s="4"/>
      <c r="O635" s="4"/>
      <c r="S635">
        <v>564</v>
      </c>
      <c r="T635" s="32">
        <v>184108022.92685568</v>
      </c>
      <c r="U635">
        <v>564</v>
      </c>
      <c r="V635" s="32">
        <v>-92476009.772390753</v>
      </c>
    </row>
    <row r="636" spans="8:22" x14ac:dyDescent="0.35">
      <c r="H636" s="21"/>
      <c r="I636" s="21"/>
      <c r="J636" s="21"/>
      <c r="K636" s="21"/>
      <c r="L636" s="4"/>
      <c r="M636" s="4"/>
      <c r="N636" s="4"/>
      <c r="O636" s="4"/>
      <c r="S636">
        <v>565</v>
      </c>
      <c r="T636" s="32">
        <v>151475232.70655832</v>
      </c>
      <c r="U636">
        <v>565</v>
      </c>
      <c r="V636" s="32">
        <v>-161850690.85395038</v>
      </c>
    </row>
    <row r="637" spans="8:22" x14ac:dyDescent="0.35">
      <c r="H637" s="21"/>
      <c r="I637" s="21"/>
      <c r="J637" s="21"/>
      <c r="K637" s="21"/>
      <c r="L637" s="4"/>
      <c r="M637" s="4"/>
      <c r="N637" s="4"/>
      <c r="O637" s="4"/>
      <c r="S637">
        <v>566</v>
      </c>
      <c r="T637" s="32">
        <v>127786127.68658921</v>
      </c>
      <c r="U637">
        <v>566</v>
      </c>
      <c r="V637" s="32">
        <v>1289100153.2736952</v>
      </c>
    </row>
    <row r="638" spans="8:22" x14ac:dyDescent="0.35">
      <c r="H638" s="21"/>
      <c r="I638" s="21"/>
      <c r="J638" s="21"/>
      <c r="K638" s="21"/>
      <c r="L638" s="4"/>
      <c r="M638" s="4"/>
      <c r="N638" s="4"/>
      <c r="O638" s="4"/>
      <c r="S638">
        <v>567</v>
      </c>
      <c r="T638" s="32">
        <v>318563768.25497293</v>
      </c>
      <c r="U638">
        <v>567</v>
      </c>
      <c r="V638" s="32">
        <v>-143798457.79636618</v>
      </c>
    </row>
    <row r="639" spans="8:22" x14ac:dyDescent="0.35">
      <c r="H639" s="21"/>
      <c r="I639" s="21"/>
      <c r="J639" s="21"/>
      <c r="K639" s="21"/>
      <c r="L639" s="4"/>
      <c r="M639" s="4"/>
      <c r="N639" s="4"/>
      <c r="O639" s="4"/>
      <c r="S639">
        <v>568</v>
      </c>
      <c r="T639" s="32">
        <v>62397988.192059867</v>
      </c>
      <c r="U639">
        <v>568</v>
      </c>
      <c r="V639" s="32">
        <v>-251734908.64608356</v>
      </c>
    </row>
    <row r="640" spans="8:22" x14ac:dyDescent="0.35">
      <c r="H640" s="21"/>
      <c r="I640" s="21"/>
      <c r="J640" s="21"/>
      <c r="K640" s="21"/>
      <c r="L640" s="4"/>
      <c r="M640" s="4"/>
      <c r="N640" s="4"/>
      <c r="O640" s="4"/>
      <c r="S640">
        <v>569</v>
      </c>
      <c r="T640" s="32">
        <v>146605332.03088236</v>
      </c>
      <c r="U640">
        <v>569</v>
      </c>
      <c r="V640" s="32">
        <v>-241631881.83189148</v>
      </c>
    </row>
    <row r="641" spans="8:22" x14ac:dyDescent="0.35">
      <c r="H641" s="21"/>
      <c r="I641" s="21"/>
      <c r="J641" s="21"/>
      <c r="K641" s="21"/>
      <c r="L641" s="4"/>
      <c r="M641" s="4"/>
      <c r="N641" s="4"/>
      <c r="O641" s="4"/>
      <c r="S641">
        <v>570</v>
      </c>
      <c r="T641" s="32">
        <v>112130798.08891986</v>
      </c>
      <c r="U641">
        <v>570</v>
      </c>
      <c r="V641" s="32">
        <v>144905495.50191635</v>
      </c>
    </row>
    <row r="642" spans="8:22" x14ac:dyDescent="0.35">
      <c r="H642" s="21"/>
      <c r="I642" s="21"/>
      <c r="J642" s="21"/>
      <c r="K642" s="21"/>
      <c r="L642" s="4"/>
      <c r="M642" s="4"/>
      <c r="N642" s="4"/>
      <c r="O642" s="4"/>
      <c r="S642">
        <v>571</v>
      </c>
      <c r="T642" s="32">
        <v>147960207.45369112</v>
      </c>
      <c r="U642">
        <v>571</v>
      </c>
      <c r="V642" s="32">
        <v>1881602480.5262642</v>
      </c>
    </row>
    <row r="643" spans="8:22" x14ac:dyDescent="0.35">
      <c r="H643" s="21"/>
      <c r="I643" s="21"/>
      <c r="J643" s="21"/>
      <c r="K643" s="21"/>
      <c r="L643" s="4"/>
      <c r="M643" s="4"/>
      <c r="N643" s="4"/>
      <c r="O643" s="4"/>
      <c r="S643">
        <v>572</v>
      </c>
      <c r="T643" s="32">
        <v>131190641.87285011</v>
      </c>
      <c r="U643">
        <v>572</v>
      </c>
      <c r="V643" s="32">
        <v>283927958.96920902</v>
      </c>
    </row>
    <row r="644" spans="8:22" x14ac:dyDescent="0.35">
      <c r="H644" s="21"/>
      <c r="I644" s="21"/>
      <c r="J644" s="21"/>
      <c r="K644" s="21"/>
      <c r="L644" s="4"/>
      <c r="M644" s="4"/>
      <c r="N644" s="4"/>
      <c r="O644" s="4"/>
      <c r="S644">
        <v>573</v>
      </c>
      <c r="T644" s="32">
        <v>166658670.06622609</v>
      </c>
      <c r="U644">
        <v>573</v>
      </c>
      <c r="V644" s="32">
        <v>44833149.889589131</v>
      </c>
    </row>
    <row r="645" spans="8:22" x14ac:dyDescent="0.35">
      <c r="H645" s="21"/>
      <c r="I645" s="21"/>
      <c r="J645" s="21"/>
      <c r="K645" s="21"/>
      <c r="L645" s="4"/>
      <c r="M645" s="4"/>
      <c r="N645" s="4"/>
      <c r="O645" s="4"/>
      <c r="S645">
        <v>574</v>
      </c>
      <c r="T645" s="32">
        <v>153729309.55096814</v>
      </c>
      <c r="U645">
        <v>574</v>
      </c>
      <c r="V645" s="32">
        <v>-757632385.26143014</v>
      </c>
    </row>
    <row r="646" spans="8:22" x14ac:dyDescent="0.35">
      <c r="H646" s="21"/>
      <c r="I646" s="21"/>
      <c r="J646" s="21"/>
      <c r="K646" s="21"/>
      <c r="L646" s="4"/>
      <c r="M646" s="4"/>
      <c r="N646" s="4"/>
      <c r="O646" s="4"/>
      <c r="S646">
        <v>575</v>
      </c>
      <c r="T646" s="32">
        <v>124697601.0811381</v>
      </c>
      <c r="U646">
        <v>575</v>
      </c>
      <c r="V646" s="32">
        <v>-427581462.91227359</v>
      </c>
    </row>
    <row r="647" spans="8:22" x14ac:dyDescent="0.35">
      <c r="H647" s="21"/>
      <c r="I647" s="21"/>
      <c r="J647" s="21"/>
      <c r="K647" s="21"/>
      <c r="L647" s="4"/>
      <c r="M647" s="4"/>
      <c r="N647" s="4"/>
      <c r="O647" s="4"/>
      <c r="S647">
        <v>576</v>
      </c>
      <c r="T647" s="32">
        <v>154214004.3051464</v>
      </c>
      <c r="U647">
        <v>576</v>
      </c>
      <c r="V647" s="32">
        <v>-143406745.01322383</v>
      </c>
    </row>
    <row r="648" spans="8:22" x14ac:dyDescent="0.35">
      <c r="H648" s="21"/>
      <c r="I648" s="21"/>
      <c r="J648" s="21"/>
      <c r="K648" s="21"/>
      <c r="L648" s="4"/>
      <c r="M648" s="4"/>
      <c r="N648" s="4"/>
      <c r="O648" s="4"/>
      <c r="S648">
        <v>577</v>
      </c>
      <c r="T648" s="32">
        <v>137116458.50328574</v>
      </c>
      <c r="U648">
        <v>577</v>
      </c>
      <c r="V648" s="32">
        <v>-73438638.407311231</v>
      </c>
    </row>
    <row r="649" spans="8:22" x14ac:dyDescent="0.35">
      <c r="H649" s="21"/>
      <c r="I649" s="21"/>
      <c r="J649" s="21"/>
      <c r="K649" s="21"/>
      <c r="L649" s="4"/>
      <c r="M649" s="4"/>
      <c r="N649" s="4"/>
      <c r="O649" s="4"/>
      <c r="S649">
        <v>578</v>
      </c>
      <c r="T649" s="32">
        <v>150628974.34372091</v>
      </c>
      <c r="U649">
        <v>578</v>
      </c>
      <c r="V649" s="32">
        <v>223140205.67483029</v>
      </c>
    </row>
    <row r="650" spans="8:22" x14ac:dyDescent="0.35">
      <c r="H650" s="21"/>
      <c r="I650" s="21"/>
      <c r="J650" s="21"/>
      <c r="K650" s="21"/>
      <c r="L650" s="4"/>
      <c r="M650" s="4"/>
      <c r="N650" s="4"/>
      <c r="O650" s="4"/>
      <c r="S650">
        <v>579</v>
      </c>
      <c r="T650" s="32">
        <v>71917059.053441614</v>
      </c>
      <c r="U650">
        <v>579</v>
      </c>
      <c r="V650" s="32">
        <v>-470979621.49297267</v>
      </c>
    </row>
    <row r="651" spans="8:22" x14ac:dyDescent="0.35">
      <c r="H651" s="21"/>
      <c r="I651" s="21"/>
      <c r="J651" s="21"/>
      <c r="K651" s="21"/>
      <c r="L651" s="4"/>
      <c r="M651" s="4"/>
      <c r="N651" s="4"/>
      <c r="O651" s="4"/>
      <c r="S651">
        <v>580</v>
      </c>
      <c r="T651" s="32">
        <v>185090748.29467911</v>
      </c>
      <c r="U651">
        <v>580</v>
      </c>
      <c r="V651" s="32">
        <v>237280050.67667523</v>
      </c>
    </row>
    <row r="652" spans="8:22" x14ac:dyDescent="0.35">
      <c r="H652" s="21"/>
      <c r="I652" s="21"/>
      <c r="J652" s="21"/>
      <c r="K652" s="21"/>
      <c r="L652" s="4"/>
      <c r="M652" s="4"/>
      <c r="N652" s="4"/>
      <c r="O652" s="4"/>
      <c r="S652">
        <v>581</v>
      </c>
      <c r="T652" s="32">
        <v>178984484.43153927</v>
      </c>
      <c r="U652">
        <v>581</v>
      </c>
      <c r="V652" s="32">
        <v>1167150871.1138809</v>
      </c>
    </row>
    <row r="653" spans="8:22" x14ac:dyDescent="0.35">
      <c r="H653" s="21"/>
      <c r="I653" s="21"/>
      <c r="J653" s="21"/>
      <c r="K653" s="21"/>
      <c r="L653" s="4"/>
      <c r="M653" s="4"/>
      <c r="N653" s="4"/>
      <c r="O653" s="4"/>
      <c r="S653">
        <v>582</v>
      </c>
      <c r="T653" s="32">
        <v>112540580.67807969</v>
      </c>
      <c r="U653">
        <v>582</v>
      </c>
      <c r="V653" s="32">
        <v>-327183220.34170121</v>
      </c>
    </row>
    <row r="654" spans="8:22" x14ac:dyDescent="0.35">
      <c r="H654" s="21"/>
      <c r="I654" s="21"/>
      <c r="J654" s="21"/>
      <c r="K654" s="21"/>
      <c r="L654" s="4"/>
      <c r="M654" s="4"/>
      <c r="N654" s="4"/>
      <c r="O654" s="4"/>
      <c r="S654">
        <v>583</v>
      </c>
      <c r="T654" s="32">
        <v>92771818.300066561</v>
      </c>
      <c r="U654">
        <v>583</v>
      </c>
      <c r="V654" s="32">
        <v>-262584854.37197936</v>
      </c>
    </row>
    <row r="655" spans="8:22" x14ac:dyDescent="0.35">
      <c r="H655" s="21"/>
      <c r="I655" s="21"/>
      <c r="J655" s="21"/>
      <c r="K655" s="21"/>
      <c r="L655" s="4"/>
      <c r="M655" s="4"/>
      <c r="N655" s="4"/>
      <c r="O655" s="4"/>
      <c r="S655">
        <v>584</v>
      </c>
      <c r="T655" s="32">
        <v>96736827.575343207</v>
      </c>
      <c r="U655">
        <v>584</v>
      </c>
      <c r="V655" s="32">
        <v>254172969.25238025</v>
      </c>
    </row>
    <row r="656" spans="8:22" x14ac:dyDescent="0.35">
      <c r="H656" s="21"/>
      <c r="I656" s="21"/>
      <c r="J656" s="21"/>
      <c r="K656" s="21"/>
      <c r="L656" s="4"/>
      <c r="M656" s="4"/>
      <c r="N656" s="4"/>
      <c r="O656" s="4"/>
      <c r="S656">
        <v>585</v>
      </c>
      <c r="T656" s="32">
        <v>84299910.95399113</v>
      </c>
      <c r="U656">
        <v>585</v>
      </c>
      <c r="V656" s="32">
        <v>-570832335.77283454</v>
      </c>
    </row>
    <row r="657" spans="8:22" x14ac:dyDescent="0.35">
      <c r="H657" s="21"/>
      <c r="I657" s="21"/>
      <c r="J657" s="21"/>
      <c r="K657" s="21"/>
      <c r="L657" s="4"/>
      <c r="M657" s="4"/>
      <c r="N657" s="4"/>
      <c r="O657" s="4"/>
      <c r="S657">
        <v>586</v>
      </c>
      <c r="T657" s="32">
        <v>103781609.56220686</v>
      </c>
      <c r="U657">
        <v>586</v>
      </c>
      <c r="V657" s="32">
        <v>2033056256.4724886</v>
      </c>
    </row>
    <row r="658" spans="8:22" x14ac:dyDescent="0.35">
      <c r="H658" s="21"/>
      <c r="I658" s="21"/>
      <c r="J658" s="21"/>
      <c r="K658" s="21"/>
      <c r="L658" s="4"/>
      <c r="M658" s="4"/>
      <c r="N658" s="4"/>
      <c r="O658" s="4"/>
      <c r="S658">
        <v>587</v>
      </c>
      <c r="T658" s="32">
        <v>70974283.381692767</v>
      </c>
      <c r="U658">
        <v>587</v>
      </c>
      <c r="V658" s="32">
        <v>-69097805.286555544</v>
      </c>
    </row>
    <row r="659" spans="8:22" x14ac:dyDescent="0.35">
      <c r="H659" s="21"/>
      <c r="I659" s="21"/>
      <c r="J659" s="21"/>
      <c r="K659" s="21"/>
      <c r="L659" s="4"/>
      <c r="M659" s="4"/>
      <c r="N659" s="4"/>
      <c r="O659" s="4"/>
      <c r="S659">
        <v>588</v>
      </c>
      <c r="T659" s="32">
        <v>61267548.722646534</v>
      </c>
      <c r="U659">
        <v>588</v>
      </c>
      <c r="V659" s="32">
        <v>-627221939.24231315</v>
      </c>
    </row>
    <row r="660" spans="8:22" x14ac:dyDescent="0.35">
      <c r="H660" s="21"/>
      <c r="I660" s="21"/>
      <c r="J660" s="21"/>
      <c r="K660" s="21"/>
      <c r="L660" s="4"/>
      <c r="M660" s="4"/>
      <c r="N660" s="4"/>
      <c r="O660" s="4"/>
      <c r="S660">
        <v>589</v>
      </c>
      <c r="T660" s="32">
        <v>131835351.73227513</v>
      </c>
      <c r="U660">
        <v>589</v>
      </c>
      <c r="V660" s="32">
        <v>-89563249.709566653</v>
      </c>
    </row>
    <row r="661" spans="8:22" x14ac:dyDescent="0.35">
      <c r="H661" s="21"/>
      <c r="I661" s="21"/>
      <c r="J661" s="21"/>
      <c r="K661" s="21"/>
      <c r="L661" s="4"/>
      <c r="M661" s="4"/>
      <c r="N661" s="4"/>
      <c r="O661" s="4"/>
      <c r="S661">
        <v>590</v>
      </c>
      <c r="T661" s="32">
        <v>151531122.6026099</v>
      </c>
      <c r="U661">
        <v>590</v>
      </c>
      <c r="V661" s="32">
        <v>18617051.744987402</v>
      </c>
    </row>
    <row r="662" spans="8:22" x14ac:dyDescent="0.35">
      <c r="H662" s="21"/>
      <c r="I662" s="21"/>
      <c r="J662" s="21"/>
      <c r="K662" s="21"/>
      <c r="L662" s="4"/>
      <c r="M662" s="4"/>
      <c r="N662" s="4"/>
      <c r="O662" s="4"/>
      <c r="S662">
        <v>591</v>
      </c>
      <c r="T662" s="32">
        <v>169117047.29186863</v>
      </c>
      <c r="U662">
        <v>591</v>
      </c>
      <c r="V662" s="32">
        <v>-23542855.774691463</v>
      </c>
    </row>
    <row r="663" spans="8:22" x14ac:dyDescent="0.35">
      <c r="H663" s="21"/>
      <c r="I663" s="21"/>
      <c r="J663" s="21"/>
      <c r="K663" s="21"/>
      <c r="L663" s="4"/>
      <c r="M663" s="4"/>
      <c r="N663" s="4"/>
      <c r="O663" s="4"/>
      <c r="S663">
        <v>592</v>
      </c>
      <c r="T663" s="32">
        <v>134038699.58030903</v>
      </c>
      <c r="U663">
        <v>592</v>
      </c>
      <c r="V663" s="32">
        <v>-320900662.37467593</v>
      </c>
    </row>
    <row r="664" spans="8:22" x14ac:dyDescent="0.35">
      <c r="H664" s="21"/>
      <c r="I664" s="21"/>
      <c r="J664" s="21"/>
      <c r="K664" s="21"/>
      <c r="L664" s="4"/>
      <c r="M664" s="4"/>
      <c r="N664" s="4"/>
      <c r="O664" s="4"/>
      <c r="S664">
        <v>593</v>
      </c>
      <c r="T664" s="32">
        <v>285071833.11108595</v>
      </c>
      <c r="U664">
        <v>593</v>
      </c>
      <c r="V664" s="32">
        <v>-462173965.49641812</v>
      </c>
    </row>
    <row r="665" spans="8:22" x14ac:dyDescent="0.35">
      <c r="H665" s="21"/>
      <c r="I665" s="21"/>
      <c r="J665" s="21"/>
      <c r="K665" s="21"/>
      <c r="L665" s="4"/>
      <c r="M665" s="4"/>
      <c r="N665" s="4"/>
      <c r="O665" s="4"/>
      <c r="S665">
        <v>594</v>
      </c>
      <c r="T665" s="32">
        <v>220398016.81788838</v>
      </c>
      <c r="U665">
        <v>594</v>
      </c>
      <c r="V665" s="32">
        <v>-282887656.64426064</v>
      </c>
    </row>
    <row r="666" spans="8:22" x14ac:dyDescent="0.35">
      <c r="H666" s="21"/>
      <c r="I666" s="21"/>
      <c r="J666" s="21"/>
      <c r="K666" s="21"/>
      <c r="L666" s="4"/>
      <c r="M666" s="4"/>
      <c r="N666" s="4"/>
      <c r="O666" s="4"/>
      <c r="S666">
        <v>595</v>
      </c>
      <c r="T666" s="32">
        <v>238540362.82621756</v>
      </c>
      <c r="U666">
        <v>595</v>
      </c>
      <c r="V666" s="32">
        <v>93077998.713342547</v>
      </c>
    </row>
    <row r="667" spans="8:22" x14ac:dyDescent="0.35">
      <c r="H667" s="21"/>
      <c r="I667" s="21"/>
      <c r="J667" s="21"/>
      <c r="K667" s="21"/>
      <c r="L667" s="4"/>
      <c r="M667" s="4"/>
      <c r="N667" s="4"/>
      <c r="O667" s="4"/>
      <c r="S667">
        <v>596</v>
      </c>
      <c r="T667" s="32">
        <v>95501978.929489583</v>
      </c>
      <c r="U667">
        <v>596</v>
      </c>
      <c r="V667" s="32">
        <v>818215304.53131068</v>
      </c>
    </row>
    <row r="668" spans="8:22" x14ac:dyDescent="0.35">
      <c r="H668" s="21"/>
      <c r="I668" s="21"/>
      <c r="J668" s="21"/>
      <c r="K668" s="21"/>
      <c r="L668" s="4"/>
      <c r="M668" s="4"/>
      <c r="N668" s="4"/>
      <c r="O668" s="4"/>
      <c r="S668">
        <v>597</v>
      </c>
      <c r="T668" s="32">
        <v>134845104.3650941</v>
      </c>
      <c r="U668">
        <v>597</v>
      </c>
      <c r="V668" s="32">
        <v>-379184522.96245009</v>
      </c>
    </row>
    <row r="669" spans="8:22" x14ac:dyDescent="0.35">
      <c r="H669" s="21"/>
      <c r="I669" s="21"/>
      <c r="J669" s="21"/>
      <c r="K669" s="21"/>
      <c r="L669" s="4"/>
      <c r="M669" s="4"/>
      <c r="N669" s="4"/>
      <c r="O669" s="4"/>
      <c r="S669">
        <v>598</v>
      </c>
      <c r="T669" s="32">
        <v>336898191.66410631</v>
      </c>
      <c r="U669">
        <v>598</v>
      </c>
      <c r="V669" s="32">
        <v>284954835.63867402</v>
      </c>
    </row>
    <row r="670" spans="8:22" x14ac:dyDescent="0.35">
      <c r="H670" s="21"/>
      <c r="I670" s="21"/>
      <c r="J670" s="21"/>
      <c r="K670" s="21"/>
      <c r="L670" s="4"/>
      <c r="M670" s="4"/>
      <c r="N670" s="4"/>
      <c r="O670" s="4"/>
      <c r="S670">
        <v>599</v>
      </c>
      <c r="T670" s="32">
        <v>178995382.70800111</v>
      </c>
      <c r="U670">
        <v>599</v>
      </c>
      <c r="V670" s="32">
        <v>75993206.409061447</v>
      </c>
    </row>
    <row r="671" spans="8:22" x14ac:dyDescent="0.35">
      <c r="H671" s="21"/>
      <c r="I671" s="21"/>
      <c r="J671" s="21"/>
      <c r="K671" s="21"/>
      <c r="L671" s="4"/>
      <c r="M671" s="4"/>
      <c r="N671" s="4"/>
      <c r="O671" s="4"/>
      <c r="S671">
        <v>600</v>
      </c>
      <c r="T671" s="32">
        <v>112986952.98202555</v>
      </c>
      <c r="U671">
        <v>600</v>
      </c>
      <c r="V671" s="32">
        <v>-109615252.77165087</v>
      </c>
    </row>
    <row r="672" spans="8:22" x14ac:dyDescent="0.35">
      <c r="H672" s="21"/>
      <c r="I672" s="21"/>
      <c r="J672" s="21"/>
      <c r="K672" s="21"/>
      <c r="L672" s="4"/>
      <c r="M672" s="4"/>
      <c r="N672" s="4"/>
      <c r="O672" s="4"/>
      <c r="S672">
        <v>601</v>
      </c>
      <c r="T672" s="32">
        <v>119449301.27304791</v>
      </c>
      <c r="U672">
        <v>601</v>
      </c>
      <c r="V672" s="32">
        <v>-323488071.59956479</v>
      </c>
    </row>
    <row r="673" spans="8:22" x14ac:dyDescent="0.35">
      <c r="H673" s="21"/>
      <c r="I673" s="21"/>
      <c r="J673" s="21"/>
      <c r="K673" s="21"/>
      <c r="L673" s="4"/>
      <c r="M673" s="4"/>
      <c r="N673" s="4"/>
      <c r="O673" s="4"/>
      <c r="S673">
        <v>602</v>
      </c>
      <c r="T673" s="32">
        <v>136411790.17327112</v>
      </c>
      <c r="U673">
        <v>602</v>
      </c>
      <c r="V673" s="32">
        <v>247229938.29279479</v>
      </c>
    </row>
    <row r="674" spans="8:22" x14ac:dyDescent="0.35">
      <c r="H674" s="21"/>
      <c r="I674" s="21"/>
      <c r="J674" s="21"/>
      <c r="K674" s="21"/>
      <c r="L674" s="4"/>
      <c r="M674" s="4"/>
      <c r="N674" s="4"/>
      <c r="O674" s="4"/>
      <c r="S674">
        <v>603</v>
      </c>
      <c r="T674" s="32">
        <v>159910221.42057365</v>
      </c>
      <c r="U674">
        <v>603</v>
      </c>
      <c r="V674" s="32">
        <v>224609958.1876061</v>
      </c>
    </row>
    <row r="675" spans="8:22" x14ac:dyDescent="0.35">
      <c r="H675" s="21"/>
      <c r="I675" s="21"/>
      <c r="J675" s="21"/>
      <c r="K675" s="21"/>
      <c r="L675" s="4"/>
      <c r="M675" s="4"/>
      <c r="N675" s="4"/>
      <c r="O675" s="4"/>
      <c r="S675">
        <v>604</v>
      </c>
      <c r="T675" s="32">
        <v>168944115.78888407</v>
      </c>
      <c r="U675">
        <v>604</v>
      </c>
      <c r="V675" s="32">
        <v>-399455418.21033549</v>
      </c>
    </row>
    <row r="676" spans="8:22" x14ac:dyDescent="0.35">
      <c r="H676" s="21"/>
      <c r="I676" s="21"/>
      <c r="J676" s="21"/>
      <c r="K676" s="21"/>
      <c r="L676" s="4"/>
      <c r="M676" s="4"/>
      <c r="N676" s="4"/>
      <c r="O676" s="4"/>
      <c r="S676">
        <v>605</v>
      </c>
      <c r="T676" s="32">
        <v>173644371.02980253</v>
      </c>
      <c r="U676">
        <v>605</v>
      </c>
      <c r="V676" s="32">
        <v>968900783.10250843</v>
      </c>
    </row>
    <row r="677" spans="8:22" x14ac:dyDescent="0.35">
      <c r="H677" s="21"/>
      <c r="I677" s="21"/>
      <c r="J677" s="21"/>
      <c r="K677" s="21"/>
      <c r="L677" s="4"/>
      <c r="M677" s="4"/>
      <c r="N677" s="4"/>
      <c r="O677" s="4"/>
      <c r="S677">
        <v>606</v>
      </c>
      <c r="T677" s="32">
        <v>93237421.768815652</v>
      </c>
      <c r="U677">
        <v>606</v>
      </c>
      <c r="V677" s="32">
        <v>-218975785.5749799</v>
      </c>
    </row>
    <row r="678" spans="8:22" x14ac:dyDescent="0.35">
      <c r="H678" s="21"/>
      <c r="I678" s="21"/>
      <c r="J678" s="21"/>
      <c r="K678" s="21"/>
      <c r="L678" s="4"/>
      <c r="M678" s="4"/>
      <c r="N678" s="4"/>
      <c r="O678" s="4"/>
      <c r="S678">
        <v>607</v>
      </c>
      <c r="T678" s="32">
        <v>79930082.990785033</v>
      </c>
      <c r="U678">
        <v>607</v>
      </c>
      <c r="V678" s="32">
        <v>-338455015.55309302</v>
      </c>
    </row>
    <row r="679" spans="8:22" x14ac:dyDescent="0.35">
      <c r="H679" s="21"/>
      <c r="I679" s="21"/>
      <c r="J679" s="21"/>
      <c r="K679" s="21"/>
      <c r="L679" s="4"/>
      <c r="M679" s="4"/>
      <c r="N679" s="4"/>
      <c r="O679" s="4"/>
      <c r="S679">
        <v>608</v>
      </c>
      <c r="T679" s="32">
        <v>85491750.603899434</v>
      </c>
      <c r="U679">
        <v>608</v>
      </c>
      <c r="V679" s="32">
        <v>-73922605.010636687</v>
      </c>
    </row>
    <row r="680" spans="8:22" x14ac:dyDescent="0.35">
      <c r="H680" s="21"/>
      <c r="I680" s="21"/>
      <c r="J680" s="21"/>
      <c r="K680" s="21"/>
      <c r="L680" s="4"/>
      <c r="M680" s="4"/>
      <c r="N680" s="4"/>
      <c r="O680" s="4"/>
      <c r="S680">
        <v>609</v>
      </c>
      <c r="T680" s="32">
        <v>96433146.524127796</v>
      </c>
      <c r="U680">
        <v>609</v>
      </c>
      <c r="V680" s="32">
        <v>-93496342.646803141</v>
      </c>
    </row>
    <row r="681" spans="8:22" x14ac:dyDescent="0.35">
      <c r="H681" s="21"/>
      <c r="I681" s="21"/>
      <c r="J681" s="21"/>
      <c r="K681" s="21"/>
      <c r="L681" s="4"/>
      <c r="M681" s="4"/>
      <c r="N681" s="4"/>
      <c r="O681" s="4"/>
      <c r="S681">
        <v>610</v>
      </c>
      <c r="T681" s="32">
        <v>222042054.06446734</v>
      </c>
      <c r="U681">
        <v>610</v>
      </c>
      <c r="V681" s="32">
        <v>-119864966.99741217</v>
      </c>
    </row>
    <row r="682" spans="8:22" x14ac:dyDescent="0.35">
      <c r="H682" s="21"/>
      <c r="I682" s="21"/>
      <c r="J682" s="21"/>
      <c r="K682" s="21"/>
      <c r="L682" s="4"/>
      <c r="M682" s="4"/>
      <c r="N682" s="4"/>
      <c r="O682" s="4"/>
      <c r="S682">
        <v>611</v>
      </c>
      <c r="T682" s="32">
        <v>70005356.17349568</v>
      </c>
      <c r="U682">
        <v>611</v>
      </c>
      <c r="V682" s="32">
        <v>42891977.231393054</v>
      </c>
    </row>
    <row r="683" spans="8:22" x14ac:dyDescent="0.35">
      <c r="H683" s="21"/>
      <c r="I683" s="21"/>
      <c r="J683" s="21"/>
      <c r="K683" s="21"/>
      <c r="L683" s="4"/>
      <c r="M683" s="4"/>
      <c r="N683" s="4"/>
      <c r="O683" s="4"/>
      <c r="S683">
        <v>612</v>
      </c>
      <c r="T683" s="32">
        <v>129159450.91015849</v>
      </c>
      <c r="U683">
        <v>612</v>
      </c>
      <c r="V683" s="32">
        <v>-574133934.53456628</v>
      </c>
    </row>
    <row r="684" spans="8:22" x14ac:dyDescent="0.35">
      <c r="H684" s="21"/>
      <c r="I684" s="21"/>
      <c r="J684" s="21"/>
      <c r="K684" s="21"/>
      <c r="L684" s="4"/>
      <c r="M684" s="4"/>
      <c r="N684" s="4"/>
      <c r="O684" s="4"/>
      <c r="S684">
        <v>613</v>
      </c>
      <c r="T684" s="32">
        <v>190456093.9837895</v>
      </c>
      <c r="U684">
        <v>613</v>
      </c>
      <c r="V684" s="32">
        <v>-285690707.86605471</v>
      </c>
    </row>
    <row r="685" spans="8:22" x14ac:dyDescent="0.35">
      <c r="H685" s="21"/>
      <c r="I685" s="21"/>
      <c r="J685" s="21"/>
      <c r="K685" s="21"/>
      <c r="L685" s="4"/>
      <c r="M685" s="4"/>
      <c r="N685" s="4"/>
      <c r="O685" s="4"/>
      <c r="S685">
        <v>614</v>
      </c>
      <c r="T685" s="32">
        <v>124939016.44308992</v>
      </c>
      <c r="U685">
        <v>614</v>
      </c>
      <c r="V685" s="32">
        <v>-62503099.943888307</v>
      </c>
    </row>
    <row r="686" spans="8:22" x14ac:dyDescent="0.35">
      <c r="H686" s="21"/>
      <c r="I686" s="21"/>
      <c r="J686" s="21"/>
      <c r="K686" s="21"/>
      <c r="L686" s="4"/>
      <c r="M686" s="4"/>
      <c r="N686" s="4"/>
      <c r="O686" s="4"/>
      <c r="S686">
        <v>615</v>
      </c>
      <c r="T686" s="32">
        <v>144551757.05614722</v>
      </c>
      <c r="U686">
        <v>615</v>
      </c>
      <c r="V686" s="32">
        <v>1616092727.8597999</v>
      </c>
    </row>
    <row r="687" spans="8:22" x14ac:dyDescent="0.35">
      <c r="H687" s="21"/>
      <c r="I687" s="21"/>
      <c r="J687" s="21"/>
      <c r="K687" s="21"/>
      <c r="L687" s="4"/>
      <c r="M687" s="4"/>
      <c r="N687" s="4"/>
      <c r="O687" s="4"/>
      <c r="S687">
        <v>616</v>
      </c>
      <c r="T687" s="32">
        <v>267868646.11303616</v>
      </c>
      <c r="U687">
        <v>616</v>
      </c>
      <c r="V687" s="32">
        <v>-371028003.50562793</v>
      </c>
    </row>
    <row r="688" spans="8:22" x14ac:dyDescent="0.35">
      <c r="H688" s="21"/>
      <c r="I688" s="21"/>
      <c r="J688" s="21"/>
      <c r="K688" s="21"/>
      <c r="L688" s="4"/>
      <c r="M688" s="4"/>
      <c r="N688" s="4"/>
      <c r="O688" s="4"/>
      <c r="S688">
        <v>617</v>
      </c>
      <c r="T688" s="32">
        <v>481022563.6135785</v>
      </c>
      <c r="U688">
        <v>617</v>
      </c>
      <c r="V688" s="32">
        <v>90273721.560041934</v>
      </c>
    </row>
    <row r="689" spans="8:22" x14ac:dyDescent="0.35">
      <c r="H689" s="21"/>
      <c r="I689" s="21"/>
      <c r="J689" s="21"/>
      <c r="K689" s="21"/>
      <c r="L689" s="4"/>
      <c r="M689" s="4"/>
      <c r="N689" s="4"/>
      <c r="O689" s="4"/>
      <c r="S689">
        <v>618</v>
      </c>
      <c r="T689" s="32">
        <v>106052518.13106322</v>
      </c>
      <c r="U689">
        <v>618</v>
      </c>
      <c r="V689" s="32">
        <v>714712078.29552066</v>
      </c>
    </row>
    <row r="690" spans="8:22" x14ac:dyDescent="0.35">
      <c r="H690" s="21"/>
      <c r="I690" s="21"/>
      <c r="J690" s="21"/>
      <c r="K690" s="21"/>
      <c r="L690" s="4"/>
      <c r="M690" s="4"/>
      <c r="N690" s="4"/>
      <c r="O690" s="4"/>
      <c r="S690">
        <v>619</v>
      </c>
      <c r="T690" s="32">
        <v>177344035.62451932</v>
      </c>
      <c r="U690">
        <v>619</v>
      </c>
      <c r="V690" s="32">
        <v>-173819114.48910624</v>
      </c>
    </row>
    <row r="691" spans="8:22" x14ac:dyDescent="0.35">
      <c r="H691" s="21"/>
      <c r="I691" s="21"/>
      <c r="J691" s="21"/>
      <c r="K691" s="21"/>
      <c r="L691" s="4"/>
      <c r="M691" s="4"/>
      <c r="N691" s="4"/>
      <c r="O691" s="4"/>
      <c r="S691">
        <v>620</v>
      </c>
      <c r="T691" s="32">
        <v>93460157.368421033</v>
      </c>
      <c r="U691">
        <v>620</v>
      </c>
      <c r="V691" s="32">
        <v>-142121604.57257214</v>
      </c>
    </row>
    <row r="692" spans="8:22" x14ac:dyDescent="0.35">
      <c r="H692" s="21"/>
      <c r="I692" s="21"/>
      <c r="J692" s="21"/>
      <c r="K692" s="21"/>
      <c r="L692" s="4"/>
      <c r="M692" s="4"/>
      <c r="N692" s="4"/>
      <c r="O692" s="4"/>
      <c r="S692">
        <v>621</v>
      </c>
      <c r="T692" s="32">
        <v>156234020.82713434</v>
      </c>
      <c r="U692">
        <v>621</v>
      </c>
      <c r="V692" s="32">
        <v>-323590479.85648191</v>
      </c>
    </row>
    <row r="693" spans="8:22" x14ac:dyDescent="0.35">
      <c r="H693" s="21"/>
      <c r="I693" s="21"/>
      <c r="J693" s="21"/>
      <c r="K693" s="21"/>
      <c r="L693" s="4"/>
      <c r="M693" s="4"/>
      <c r="N693" s="4"/>
      <c r="O693" s="4"/>
      <c r="S693">
        <v>622</v>
      </c>
      <c r="T693" s="32">
        <v>140165209.99321643</v>
      </c>
      <c r="U693">
        <v>622</v>
      </c>
      <c r="V693" s="32">
        <v>-33213495.361183032</v>
      </c>
    </row>
    <row r="694" spans="8:22" x14ac:dyDescent="0.35">
      <c r="H694" s="21"/>
      <c r="I694" s="21"/>
      <c r="J694" s="21"/>
      <c r="K694" s="21"/>
      <c r="L694" s="4"/>
      <c r="M694" s="4"/>
      <c r="N694" s="4"/>
      <c r="O694" s="4"/>
      <c r="S694">
        <v>623</v>
      </c>
      <c r="T694" s="32">
        <v>98710889.111642346</v>
      </c>
      <c r="U694">
        <v>623</v>
      </c>
      <c r="V694" s="32">
        <v>-174635321.45774147</v>
      </c>
    </row>
    <row r="695" spans="8:22" x14ac:dyDescent="0.35">
      <c r="H695" s="21"/>
      <c r="I695" s="21"/>
      <c r="J695" s="21"/>
      <c r="K695" s="21"/>
      <c r="L695" s="4"/>
      <c r="M695" s="4"/>
      <c r="N695" s="4"/>
      <c r="O695" s="4"/>
      <c r="S695">
        <v>624</v>
      </c>
      <c r="T695" s="32">
        <v>149257071.13139921</v>
      </c>
      <c r="U695">
        <v>624</v>
      </c>
      <c r="V695" s="32">
        <v>-276555609.00624496</v>
      </c>
    </row>
    <row r="696" spans="8:22" x14ac:dyDescent="0.35">
      <c r="H696" s="21"/>
      <c r="I696" s="21"/>
      <c r="J696" s="21"/>
      <c r="K696" s="21"/>
      <c r="L696" s="4"/>
      <c r="M696" s="4"/>
      <c r="N696" s="4"/>
      <c r="O696" s="4"/>
      <c r="S696">
        <v>625</v>
      </c>
      <c r="T696" s="32">
        <v>86694254.221983835</v>
      </c>
      <c r="U696">
        <v>625</v>
      </c>
      <c r="V696" s="32">
        <v>-372205612.66152507</v>
      </c>
    </row>
    <row r="697" spans="8:22" x14ac:dyDescent="0.35">
      <c r="H697" s="21"/>
      <c r="I697" s="21"/>
      <c r="J697" s="21"/>
      <c r="K697" s="21"/>
      <c r="L697" s="4"/>
      <c r="M697" s="4"/>
      <c r="N697" s="4"/>
      <c r="O697" s="4"/>
      <c r="S697">
        <v>626</v>
      </c>
      <c r="T697" s="32">
        <v>302669664.44715118</v>
      </c>
      <c r="U697">
        <v>626</v>
      </c>
      <c r="V697" s="32">
        <v>-154150616.35436332</v>
      </c>
    </row>
    <row r="698" spans="8:22" x14ac:dyDescent="0.35">
      <c r="H698" s="21"/>
      <c r="I698" s="21"/>
      <c r="J698" s="21"/>
      <c r="K698" s="21"/>
      <c r="L698" s="4"/>
      <c r="M698" s="4"/>
      <c r="N698" s="4"/>
      <c r="O698" s="4"/>
      <c r="S698">
        <v>627</v>
      </c>
      <c r="T698" s="32">
        <v>139374612.36928916</v>
      </c>
      <c r="U698">
        <v>627</v>
      </c>
      <c r="V698" s="32">
        <v>-288962329.41869199</v>
      </c>
    </row>
    <row r="699" spans="8:22" x14ac:dyDescent="0.35">
      <c r="H699" s="21"/>
      <c r="I699" s="21"/>
      <c r="J699" s="21"/>
      <c r="K699" s="21"/>
      <c r="L699" s="4"/>
      <c r="M699" s="4"/>
      <c r="N699" s="4"/>
      <c r="O699" s="4"/>
      <c r="S699">
        <v>628</v>
      </c>
      <c r="T699" s="32">
        <v>141895004.75239444</v>
      </c>
      <c r="U699">
        <v>628</v>
      </c>
      <c r="V699" s="32">
        <v>-761676410.94932485</v>
      </c>
    </row>
    <row r="700" spans="8:22" x14ac:dyDescent="0.35">
      <c r="H700" s="21"/>
      <c r="I700" s="21"/>
      <c r="J700" s="21"/>
      <c r="K700" s="21"/>
      <c r="L700" s="4"/>
      <c r="M700" s="4"/>
      <c r="N700" s="4"/>
      <c r="O700" s="4"/>
      <c r="S700">
        <v>629</v>
      </c>
      <c r="T700" s="32">
        <v>236386551.5007824</v>
      </c>
      <c r="U700">
        <v>629</v>
      </c>
      <c r="V700" s="32">
        <v>-287120436.27633619</v>
      </c>
    </row>
    <row r="701" spans="8:22" x14ac:dyDescent="0.35">
      <c r="H701" s="21"/>
      <c r="I701" s="21"/>
      <c r="J701" s="21"/>
      <c r="K701" s="21"/>
      <c r="L701" s="4"/>
      <c r="M701" s="4"/>
      <c r="N701" s="4"/>
      <c r="O701" s="4"/>
      <c r="S701">
        <v>630</v>
      </c>
      <c r="T701" s="32">
        <v>129619588.04941976</v>
      </c>
      <c r="U701">
        <v>630</v>
      </c>
      <c r="V701" s="32">
        <v>-985554780.2551527</v>
      </c>
    </row>
    <row r="702" spans="8:22" x14ac:dyDescent="0.35">
      <c r="H702" s="21"/>
      <c r="I702" s="21"/>
      <c r="J702" s="21"/>
      <c r="K702" s="21"/>
      <c r="L702" s="4"/>
      <c r="M702" s="4"/>
      <c r="N702" s="4"/>
      <c r="O702" s="4"/>
      <c r="S702">
        <v>631</v>
      </c>
      <c r="T702" s="32">
        <v>102264528.30057769</v>
      </c>
      <c r="U702">
        <v>631</v>
      </c>
      <c r="V702" s="32">
        <v>-4330175.275330767</v>
      </c>
    </row>
    <row r="703" spans="8:22" x14ac:dyDescent="0.35">
      <c r="H703" s="21"/>
      <c r="I703" s="21"/>
      <c r="J703" s="21"/>
      <c r="K703" s="21"/>
      <c r="L703" s="4"/>
      <c r="M703" s="4"/>
      <c r="N703" s="4"/>
      <c r="O703" s="4"/>
      <c r="S703">
        <v>632</v>
      </c>
      <c r="T703" s="32">
        <v>111070127.32751659</v>
      </c>
      <c r="U703">
        <v>632</v>
      </c>
      <c r="V703" s="32">
        <v>-356401661.18046194</v>
      </c>
    </row>
    <row r="704" spans="8:22" x14ac:dyDescent="0.35">
      <c r="H704" s="21"/>
      <c r="I704" s="21"/>
      <c r="J704" s="21"/>
      <c r="K704" s="21"/>
      <c r="L704" s="4"/>
      <c r="M704" s="4"/>
      <c r="N704" s="4"/>
      <c r="O704" s="4"/>
      <c r="S704">
        <v>633</v>
      </c>
      <c r="T704" s="32">
        <v>142366165.9547649</v>
      </c>
      <c r="U704">
        <v>633</v>
      </c>
      <c r="V704" s="32">
        <v>-23034097.316297084</v>
      </c>
    </row>
    <row r="705" spans="8:22" x14ac:dyDescent="0.35">
      <c r="H705" s="21"/>
      <c r="I705" s="21"/>
      <c r="J705" s="21"/>
      <c r="K705" s="21"/>
      <c r="L705" s="4"/>
      <c r="M705" s="4"/>
      <c r="N705" s="4"/>
      <c r="O705" s="4"/>
      <c r="S705">
        <v>634</v>
      </c>
      <c r="T705" s="32">
        <v>116955859.87498641</v>
      </c>
      <c r="U705">
        <v>634</v>
      </c>
      <c r="V705" s="32">
        <v>-429526984.59541625</v>
      </c>
    </row>
    <row r="706" spans="8:22" x14ac:dyDescent="0.35">
      <c r="H706" s="21"/>
      <c r="I706" s="21"/>
      <c r="J706" s="21"/>
      <c r="K706" s="21"/>
      <c r="L706" s="4"/>
      <c r="M706" s="4"/>
      <c r="N706" s="4"/>
      <c r="O706" s="4"/>
      <c r="S706">
        <v>635</v>
      </c>
      <c r="T706" s="32">
        <v>153654514.03311443</v>
      </c>
      <c r="U706">
        <v>635</v>
      </c>
      <c r="V706" s="32">
        <v>-367011002.09624958</v>
      </c>
    </row>
    <row r="707" spans="8:22" x14ac:dyDescent="0.35">
      <c r="H707" s="21"/>
      <c r="I707" s="21"/>
      <c r="J707" s="21"/>
      <c r="K707" s="21"/>
      <c r="L707" s="4"/>
      <c r="M707" s="4"/>
      <c r="N707" s="4"/>
      <c r="O707" s="4"/>
      <c r="S707">
        <v>636</v>
      </c>
      <c r="T707" s="32">
        <v>166064457.2678363</v>
      </c>
      <c r="U707">
        <v>636</v>
      </c>
      <c r="V707" s="32">
        <v>-249020557.64101118</v>
      </c>
    </row>
    <row r="708" spans="8:22" x14ac:dyDescent="0.35">
      <c r="H708" s="21"/>
      <c r="I708" s="21"/>
      <c r="J708" s="21"/>
      <c r="K708" s="21"/>
      <c r="L708" s="4"/>
      <c r="M708" s="4"/>
      <c r="N708" s="4"/>
      <c r="O708" s="4"/>
      <c r="S708">
        <v>637</v>
      </c>
      <c r="T708" s="32">
        <v>81784746.856360614</v>
      </c>
      <c r="U708">
        <v>637</v>
      </c>
      <c r="V708" s="32">
        <v>-186828720.2527535</v>
      </c>
    </row>
    <row r="709" spans="8:22" x14ac:dyDescent="0.35">
      <c r="H709" s="21"/>
      <c r="I709" s="21"/>
      <c r="J709" s="21"/>
      <c r="K709" s="21"/>
      <c r="L709" s="4"/>
      <c r="M709" s="4"/>
      <c r="N709" s="4"/>
      <c r="O709" s="4"/>
      <c r="S709">
        <v>638</v>
      </c>
      <c r="T709" s="32">
        <v>143689728.59896895</v>
      </c>
      <c r="U709">
        <v>638</v>
      </c>
      <c r="V709" s="32">
        <v>-189901166.91806403</v>
      </c>
    </row>
    <row r="710" spans="8:22" x14ac:dyDescent="0.35">
      <c r="H710" s="21"/>
      <c r="I710" s="21"/>
      <c r="J710" s="21"/>
      <c r="K710" s="21"/>
      <c r="L710" s="4"/>
      <c r="M710" s="4"/>
      <c r="N710" s="4"/>
      <c r="O710" s="4"/>
      <c r="S710">
        <v>639</v>
      </c>
      <c r="T710" s="32">
        <v>169852182.19282287</v>
      </c>
      <c r="U710">
        <v>639</v>
      </c>
      <c r="V710" s="32">
        <v>-277457801.62106347</v>
      </c>
    </row>
    <row r="711" spans="8:22" x14ac:dyDescent="0.35">
      <c r="H711" s="21"/>
      <c r="I711" s="21"/>
      <c r="J711" s="21"/>
      <c r="K711" s="21"/>
      <c r="L711" s="4"/>
      <c r="M711" s="4"/>
      <c r="N711" s="4"/>
      <c r="O711" s="4"/>
      <c r="S711">
        <v>640</v>
      </c>
      <c r="T711" s="32">
        <v>146657976.59649977</v>
      </c>
      <c r="U711">
        <v>640</v>
      </c>
      <c r="V711" s="32">
        <v>-218233807.28417286</v>
      </c>
    </row>
    <row r="712" spans="8:22" x14ac:dyDescent="0.35">
      <c r="H712" s="21"/>
      <c r="I712" s="21"/>
      <c r="J712" s="21"/>
      <c r="K712" s="21"/>
      <c r="L712" s="4"/>
      <c r="M712" s="4"/>
      <c r="N712" s="4"/>
      <c r="O712" s="4"/>
      <c r="S712">
        <v>641</v>
      </c>
      <c r="T712" s="32">
        <v>102465688.41509549</v>
      </c>
      <c r="U712">
        <v>641</v>
      </c>
      <c r="V712" s="32">
        <v>-169334545.8005611</v>
      </c>
    </row>
    <row r="713" spans="8:22" x14ac:dyDescent="0.35">
      <c r="H713" s="21"/>
      <c r="I713" s="21"/>
      <c r="J713" s="21"/>
      <c r="K713" s="21"/>
      <c r="L713" s="4"/>
      <c r="M713" s="4"/>
      <c r="N713" s="4"/>
      <c r="O713" s="4"/>
      <c r="S713">
        <v>642</v>
      </c>
      <c r="T713" s="32">
        <v>220181929.60544455</v>
      </c>
      <c r="U713">
        <v>642</v>
      </c>
      <c r="V713" s="32">
        <v>1531551388.838747</v>
      </c>
    </row>
    <row r="714" spans="8:22" x14ac:dyDescent="0.35">
      <c r="H714" s="21"/>
      <c r="I714" s="21"/>
      <c r="J714" s="21"/>
      <c r="K714" s="21"/>
      <c r="L714" s="4"/>
      <c r="M714" s="4"/>
      <c r="N714" s="4"/>
      <c r="O714" s="4"/>
      <c r="S714">
        <v>643</v>
      </c>
      <c r="T714" s="32">
        <v>225767916.14215091</v>
      </c>
      <c r="U714">
        <v>643</v>
      </c>
      <c r="V714" s="32">
        <v>41865960.181220815</v>
      </c>
    </row>
    <row r="715" spans="8:22" x14ac:dyDescent="0.35">
      <c r="H715" s="21"/>
      <c r="I715" s="21"/>
      <c r="J715" s="21"/>
      <c r="K715" s="21"/>
      <c r="L715" s="4"/>
      <c r="M715" s="4"/>
      <c r="N715" s="4"/>
      <c r="O715" s="4"/>
      <c r="S715">
        <v>644</v>
      </c>
      <c r="T715" s="32">
        <v>87712298.547220752</v>
      </c>
      <c r="U715">
        <v>644</v>
      </c>
      <c r="V715" s="32">
        <v>-25308025.14686694</v>
      </c>
    </row>
    <row r="716" spans="8:22" x14ac:dyDescent="0.35">
      <c r="H716" s="21"/>
      <c r="I716" s="21"/>
      <c r="J716" s="21"/>
      <c r="K716" s="21"/>
      <c r="L716" s="4"/>
      <c r="M716" s="4"/>
      <c r="N716" s="4"/>
      <c r="O716" s="4"/>
      <c r="S716">
        <v>645</v>
      </c>
      <c r="T716" s="32">
        <v>87273283.371726245</v>
      </c>
      <c r="U716">
        <v>645</v>
      </c>
      <c r="V716" s="32">
        <v>-287671241.43738931</v>
      </c>
    </row>
    <row r="717" spans="8:22" x14ac:dyDescent="0.35">
      <c r="H717" s="21"/>
      <c r="I717" s="21"/>
      <c r="J717" s="21"/>
      <c r="K717" s="21"/>
      <c r="L717" s="4"/>
      <c r="M717" s="4"/>
      <c r="N717" s="4"/>
      <c r="O717" s="4"/>
      <c r="S717">
        <v>646</v>
      </c>
      <c r="T717" s="32">
        <v>192151006.2436901</v>
      </c>
      <c r="U717">
        <v>646</v>
      </c>
      <c r="V717" s="32">
        <v>708917522.21543646</v>
      </c>
    </row>
    <row r="718" spans="8:22" x14ac:dyDescent="0.35">
      <c r="H718" s="21"/>
      <c r="I718" s="21"/>
      <c r="J718" s="21"/>
      <c r="K718" s="21"/>
      <c r="L718" s="4"/>
      <c r="M718" s="4"/>
      <c r="N718" s="4"/>
      <c r="O718" s="4"/>
      <c r="S718">
        <v>647</v>
      </c>
      <c r="T718" s="32">
        <v>335900097.86079526</v>
      </c>
      <c r="U718">
        <v>647</v>
      </c>
      <c r="V718" s="32">
        <v>-282992326.21064192</v>
      </c>
    </row>
    <row r="719" spans="8:22" x14ac:dyDescent="0.35">
      <c r="H719" s="21"/>
      <c r="I719" s="21"/>
      <c r="J719" s="21"/>
      <c r="K719" s="21"/>
      <c r="L719" s="4"/>
      <c r="M719" s="4"/>
      <c r="N719" s="4"/>
      <c r="O719" s="4"/>
      <c r="S719">
        <v>648</v>
      </c>
      <c r="T719" s="32">
        <v>128076579.13324693</v>
      </c>
      <c r="U719">
        <v>648</v>
      </c>
      <c r="V719" s="32">
        <v>1543448160.5592074</v>
      </c>
    </row>
    <row r="720" spans="8:22" x14ac:dyDescent="0.35">
      <c r="H720" s="21"/>
      <c r="I720" s="21"/>
      <c r="J720" s="21"/>
      <c r="K720" s="21"/>
      <c r="L720" s="4"/>
      <c r="M720" s="4"/>
      <c r="N720" s="4"/>
      <c r="O720" s="4"/>
      <c r="S720">
        <v>649</v>
      </c>
      <c r="T720" s="32">
        <v>174862041.57357842</v>
      </c>
      <c r="U720">
        <v>649</v>
      </c>
      <c r="V720" s="32">
        <v>561914293.98057413</v>
      </c>
    </row>
    <row r="721" spans="8:22" x14ac:dyDescent="0.35">
      <c r="H721" s="21"/>
      <c r="I721" s="21"/>
      <c r="J721" s="21"/>
      <c r="K721" s="21"/>
      <c r="L721" s="4"/>
      <c r="M721" s="4"/>
      <c r="N721" s="4"/>
      <c r="O721" s="4"/>
      <c r="S721">
        <v>650</v>
      </c>
      <c r="T721" s="32">
        <v>200097909.63784239</v>
      </c>
      <c r="U721">
        <v>650</v>
      </c>
      <c r="V721" s="32">
        <v>-498511539.73551166</v>
      </c>
    </row>
    <row r="722" spans="8:22" x14ac:dyDescent="0.35">
      <c r="H722" s="21"/>
      <c r="I722" s="21"/>
      <c r="J722" s="21"/>
      <c r="K722" s="21"/>
      <c r="L722" s="4"/>
      <c r="M722" s="4"/>
      <c r="N722" s="4"/>
      <c r="O722" s="4"/>
      <c r="S722">
        <v>651</v>
      </c>
      <c r="T722" s="32">
        <v>266613460.76528022</v>
      </c>
      <c r="U722">
        <v>651</v>
      </c>
      <c r="V722" s="32">
        <v>18355482.21745291</v>
      </c>
    </row>
    <row r="723" spans="8:22" x14ac:dyDescent="0.35">
      <c r="H723" s="21"/>
      <c r="I723" s="21"/>
      <c r="J723" s="21"/>
      <c r="K723" s="21"/>
      <c r="L723" s="4"/>
      <c r="M723" s="4"/>
      <c r="N723" s="4"/>
      <c r="O723" s="4"/>
      <c r="S723">
        <v>652</v>
      </c>
      <c r="T723" s="32">
        <v>199568108.70495647</v>
      </c>
      <c r="U723">
        <v>652</v>
      </c>
      <c r="V723" s="32">
        <v>-239059315.00401711</v>
      </c>
    </row>
    <row r="724" spans="8:22" x14ac:dyDescent="0.35">
      <c r="H724" s="21"/>
      <c r="I724" s="21"/>
      <c r="J724" s="21"/>
      <c r="K724" s="21"/>
      <c r="L724" s="4"/>
      <c r="M724" s="4"/>
      <c r="N724" s="4"/>
      <c r="O724" s="4"/>
      <c r="S724">
        <v>653</v>
      </c>
      <c r="T724" s="32">
        <v>135912201.84045208</v>
      </c>
      <c r="U724">
        <v>653</v>
      </c>
      <c r="V724" s="32">
        <v>-463389136.56000203</v>
      </c>
    </row>
    <row r="725" spans="8:22" x14ac:dyDescent="0.35">
      <c r="H725" s="21"/>
      <c r="I725" s="21"/>
      <c r="J725" s="21"/>
      <c r="K725" s="21"/>
      <c r="L725" s="4"/>
      <c r="M725" s="4"/>
      <c r="N725" s="4"/>
      <c r="O725" s="4"/>
      <c r="S725">
        <v>654</v>
      </c>
      <c r="T725" s="32">
        <v>101508166.67954011</v>
      </c>
      <c r="U725">
        <v>654</v>
      </c>
      <c r="V725" s="32">
        <v>259013242.44511759</v>
      </c>
    </row>
    <row r="726" spans="8:22" x14ac:dyDescent="0.35">
      <c r="H726" s="21"/>
      <c r="I726" s="21"/>
      <c r="J726" s="21"/>
      <c r="K726" s="21"/>
      <c r="L726" s="4"/>
      <c r="M726" s="4"/>
      <c r="N726" s="4"/>
      <c r="O726" s="4"/>
      <c r="S726">
        <v>655</v>
      </c>
      <c r="T726" s="32">
        <v>116916977.20487884</v>
      </c>
      <c r="U726">
        <v>655</v>
      </c>
      <c r="V726" s="32">
        <v>779747523.66728866</v>
      </c>
    </row>
    <row r="727" spans="8:22" x14ac:dyDescent="0.35">
      <c r="H727" s="21"/>
      <c r="I727" s="21"/>
      <c r="J727" s="21"/>
      <c r="K727" s="21"/>
      <c r="L727" s="4"/>
      <c r="M727" s="4"/>
      <c r="N727" s="4"/>
      <c r="O727" s="4"/>
      <c r="S727">
        <v>656</v>
      </c>
      <c r="T727" s="32">
        <v>75392233.328846693</v>
      </c>
      <c r="U727">
        <v>656</v>
      </c>
      <c r="V727" s="32">
        <v>-279819431.63296634</v>
      </c>
    </row>
    <row r="728" spans="8:22" x14ac:dyDescent="0.35">
      <c r="H728" s="21"/>
      <c r="I728" s="21"/>
      <c r="J728" s="21"/>
      <c r="K728" s="21"/>
      <c r="L728" s="4"/>
      <c r="M728" s="4"/>
      <c r="N728" s="4"/>
      <c r="O728" s="4"/>
      <c r="S728">
        <v>657</v>
      </c>
      <c r="T728" s="32">
        <v>108530635.37434521</v>
      </c>
      <c r="U728">
        <v>657</v>
      </c>
      <c r="V728" s="32">
        <v>-173299676.42088017</v>
      </c>
    </row>
    <row r="729" spans="8:22" x14ac:dyDescent="0.35">
      <c r="H729" s="21"/>
      <c r="I729" s="21"/>
      <c r="J729" s="21"/>
      <c r="K729" s="21"/>
      <c r="L729" s="4"/>
      <c r="M729" s="4"/>
      <c r="N729" s="4"/>
      <c r="O729" s="4"/>
      <c r="S729">
        <v>658</v>
      </c>
      <c r="T729" s="32">
        <v>107391707.32162496</v>
      </c>
      <c r="U729">
        <v>658</v>
      </c>
      <c r="V729" s="32">
        <v>-282274975.418522</v>
      </c>
    </row>
    <row r="730" spans="8:22" x14ac:dyDescent="0.35">
      <c r="H730" s="21"/>
      <c r="I730" s="21"/>
      <c r="J730" s="21"/>
      <c r="K730" s="21"/>
      <c r="L730" s="4"/>
      <c r="M730" s="4"/>
      <c r="N730" s="4"/>
      <c r="O730" s="4"/>
      <c r="S730">
        <v>659</v>
      </c>
      <c r="T730" s="32">
        <v>146714733.49650186</v>
      </c>
      <c r="U730">
        <v>659</v>
      </c>
      <c r="V730" s="32">
        <v>-146917990.41508806</v>
      </c>
    </row>
    <row r="731" spans="8:22" x14ac:dyDescent="0.35">
      <c r="H731" s="21"/>
      <c r="I731" s="21"/>
      <c r="J731" s="21"/>
      <c r="K731" s="21"/>
      <c r="L731" s="4"/>
      <c r="M731" s="4"/>
      <c r="N731" s="4"/>
      <c r="O731" s="4"/>
      <c r="S731">
        <v>660</v>
      </c>
      <c r="T731" s="32">
        <v>117975321.27125598</v>
      </c>
      <c r="U731">
        <v>660</v>
      </c>
      <c r="V731" s="32">
        <v>-245819479.5942623</v>
      </c>
    </row>
    <row r="732" spans="8:22" x14ac:dyDescent="0.35">
      <c r="H732" s="21"/>
      <c r="I732" s="21"/>
      <c r="J732" s="21"/>
      <c r="K732" s="21"/>
      <c r="L732" s="4"/>
      <c r="M732" s="4"/>
      <c r="N732" s="4"/>
      <c r="O732" s="4"/>
      <c r="S732">
        <v>661</v>
      </c>
      <c r="T732" s="32">
        <v>102442393.11263907</v>
      </c>
      <c r="U732">
        <v>661</v>
      </c>
      <c r="V732" s="32">
        <v>60700301.755146369</v>
      </c>
    </row>
    <row r="733" spans="8:22" x14ac:dyDescent="0.35">
      <c r="H733" s="21"/>
      <c r="I733" s="21"/>
      <c r="J733" s="21"/>
      <c r="K733" s="21"/>
      <c r="L733" s="4"/>
      <c r="M733" s="4"/>
      <c r="N733" s="4"/>
      <c r="O733" s="4"/>
      <c r="S733">
        <v>662</v>
      </c>
      <c r="T733" s="32">
        <v>116813497.00095339</v>
      </c>
      <c r="U733">
        <v>662</v>
      </c>
      <c r="V733" s="32">
        <v>-947221083.76535928</v>
      </c>
    </row>
    <row r="734" spans="8:22" x14ac:dyDescent="0.35">
      <c r="H734" s="21"/>
      <c r="I734" s="21"/>
      <c r="J734" s="21"/>
      <c r="K734" s="21"/>
      <c r="L734" s="4"/>
      <c r="M734" s="4"/>
      <c r="N734" s="4"/>
      <c r="O734" s="4"/>
      <c r="S734">
        <v>663</v>
      </c>
      <c r="T734" s="32">
        <v>87010815.287040904</v>
      </c>
      <c r="U734">
        <v>663</v>
      </c>
      <c r="V734" s="32">
        <v>-1383447623.7114518</v>
      </c>
    </row>
    <row r="735" spans="8:22" x14ac:dyDescent="0.35">
      <c r="H735" s="21"/>
      <c r="I735" s="21"/>
      <c r="J735" s="21"/>
      <c r="K735" s="21"/>
      <c r="L735" s="4"/>
      <c r="M735" s="4"/>
      <c r="N735" s="4"/>
      <c r="O735" s="4"/>
      <c r="S735">
        <v>664</v>
      </c>
      <c r="T735" s="32">
        <v>122935025.68963933</v>
      </c>
      <c r="U735">
        <v>664</v>
      </c>
      <c r="V735" s="32">
        <v>-154425923.53972653</v>
      </c>
    </row>
    <row r="736" spans="8:22" x14ac:dyDescent="0.35">
      <c r="H736" s="21"/>
      <c r="I736" s="21"/>
      <c r="J736" s="21"/>
      <c r="K736" s="21"/>
      <c r="L736" s="4"/>
      <c r="M736" s="4"/>
      <c r="N736" s="4"/>
      <c r="O736" s="4"/>
      <c r="S736">
        <v>665</v>
      </c>
      <c r="T736" s="32">
        <v>171646723.89687121</v>
      </c>
      <c r="U736">
        <v>665</v>
      </c>
      <c r="V736" s="32">
        <v>-126133894.08321075</v>
      </c>
    </row>
    <row r="737" spans="8:22" x14ac:dyDescent="0.35">
      <c r="H737" s="21"/>
      <c r="I737" s="21"/>
      <c r="J737" s="21"/>
      <c r="K737" s="21"/>
      <c r="L737" s="4"/>
      <c r="M737" s="4"/>
      <c r="N737" s="4"/>
      <c r="O737" s="4"/>
      <c r="S737">
        <v>666</v>
      </c>
      <c r="T737" s="32">
        <v>75768894.49097617</v>
      </c>
      <c r="U737">
        <v>666</v>
      </c>
      <c r="V737" s="32">
        <v>-224313163.54071832</v>
      </c>
    </row>
    <row r="738" spans="8:22" x14ac:dyDescent="0.35">
      <c r="H738" s="21"/>
      <c r="I738" s="21"/>
      <c r="J738" s="21"/>
      <c r="K738" s="21"/>
      <c r="L738" s="4"/>
      <c r="M738" s="4"/>
      <c r="N738" s="4"/>
      <c r="O738" s="4"/>
      <c r="S738">
        <v>667</v>
      </c>
      <c r="T738" s="32">
        <v>97309640.446834579</v>
      </c>
      <c r="U738">
        <v>667</v>
      </c>
      <c r="V738" s="32">
        <v>-123957465.05905563</v>
      </c>
    </row>
    <row r="739" spans="8:22" x14ac:dyDescent="0.35">
      <c r="H739" s="21"/>
      <c r="I739" s="21"/>
      <c r="J739" s="21"/>
      <c r="K739" s="21"/>
      <c r="L739" s="4"/>
      <c r="M739" s="4"/>
      <c r="N739" s="4"/>
      <c r="O739" s="4"/>
      <c r="S739">
        <v>668</v>
      </c>
      <c r="T739" s="32">
        <v>92926335.05350998</v>
      </c>
      <c r="U739">
        <v>668</v>
      </c>
      <c r="V739" s="32">
        <v>-899328358.94030654</v>
      </c>
    </row>
    <row r="740" spans="8:22" x14ac:dyDescent="0.35">
      <c r="H740" s="21"/>
      <c r="I740" s="21"/>
      <c r="J740" s="21"/>
      <c r="K740" s="21"/>
      <c r="L740" s="4"/>
      <c r="M740" s="4"/>
      <c r="N740" s="4"/>
      <c r="O740" s="4"/>
      <c r="S740">
        <v>669</v>
      </c>
      <c r="T740" s="32">
        <v>126741354.45284536</v>
      </c>
      <c r="U740">
        <v>669</v>
      </c>
      <c r="V740" s="32">
        <v>-164451565.06130043</v>
      </c>
    </row>
    <row r="741" spans="8:22" x14ac:dyDescent="0.35">
      <c r="H741" s="21"/>
      <c r="I741" s="21"/>
      <c r="J741" s="21"/>
      <c r="K741" s="21"/>
      <c r="L741" s="4"/>
      <c r="M741" s="4"/>
      <c r="N741" s="4"/>
      <c r="O741" s="4"/>
      <c r="S741">
        <v>670</v>
      </c>
      <c r="T741" s="32">
        <v>83261762.2015405</v>
      </c>
      <c r="U741">
        <v>670</v>
      </c>
      <c r="V741" s="32">
        <v>-24408717.686248839</v>
      </c>
    </row>
    <row r="742" spans="8:22" x14ac:dyDescent="0.35">
      <c r="H742" s="21"/>
      <c r="I742" s="21"/>
      <c r="J742" s="21"/>
      <c r="K742" s="21"/>
      <c r="L742" s="4"/>
      <c r="M742" s="4"/>
      <c r="N742" s="4"/>
      <c r="O742" s="4"/>
      <c r="S742">
        <v>671</v>
      </c>
      <c r="T742" s="32">
        <v>123479704.05210201</v>
      </c>
      <c r="U742">
        <v>671</v>
      </c>
      <c r="V742" s="32">
        <v>-235749791.6956012</v>
      </c>
    </row>
    <row r="743" spans="8:22" x14ac:dyDescent="0.35">
      <c r="H743" s="21"/>
      <c r="I743" s="21"/>
      <c r="J743" s="21"/>
      <c r="K743" s="21"/>
      <c r="L743" s="4"/>
      <c r="M743" s="4"/>
      <c r="N743" s="4"/>
      <c r="O743" s="4"/>
      <c r="S743">
        <v>672</v>
      </c>
      <c r="T743" s="32">
        <v>106610402.4101107</v>
      </c>
      <c r="U743">
        <v>672</v>
      </c>
      <c r="V743" s="32">
        <v>48959021.420381561</v>
      </c>
    </row>
    <row r="744" spans="8:22" x14ac:dyDescent="0.35">
      <c r="H744" s="21"/>
      <c r="I744" s="21"/>
      <c r="J744" s="21"/>
      <c r="K744" s="21"/>
      <c r="L744" s="4"/>
      <c r="M744" s="4"/>
      <c r="N744" s="4"/>
      <c r="O744" s="4"/>
      <c r="S744">
        <v>673</v>
      </c>
      <c r="T744" s="32">
        <v>128083243.50942159</v>
      </c>
      <c r="U744">
        <v>673</v>
      </c>
      <c r="V744" s="32">
        <v>-397403517.11512065</v>
      </c>
    </row>
    <row r="745" spans="8:22" x14ac:dyDescent="0.35">
      <c r="H745" s="21"/>
      <c r="I745" s="21"/>
      <c r="J745" s="21"/>
      <c r="K745" s="21"/>
      <c r="L745" s="4"/>
      <c r="M745" s="4"/>
      <c r="N745" s="4"/>
      <c r="O745" s="4"/>
      <c r="S745">
        <v>674</v>
      </c>
      <c r="T745" s="32">
        <v>224074159.28086337</v>
      </c>
      <c r="U745">
        <v>674</v>
      </c>
      <c r="V745" s="32">
        <v>-380024968.29249305</v>
      </c>
    </row>
    <row r="746" spans="8:22" x14ac:dyDescent="0.35">
      <c r="H746" s="21"/>
      <c r="I746" s="21"/>
      <c r="J746" s="21"/>
      <c r="K746" s="21"/>
      <c r="L746" s="4"/>
      <c r="M746" s="4"/>
      <c r="N746" s="4"/>
      <c r="O746" s="4"/>
      <c r="S746">
        <v>675</v>
      </c>
      <c r="T746" s="32">
        <v>103621071.40857477</v>
      </c>
      <c r="U746">
        <v>675</v>
      </c>
      <c r="V746" s="32">
        <v>457942086.21817744</v>
      </c>
    </row>
    <row r="747" spans="8:22" x14ac:dyDescent="0.35">
      <c r="H747" s="21"/>
      <c r="I747" s="21"/>
      <c r="J747" s="21"/>
      <c r="K747" s="21"/>
      <c r="L747" s="4"/>
      <c r="M747" s="4"/>
      <c r="N747" s="4"/>
      <c r="O747" s="4"/>
      <c r="S747">
        <v>676</v>
      </c>
      <c r="T747" s="32">
        <v>285715037.76147884</v>
      </c>
      <c r="U747">
        <v>676</v>
      </c>
      <c r="V747" s="32">
        <v>-201213821.92537317</v>
      </c>
    </row>
    <row r="748" spans="8:22" x14ac:dyDescent="0.35">
      <c r="H748" s="21"/>
      <c r="I748" s="21"/>
      <c r="J748" s="21"/>
      <c r="K748" s="21"/>
      <c r="L748" s="4"/>
      <c r="M748" s="4"/>
      <c r="N748" s="4"/>
      <c r="O748" s="4"/>
      <c r="S748">
        <v>677</v>
      </c>
      <c r="T748" s="32">
        <v>85722826.198152855</v>
      </c>
      <c r="U748">
        <v>677</v>
      </c>
      <c r="V748" s="32">
        <v>56830076.786826298</v>
      </c>
    </row>
    <row r="749" spans="8:22" x14ac:dyDescent="0.35">
      <c r="H749" s="21"/>
      <c r="I749" s="21"/>
      <c r="J749" s="21"/>
      <c r="K749" s="21"/>
      <c r="L749" s="4"/>
      <c r="M749" s="4"/>
      <c r="N749" s="4"/>
      <c r="O749" s="4"/>
      <c r="S749">
        <v>678</v>
      </c>
      <c r="T749" s="32">
        <v>135439294.10926607</v>
      </c>
      <c r="U749">
        <v>678</v>
      </c>
      <c r="V749" s="32">
        <v>-259806434.50554773</v>
      </c>
    </row>
    <row r="750" spans="8:22" x14ac:dyDescent="0.35">
      <c r="H750" s="21"/>
      <c r="I750" s="21"/>
      <c r="J750" s="21"/>
      <c r="K750" s="21"/>
      <c r="L750" s="4"/>
      <c r="M750" s="4"/>
      <c r="N750" s="4"/>
      <c r="O750" s="4"/>
      <c r="S750">
        <v>679</v>
      </c>
      <c r="T750" s="32">
        <v>166208825.56884289</v>
      </c>
      <c r="U750">
        <v>679</v>
      </c>
      <c r="V750" s="32">
        <v>-223164452.59316283</v>
      </c>
    </row>
    <row r="751" spans="8:22" x14ac:dyDescent="0.35">
      <c r="H751" s="21"/>
      <c r="I751" s="21"/>
      <c r="J751" s="21"/>
      <c r="K751" s="21"/>
      <c r="L751" s="4"/>
      <c r="M751" s="4"/>
      <c r="N751" s="4"/>
      <c r="O751" s="4"/>
      <c r="S751">
        <v>680</v>
      </c>
      <c r="T751" s="32">
        <v>105703294.27023491</v>
      </c>
      <c r="U751">
        <v>680</v>
      </c>
      <c r="V751" s="32">
        <v>-227711834.16416171</v>
      </c>
    </row>
    <row r="752" spans="8:22" x14ac:dyDescent="0.35">
      <c r="H752" s="21"/>
      <c r="I752" s="21"/>
      <c r="J752" s="21"/>
      <c r="K752" s="21"/>
      <c r="L752" s="4"/>
      <c r="M752" s="4"/>
      <c r="N752" s="4"/>
      <c r="O752" s="4"/>
      <c r="S752">
        <v>681</v>
      </c>
      <c r="T752" s="32">
        <v>164765393.3261553</v>
      </c>
      <c r="U752">
        <v>681</v>
      </c>
      <c r="V752" s="32">
        <v>199654993.34632</v>
      </c>
    </row>
    <row r="753" spans="8:22" x14ac:dyDescent="0.35">
      <c r="H753" s="21"/>
      <c r="I753" s="21"/>
      <c r="J753" s="21"/>
      <c r="K753" s="21"/>
      <c r="L753" s="4"/>
      <c r="M753" s="4"/>
      <c r="N753" s="4"/>
      <c r="O753" s="4"/>
      <c r="S753">
        <v>682</v>
      </c>
      <c r="T753" s="32">
        <v>182591690.09777662</v>
      </c>
      <c r="U753">
        <v>682</v>
      </c>
      <c r="V753" s="32">
        <v>-316563285.12635428</v>
      </c>
    </row>
    <row r="754" spans="8:22" x14ac:dyDescent="0.35">
      <c r="H754" s="21"/>
      <c r="I754" s="21"/>
      <c r="J754" s="21"/>
      <c r="K754" s="21"/>
      <c r="L754" s="4"/>
      <c r="M754" s="4"/>
      <c r="N754" s="4"/>
      <c r="O754" s="4"/>
      <c r="S754">
        <v>683</v>
      </c>
      <c r="T754" s="32">
        <v>128500709.48898539</v>
      </c>
      <c r="U754">
        <v>683</v>
      </c>
      <c r="V754" s="32">
        <v>-135406911.26226535</v>
      </c>
    </row>
    <row r="755" spans="8:22" x14ac:dyDescent="0.35">
      <c r="H755" s="21"/>
      <c r="I755" s="21"/>
      <c r="J755" s="21"/>
      <c r="K755" s="21"/>
      <c r="L755" s="4"/>
      <c r="M755" s="4"/>
      <c r="N755" s="4"/>
      <c r="O755" s="4"/>
      <c r="S755">
        <v>684</v>
      </c>
      <c r="T755" s="32">
        <v>100968870.616285</v>
      </c>
      <c r="U755">
        <v>684</v>
      </c>
      <c r="V755" s="32">
        <v>-449444809.5101999</v>
      </c>
    </row>
    <row r="756" spans="8:22" x14ac:dyDescent="0.35">
      <c r="H756" s="21"/>
      <c r="I756" s="21"/>
      <c r="J756" s="21"/>
      <c r="K756" s="21"/>
      <c r="L756" s="4"/>
      <c r="M756" s="4"/>
      <c r="N756" s="4"/>
      <c r="O756" s="4"/>
      <c r="S756">
        <v>685</v>
      </c>
      <c r="T756" s="32">
        <v>140207001.49005526</v>
      </c>
      <c r="U756">
        <v>685</v>
      </c>
      <c r="V756" s="32">
        <v>-359762794.35613835</v>
      </c>
    </row>
    <row r="757" spans="8:22" x14ac:dyDescent="0.35">
      <c r="H757" s="21"/>
      <c r="I757" s="21"/>
      <c r="J757" s="21"/>
      <c r="K757" s="21"/>
      <c r="L757" s="4"/>
      <c r="M757" s="4"/>
      <c r="N757" s="4"/>
      <c r="O757" s="4"/>
      <c r="S757">
        <v>686</v>
      </c>
      <c r="T757" s="32">
        <v>140836822.39006123</v>
      </c>
      <c r="U757">
        <v>686</v>
      </c>
      <c r="V757" s="32">
        <v>1516844652.2786157</v>
      </c>
    </row>
    <row r="758" spans="8:22" x14ac:dyDescent="0.35">
      <c r="H758" s="21"/>
      <c r="I758" s="21"/>
      <c r="J758" s="21"/>
      <c r="K758" s="21"/>
      <c r="L758" s="4"/>
      <c r="M758" s="4"/>
      <c r="N758" s="4"/>
      <c r="O758" s="4"/>
      <c r="S758">
        <v>687</v>
      </c>
      <c r="T758" s="32">
        <v>79349937.799226284</v>
      </c>
      <c r="U758">
        <v>687</v>
      </c>
      <c r="V758" s="32">
        <v>-12186104.847077655</v>
      </c>
    </row>
    <row r="759" spans="8:22" x14ac:dyDescent="0.35">
      <c r="H759" s="21"/>
      <c r="I759" s="21"/>
      <c r="J759" s="21"/>
      <c r="K759" s="21"/>
      <c r="L759" s="4"/>
      <c r="M759" s="4"/>
      <c r="N759" s="4"/>
      <c r="O759" s="4"/>
      <c r="S759">
        <v>688</v>
      </c>
      <c r="T759" s="32">
        <v>119021195.0888686</v>
      </c>
      <c r="U759">
        <v>688</v>
      </c>
      <c r="V759" s="32">
        <v>-415429421.92150724</v>
      </c>
    </row>
    <row r="760" spans="8:22" x14ac:dyDescent="0.35">
      <c r="H760" s="21"/>
      <c r="I760" s="21"/>
      <c r="J760" s="21"/>
      <c r="K760" s="21"/>
      <c r="L760" s="4"/>
      <c r="M760" s="4"/>
      <c r="N760" s="4"/>
      <c r="O760" s="4"/>
      <c r="S760">
        <v>689</v>
      </c>
      <c r="T760" s="32">
        <v>82290857.089991719</v>
      </c>
      <c r="U760">
        <v>689</v>
      </c>
      <c r="V760" s="32">
        <v>-728142151.80484927</v>
      </c>
    </row>
    <row r="761" spans="8:22" x14ac:dyDescent="0.35">
      <c r="H761" s="21"/>
      <c r="I761" s="21"/>
      <c r="J761" s="21"/>
      <c r="K761" s="21"/>
      <c r="L761" s="4"/>
      <c r="M761" s="4"/>
      <c r="N761" s="4"/>
      <c r="O761" s="4"/>
      <c r="S761">
        <v>690</v>
      </c>
      <c r="T761" s="32">
        <v>110859723.93098867</v>
      </c>
      <c r="U761">
        <v>690</v>
      </c>
      <c r="V761" s="32">
        <v>-266099743.76371232</v>
      </c>
    </row>
    <row r="762" spans="8:22" x14ac:dyDescent="0.35">
      <c r="H762" s="21"/>
      <c r="I762" s="21"/>
      <c r="J762" s="21"/>
      <c r="K762" s="21"/>
      <c r="L762" s="4"/>
      <c r="M762" s="4"/>
      <c r="N762" s="4"/>
      <c r="O762" s="4"/>
      <c r="S762">
        <v>691</v>
      </c>
      <c r="T762" s="32">
        <v>137743339.30996874</v>
      </c>
      <c r="U762">
        <v>691</v>
      </c>
      <c r="V762" s="32">
        <v>-292168471.59070241</v>
      </c>
    </row>
    <row r="763" spans="8:22" x14ac:dyDescent="0.35">
      <c r="H763" s="21"/>
      <c r="I763" s="21"/>
      <c r="J763" s="21"/>
      <c r="K763" s="21"/>
      <c r="L763" s="4"/>
      <c r="M763" s="4"/>
      <c r="N763" s="4"/>
      <c r="O763" s="4"/>
      <c r="S763">
        <v>692</v>
      </c>
      <c r="T763" s="32">
        <v>213781389.88591728</v>
      </c>
      <c r="U763">
        <v>692</v>
      </c>
      <c r="V763" s="32">
        <v>-198470343.24595666</v>
      </c>
    </row>
    <row r="764" spans="8:22" x14ac:dyDescent="0.35">
      <c r="H764" s="21"/>
      <c r="I764" s="21"/>
      <c r="J764" s="21"/>
      <c r="K764" s="21"/>
      <c r="L764" s="4"/>
      <c r="M764" s="4"/>
      <c r="N764" s="4"/>
      <c r="O764" s="4"/>
      <c r="S764">
        <v>693</v>
      </c>
      <c r="T764" s="32">
        <v>183106409.81531161</v>
      </c>
      <c r="U764">
        <v>693</v>
      </c>
      <c r="V764" s="32">
        <v>-45706326.779535607</v>
      </c>
    </row>
    <row r="765" spans="8:22" x14ac:dyDescent="0.35">
      <c r="H765" s="21"/>
      <c r="I765" s="21"/>
      <c r="J765" s="21"/>
      <c r="K765" s="21"/>
      <c r="L765" s="4"/>
      <c r="M765" s="4"/>
      <c r="N765" s="4"/>
      <c r="O765" s="4"/>
      <c r="S765">
        <v>694</v>
      </c>
      <c r="T765" s="32">
        <v>263846072.19781902</v>
      </c>
      <c r="U765">
        <v>694</v>
      </c>
      <c r="V765" s="32">
        <v>-333822857.81830031</v>
      </c>
    </row>
    <row r="766" spans="8:22" x14ac:dyDescent="0.35">
      <c r="H766" s="21"/>
      <c r="I766" s="21"/>
      <c r="J766" s="21"/>
      <c r="K766" s="21"/>
      <c r="L766" s="4"/>
      <c r="M766" s="4"/>
      <c r="N766" s="4"/>
      <c r="O766" s="4"/>
      <c r="S766">
        <v>695</v>
      </c>
      <c r="T766" s="32">
        <v>208107504.60987583</v>
      </c>
      <c r="U766">
        <v>695</v>
      </c>
      <c r="V766" s="32">
        <v>-197432700.19438821</v>
      </c>
    </row>
    <row r="767" spans="8:22" x14ac:dyDescent="0.35">
      <c r="H767" s="21"/>
      <c r="I767" s="21"/>
      <c r="J767" s="21"/>
      <c r="K767" s="21"/>
      <c r="L767" s="4"/>
      <c r="M767" s="4"/>
      <c r="N767" s="4"/>
      <c r="O767" s="4"/>
      <c r="S767">
        <v>696</v>
      </c>
      <c r="T767" s="32">
        <v>130802107.32848854</v>
      </c>
      <c r="U767">
        <v>696</v>
      </c>
      <c r="V767" s="32">
        <v>-260588031.17349744</v>
      </c>
    </row>
    <row r="768" spans="8:22" x14ac:dyDescent="0.35">
      <c r="H768" s="21"/>
      <c r="I768" s="21"/>
      <c r="J768" s="21"/>
      <c r="K768" s="21"/>
      <c r="L768" s="4"/>
      <c r="M768" s="4"/>
      <c r="N768" s="4"/>
      <c r="O768" s="4"/>
      <c r="S768">
        <v>697</v>
      </c>
      <c r="T768" s="32">
        <v>132653782.0862828</v>
      </c>
      <c r="U768">
        <v>697</v>
      </c>
      <c r="V768" s="32">
        <v>-34379156.362824783</v>
      </c>
    </row>
    <row r="769" spans="8:22" x14ac:dyDescent="0.35">
      <c r="H769" s="21"/>
      <c r="I769" s="21"/>
      <c r="J769" s="21"/>
      <c r="K769" s="21"/>
      <c r="L769" s="4"/>
      <c r="M769" s="4"/>
      <c r="N769" s="4"/>
      <c r="O769" s="4"/>
      <c r="S769">
        <v>698</v>
      </c>
      <c r="T769" s="32">
        <v>102607282.9689575</v>
      </c>
      <c r="U769">
        <v>698</v>
      </c>
      <c r="V769" s="32">
        <v>-125430469.36230245</v>
      </c>
    </row>
    <row r="770" spans="8:22" x14ac:dyDescent="0.35">
      <c r="H770" s="21"/>
      <c r="I770" s="21"/>
      <c r="J770" s="21"/>
      <c r="K770" s="21"/>
      <c r="L770" s="4"/>
      <c r="M770" s="4"/>
      <c r="N770" s="4"/>
      <c r="O770" s="4"/>
      <c r="S770">
        <v>699</v>
      </c>
      <c r="T770" s="32">
        <v>197246700.22594395</v>
      </c>
      <c r="U770">
        <v>699</v>
      </c>
      <c r="V770" s="32">
        <v>390859587.80586612</v>
      </c>
    </row>
    <row r="771" spans="8:22" x14ac:dyDescent="0.35">
      <c r="H771" s="21"/>
      <c r="I771" s="21"/>
      <c r="J771" s="21"/>
      <c r="K771" s="21"/>
      <c r="L771" s="4"/>
      <c r="M771" s="4"/>
      <c r="N771" s="4"/>
      <c r="O771" s="4"/>
      <c r="S771">
        <v>700</v>
      </c>
      <c r="T771" s="32">
        <v>274600676.30109173</v>
      </c>
      <c r="U771">
        <v>700</v>
      </c>
      <c r="V771" s="32">
        <v>-344596259.32209122</v>
      </c>
    </row>
    <row r="772" spans="8:22" x14ac:dyDescent="0.35">
      <c r="H772" s="21"/>
      <c r="I772" s="21"/>
      <c r="J772" s="21"/>
      <c r="K772" s="21"/>
      <c r="L772" s="4"/>
      <c r="M772" s="4"/>
      <c r="N772" s="4"/>
      <c r="O772" s="4"/>
      <c r="S772">
        <v>701</v>
      </c>
      <c r="T772" s="32">
        <v>126450033.70646805</v>
      </c>
      <c r="U772">
        <v>701</v>
      </c>
      <c r="V772" s="32">
        <v>-269839221.75337607</v>
      </c>
    </row>
    <row r="773" spans="8:22" x14ac:dyDescent="0.35">
      <c r="H773" s="21"/>
      <c r="I773" s="21"/>
      <c r="J773" s="21"/>
      <c r="K773" s="21"/>
      <c r="L773" s="4"/>
      <c r="M773" s="4"/>
      <c r="N773" s="4"/>
      <c r="O773" s="4"/>
      <c r="S773">
        <v>702</v>
      </c>
      <c r="T773" s="32">
        <v>109792781.54065259</v>
      </c>
      <c r="U773">
        <v>702</v>
      </c>
      <c r="V773" s="32">
        <v>-307077332.04681724</v>
      </c>
    </row>
    <row r="774" spans="8:22" x14ac:dyDescent="0.35">
      <c r="H774" s="21"/>
      <c r="I774" s="21"/>
      <c r="J774" s="21"/>
      <c r="K774" s="21"/>
      <c r="L774" s="4"/>
      <c r="M774" s="4"/>
      <c r="N774" s="4"/>
      <c r="O774" s="4"/>
      <c r="S774">
        <v>703</v>
      </c>
      <c r="T774" s="32">
        <v>268192084.44119218</v>
      </c>
      <c r="U774">
        <v>703</v>
      </c>
      <c r="V774" s="32">
        <v>-267576321.67176855</v>
      </c>
    </row>
    <row r="775" spans="8:22" x14ac:dyDescent="0.35">
      <c r="H775" s="21"/>
      <c r="I775" s="21"/>
      <c r="J775" s="21"/>
      <c r="K775" s="21"/>
      <c r="L775" s="4"/>
      <c r="M775" s="4"/>
      <c r="N775" s="4"/>
      <c r="O775" s="4"/>
      <c r="S775">
        <v>704</v>
      </c>
      <c r="T775" s="32">
        <v>81967675.450330853</v>
      </c>
      <c r="U775">
        <v>704</v>
      </c>
      <c r="V775" s="32">
        <v>-450331962.00943935</v>
      </c>
    </row>
    <row r="776" spans="8:22" x14ac:dyDescent="0.35">
      <c r="H776" s="21"/>
      <c r="I776" s="21"/>
      <c r="J776" s="21"/>
      <c r="K776" s="21"/>
      <c r="L776" s="4"/>
      <c r="M776" s="4"/>
      <c r="N776" s="4"/>
      <c r="O776" s="4"/>
      <c r="S776">
        <v>705</v>
      </c>
      <c r="T776" s="32">
        <v>130960427.3104137</v>
      </c>
      <c r="U776">
        <v>705</v>
      </c>
      <c r="V776" s="32">
        <v>-404161026.15242857</v>
      </c>
    </row>
    <row r="777" spans="8:22" x14ac:dyDescent="0.35">
      <c r="H777" s="21"/>
      <c r="I777" s="21"/>
      <c r="J777" s="21"/>
      <c r="K777" s="21"/>
      <c r="L777" s="4"/>
      <c r="M777" s="4"/>
      <c r="N777" s="4"/>
      <c r="O777" s="4"/>
      <c r="S777">
        <v>706</v>
      </c>
      <c r="T777" s="32">
        <v>281968696.12805575</v>
      </c>
      <c r="U777">
        <v>706</v>
      </c>
      <c r="V777" s="32">
        <v>1727120521.4074285</v>
      </c>
    </row>
    <row r="778" spans="8:22" x14ac:dyDescent="0.35">
      <c r="H778" s="21"/>
      <c r="I778" s="21"/>
      <c r="J778" s="21"/>
      <c r="K778" s="21"/>
      <c r="L778" s="4"/>
      <c r="M778" s="4"/>
      <c r="N778" s="4"/>
      <c r="O778" s="4"/>
      <c r="S778">
        <v>707</v>
      </c>
      <c r="T778" s="32">
        <v>200898718.47673619</v>
      </c>
      <c r="U778">
        <v>707</v>
      </c>
      <c r="V778" s="32">
        <v>2507795211.5725508</v>
      </c>
    </row>
    <row r="779" spans="8:22" x14ac:dyDescent="0.35">
      <c r="H779" s="21"/>
      <c r="I779" s="21"/>
      <c r="J779" s="21"/>
      <c r="K779" s="21"/>
      <c r="L779" s="4"/>
      <c r="M779" s="4"/>
      <c r="N779" s="4"/>
      <c r="O779" s="4"/>
      <c r="S779">
        <v>708</v>
      </c>
      <c r="T779" s="32">
        <v>99929502.200426951</v>
      </c>
      <c r="U779">
        <v>708</v>
      </c>
      <c r="V779" s="32">
        <v>247912579.81421429</v>
      </c>
    </row>
    <row r="780" spans="8:22" x14ac:dyDescent="0.35">
      <c r="H780" s="21"/>
      <c r="I780" s="21"/>
      <c r="J780" s="21"/>
      <c r="K780" s="21"/>
      <c r="L780" s="4"/>
      <c r="M780" s="4"/>
      <c r="N780" s="4"/>
      <c r="O780" s="4"/>
      <c r="S780">
        <v>709</v>
      </c>
      <c r="T780" s="32">
        <v>214976429.59296748</v>
      </c>
      <c r="U780">
        <v>709</v>
      </c>
      <c r="V780" s="32">
        <v>695882771.18711495</v>
      </c>
    </row>
    <row r="781" spans="8:22" x14ac:dyDescent="0.35">
      <c r="H781" s="21"/>
      <c r="I781" s="21"/>
      <c r="J781" s="21"/>
      <c r="K781" s="21"/>
      <c r="L781" s="4"/>
      <c r="M781" s="4"/>
      <c r="N781" s="4"/>
      <c r="O781" s="4"/>
      <c r="S781">
        <v>710</v>
      </c>
      <c r="T781" s="32">
        <v>260921211.01004434</v>
      </c>
      <c r="U781">
        <v>710</v>
      </c>
      <c r="V781" s="32">
        <v>18431129.139883634</v>
      </c>
    </row>
    <row r="782" spans="8:22" x14ac:dyDescent="0.35">
      <c r="H782" s="21"/>
      <c r="I782" s="21"/>
      <c r="J782" s="21"/>
      <c r="K782" s="21"/>
      <c r="L782" s="4"/>
      <c r="M782" s="4"/>
      <c r="N782" s="4"/>
      <c r="O782" s="4"/>
      <c r="S782">
        <v>711</v>
      </c>
      <c r="T782" s="32">
        <v>341717349.22428328</v>
      </c>
      <c r="U782">
        <v>711</v>
      </c>
      <c r="V782" s="32">
        <v>51450944.554831132</v>
      </c>
    </row>
    <row r="783" spans="8:22" x14ac:dyDescent="0.35">
      <c r="H783" s="21"/>
      <c r="I783" s="21"/>
      <c r="J783" s="21"/>
      <c r="K783" s="21"/>
      <c r="L783" s="4"/>
      <c r="M783" s="4"/>
      <c r="N783" s="4"/>
      <c r="O783" s="4"/>
      <c r="S783">
        <v>712</v>
      </c>
      <c r="T783" s="32">
        <v>300913956.0339511</v>
      </c>
      <c r="U783">
        <v>712</v>
      </c>
      <c r="V783" s="32">
        <v>-87818655.080375165</v>
      </c>
    </row>
    <row r="784" spans="8:22" x14ac:dyDescent="0.35">
      <c r="H784" s="21"/>
      <c r="I784" s="21"/>
      <c r="J784" s="21"/>
      <c r="K784" s="21"/>
      <c r="L784" s="4"/>
      <c r="M784" s="4"/>
      <c r="N784" s="4"/>
      <c r="O784" s="4"/>
      <c r="S784">
        <v>713</v>
      </c>
      <c r="T784" s="32">
        <v>130495690.9518089</v>
      </c>
      <c r="U784">
        <v>713</v>
      </c>
      <c r="V784" s="32">
        <v>-409319387.53845763</v>
      </c>
    </row>
    <row r="785" spans="8:22" x14ac:dyDescent="0.35">
      <c r="H785" s="21"/>
      <c r="I785" s="21"/>
      <c r="J785" s="21"/>
      <c r="K785" s="21"/>
      <c r="L785" s="4"/>
      <c r="M785" s="4"/>
      <c r="N785" s="4"/>
      <c r="O785" s="4"/>
      <c r="S785">
        <v>714</v>
      </c>
      <c r="T785" s="32">
        <v>146230548.35011807</v>
      </c>
      <c r="U785">
        <v>714</v>
      </c>
      <c r="V785" s="32">
        <v>-167271887.90961888</v>
      </c>
    </row>
    <row r="786" spans="8:22" x14ac:dyDescent="0.35">
      <c r="H786" s="21"/>
      <c r="I786" s="21"/>
      <c r="J786" s="21"/>
      <c r="K786" s="21"/>
      <c r="L786" s="4"/>
      <c r="M786" s="4"/>
      <c r="N786" s="4"/>
      <c r="O786" s="4"/>
      <c r="S786">
        <v>715</v>
      </c>
      <c r="T786" s="32">
        <v>227317268.2370674</v>
      </c>
      <c r="U786">
        <v>715</v>
      </c>
      <c r="V786" s="32">
        <v>-223136768.01589495</v>
      </c>
    </row>
    <row r="787" spans="8:22" x14ac:dyDescent="0.35">
      <c r="H787" s="21"/>
      <c r="I787" s="21"/>
      <c r="J787" s="21"/>
      <c r="K787" s="21"/>
      <c r="L787" s="4"/>
      <c r="M787" s="4"/>
      <c r="N787" s="4"/>
      <c r="O787" s="4"/>
      <c r="S787">
        <v>716</v>
      </c>
      <c r="T787" s="32">
        <v>204823125.84570608</v>
      </c>
      <c r="U787">
        <v>716</v>
      </c>
      <c r="V787" s="32">
        <v>-332010697.52221948</v>
      </c>
    </row>
    <row r="788" spans="8:22" x14ac:dyDescent="0.35">
      <c r="H788" s="21"/>
      <c r="I788" s="21"/>
      <c r="J788" s="21"/>
      <c r="K788" s="21"/>
      <c r="L788" s="4"/>
      <c r="M788" s="4"/>
      <c r="N788" s="4"/>
      <c r="O788" s="4"/>
      <c r="S788">
        <v>717</v>
      </c>
      <c r="T788" s="32">
        <v>129383998.97482102</v>
      </c>
      <c r="U788">
        <v>717</v>
      </c>
      <c r="V788" s="32">
        <v>-102621030.33650608</v>
      </c>
    </row>
    <row r="789" spans="8:22" x14ac:dyDescent="0.35">
      <c r="H789" s="21"/>
      <c r="I789" s="21"/>
      <c r="J789" s="21"/>
      <c r="K789" s="21"/>
      <c r="L789" s="4"/>
      <c r="M789" s="4"/>
      <c r="N789" s="4"/>
      <c r="O789" s="4"/>
      <c r="S789">
        <v>718</v>
      </c>
      <c r="T789" s="32">
        <v>112847008.2642915</v>
      </c>
      <c r="U789">
        <v>718</v>
      </c>
      <c r="V789" s="32">
        <v>-452772092.98896539</v>
      </c>
    </row>
    <row r="790" spans="8:22" x14ac:dyDescent="0.35">
      <c r="H790" s="21"/>
      <c r="I790" s="21"/>
      <c r="J790" s="21"/>
      <c r="K790" s="21"/>
      <c r="L790" s="4"/>
      <c r="M790" s="4"/>
      <c r="N790" s="4"/>
      <c r="O790" s="4"/>
      <c r="S790">
        <v>719</v>
      </c>
      <c r="T790" s="32">
        <v>210948911.12588838</v>
      </c>
      <c r="U790">
        <v>719</v>
      </c>
      <c r="V790" s="32">
        <v>-176964174.29416227</v>
      </c>
    </row>
    <row r="791" spans="8:22" x14ac:dyDescent="0.35">
      <c r="H791" s="21"/>
      <c r="I791" s="21"/>
      <c r="J791" s="21"/>
      <c r="K791" s="21"/>
      <c r="L791" s="4"/>
      <c r="M791" s="4"/>
      <c r="N791" s="4"/>
      <c r="O791" s="4"/>
      <c r="S791">
        <v>720</v>
      </c>
      <c r="T791" s="32">
        <v>157368587.19400579</v>
      </c>
      <c r="U791">
        <v>720</v>
      </c>
      <c r="V791" s="32">
        <v>-457173341.04837513</v>
      </c>
    </row>
    <row r="792" spans="8:22" x14ac:dyDescent="0.35">
      <c r="H792" s="21"/>
      <c r="I792" s="21"/>
      <c r="J792" s="21"/>
      <c r="K792" s="21"/>
      <c r="L792" s="4"/>
      <c r="M792" s="4"/>
      <c r="N792" s="4"/>
      <c r="O792" s="4"/>
      <c r="S792">
        <v>721</v>
      </c>
      <c r="T792" s="32">
        <v>95544388.948436856</v>
      </c>
      <c r="U792">
        <v>721</v>
      </c>
      <c r="V792" s="32">
        <v>842336997.11786151</v>
      </c>
    </row>
    <row r="793" spans="8:22" x14ac:dyDescent="0.35">
      <c r="H793" s="21"/>
      <c r="I793" s="21"/>
      <c r="J793" s="21"/>
      <c r="K793" s="21"/>
      <c r="L793" s="4"/>
      <c r="M793" s="4"/>
      <c r="N793" s="4"/>
      <c r="O793" s="4"/>
      <c r="S793">
        <v>722</v>
      </c>
      <c r="T793" s="32">
        <v>169195299.51559362</v>
      </c>
      <c r="U793">
        <v>722</v>
      </c>
      <c r="V793" s="32">
        <v>183505512.1710467</v>
      </c>
    </row>
    <row r="794" spans="8:22" x14ac:dyDescent="0.35">
      <c r="H794" s="21"/>
      <c r="I794" s="21"/>
      <c r="J794" s="21"/>
      <c r="K794" s="21"/>
      <c r="L794" s="4"/>
      <c r="M794" s="4"/>
      <c r="N794" s="4"/>
      <c r="O794" s="4"/>
      <c r="S794">
        <v>723</v>
      </c>
      <c r="T794" s="32">
        <v>237130210.5028348</v>
      </c>
      <c r="U794">
        <v>723</v>
      </c>
      <c r="V794" s="32">
        <v>-434435449.83910441</v>
      </c>
    </row>
    <row r="795" spans="8:22" x14ac:dyDescent="0.35">
      <c r="H795" s="21"/>
      <c r="I795" s="21"/>
      <c r="J795" s="21"/>
      <c r="K795" s="21"/>
      <c r="L795" s="4"/>
      <c r="M795" s="4"/>
      <c r="N795" s="4"/>
      <c r="O795" s="4"/>
      <c r="S795">
        <v>724</v>
      </c>
      <c r="T795" s="32">
        <v>165629423.70013902</v>
      </c>
      <c r="U795">
        <v>724</v>
      </c>
      <c r="V795" s="32">
        <v>144050716.59722149</v>
      </c>
    </row>
    <row r="796" spans="8:22" x14ac:dyDescent="0.35">
      <c r="H796" s="21"/>
      <c r="I796" s="21"/>
      <c r="J796" s="21"/>
      <c r="K796" s="21"/>
      <c r="L796" s="4"/>
      <c r="M796" s="4"/>
      <c r="N796" s="4"/>
      <c r="O796" s="4"/>
      <c r="S796">
        <v>725</v>
      </c>
      <c r="T796" s="32">
        <v>105622248.36068344</v>
      </c>
      <c r="U796">
        <v>725</v>
      </c>
      <c r="V796" s="32">
        <v>-111748939.74117522</v>
      </c>
    </row>
    <row r="797" spans="8:22" x14ac:dyDescent="0.35">
      <c r="H797" s="21"/>
      <c r="I797" s="21"/>
      <c r="J797" s="21"/>
      <c r="K797" s="21"/>
      <c r="L797" s="4"/>
      <c r="M797" s="4"/>
      <c r="N797" s="4"/>
      <c r="O797" s="4"/>
      <c r="S797">
        <v>726</v>
      </c>
      <c r="T797" s="32">
        <v>116952568.12424068</v>
      </c>
      <c r="U797">
        <v>726</v>
      </c>
      <c r="V797" s="32">
        <v>-315207292.69255817</v>
      </c>
    </row>
    <row r="798" spans="8:22" x14ac:dyDescent="0.35">
      <c r="H798" s="21"/>
      <c r="I798" s="21"/>
      <c r="J798" s="21"/>
      <c r="K798" s="21"/>
      <c r="L798" s="4"/>
      <c r="M798" s="4"/>
      <c r="N798" s="4"/>
      <c r="O798" s="4"/>
      <c r="S798">
        <v>727</v>
      </c>
      <c r="T798" s="32">
        <v>89851534.374235183</v>
      </c>
      <c r="U798">
        <v>727</v>
      </c>
      <c r="V798" s="32">
        <v>-76026548.077300146</v>
      </c>
    </row>
    <row r="799" spans="8:22" x14ac:dyDescent="0.35">
      <c r="H799" s="21"/>
      <c r="I799" s="21"/>
      <c r="J799" s="21"/>
      <c r="K799" s="21"/>
      <c r="L799" s="4"/>
      <c r="M799" s="4"/>
      <c r="N799" s="4"/>
      <c r="O799" s="4"/>
      <c r="S799">
        <v>728</v>
      </c>
      <c r="T799" s="32">
        <v>80978787.203384578</v>
      </c>
      <c r="U799">
        <v>728</v>
      </c>
      <c r="V799" s="32">
        <v>-271217357.40749907</v>
      </c>
    </row>
    <row r="800" spans="8:22" x14ac:dyDescent="0.35">
      <c r="H800" s="21"/>
      <c r="I800" s="21"/>
      <c r="J800" s="21"/>
      <c r="K800" s="21"/>
      <c r="L800" s="4"/>
      <c r="M800" s="4"/>
      <c r="N800" s="4"/>
      <c r="O800" s="4"/>
      <c r="S800">
        <v>729</v>
      </c>
      <c r="T800" s="32">
        <v>106157933.58028637</v>
      </c>
      <c r="U800">
        <v>729</v>
      </c>
      <c r="V800" s="32">
        <v>-354277076.57522577</v>
      </c>
    </row>
    <row r="801" spans="8:22" x14ac:dyDescent="0.35">
      <c r="H801" s="21"/>
      <c r="I801" s="21"/>
      <c r="J801" s="21"/>
      <c r="K801" s="21"/>
      <c r="L801" s="4"/>
      <c r="M801" s="4"/>
      <c r="N801" s="4"/>
      <c r="O801" s="4"/>
      <c r="S801">
        <v>730</v>
      </c>
      <c r="T801" s="32">
        <v>120874945.90622291</v>
      </c>
      <c r="U801">
        <v>730</v>
      </c>
      <c r="V801" s="32">
        <v>352907159.95339954</v>
      </c>
    </row>
    <row r="802" spans="8:22" x14ac:dyDescent="0.35">
      <c r="H802" s="21"/>
      <c r="I802" s="21"/>
      <c r="J802" s="21"/>
      <c r="K802" s="21"/>
      <c r="L802" s="4"/>
      <c r="M802" s="4"/>
      <c r="N802" s="4"/>
      <c r="O802" s="4"/>
      <c r="S802">
        <v>731</v>
      </c>
      <c r="T802" s="32">
        <v>125169511.58329931</v>
      </c>
      <c r="U802">
        <v>731</v>
      </c>
      <c r="V802" s="32">
        <v>-51982951.157523155</v>
      </c>
    </row>
    <row r="803" spans="8:22" x14ac:dyDescent="0.35">
      <c r="H803" s="21"/>
      <c r="I803" s="21"/>
      <c r="J803" s="21"/>
      <c r="K803" s="21"/>
      <c r="L803" s="4"/>
      <c r="M803" s="4"/>
      <c r="N803" s="4"/>
      <c r="O803" s="4"/>
      <c r="S803">
        <v>732</v>
      </c>
      <c r="T803" s="32">
        <v>148290635.7448037</v>
      </c>
      <c r="U803">
        <v>732</v>
      </c>
      <c r="V803" s="32">
        <v>-227166277.48334748</v>
      </c>
    </row>
    <row r="804" spans="8:22" x14ac:dyDescent="0.35">
      <c r="H804" s="21"/>
      <c r="I804" s="21"/>
      <c r="J804" s="21"/>
      <c r="K804" s="21"/>
      <c r="L804" s="4"/>
      <c r="M804" s="4"/>
      <c r="N804" s="4"/>
      <c r="O804" s="4"/>
      <c r="S804">
        <v>733</v>
      </c>
      <c r="T804" s="32">
        <v>132014447.17482436</v>
      </c>
      <c r="U804">
        <v>733</v>
      </c>
      <c r="V804" s="32">
        <v>1988317350.3717251</v>
      </c>
    </row>
    <row r="805" spans="8:22" x14ac:dyDescent="0.35">
      <c r="H805" s="21"/>
      <c r="I805" s="21"/>
      <c r="J805" s="21"/>
      <c r="K805" s="21"/>
      <c r="L805" s="4"/>
      <c r="M805" s="4"/>
      <c r="N805" s="4"/>
      <c r="O805" s="4"/>
      <c r="S805">
        <v>734</v>
      </c>
      <c r="T805" s="32">
        <v>242342309.63989243</v>
      </c>
      <c r="U805">
        <v>734</v>
      </c>
      <c r="V805" s="32">
        <v>-56784977.212253004</v>
      </c>
    </row>
    <row r="806" spans="8:22" x14ac:dyDescent="0.35">
      <c r="H806" s="21"/>
      <c r="I806" s="21"/>
      <c r="J806" s="21"/>
      <c r="K806" s="21"/>
      <c r="L806" s="4"/>
      <c r="M806" s="4"/>
      <c r="N806" s="4"/>
      <c r="O806" s="4"/>
      <c r="S806">
        <v>735</v>
      </c>
      <c r="T806" s="32">
        <v>210866322.18493402</v>
      </c>
      <c r="U806">
        <v>735</v>
      </c>
      <c r="V806" s="32">
        <v>-188522635.13285539</v>
      </c>
    </row>
    <row r="807" spans="8:22" x14ac:dyDescent="0.35">
      <c r="H807" s="21"/>
      <c r="I807" s="21"/>
      <c r="J807" s="21"/>
      <c r="K807" s="21"/>
      <c r="L807" s="4"/>
      <c r="M807" s="4"/>
      <c r="N807" s="4"/>
      <c r="O807" s="4"/>
      <c r="S807">
        <v>736</v>
      </c>
      <c r="T807" s="32">
        <v>259682222.58818787</v>
      </c>
      <c r="U807">
        <v>736</v>
      </c>
      <c r="V807" s="32">
        <v>-40729266.696075708</v>
      </c>
    </row>
    <row r="808" spans="8:22" x14ac:dyDescent="0.35">
      <c r="H808" s="21"/>
      <c r="I808" s="21"/>
      <c r="J808" s="21"/>
      <c r="K808" s="21"/>
      <c r="L808" s="4"/>
      <c r="M808" s="4"/>
      <c r="N808" s="4"/>
      <c r="O808" s="4"/>
      <c r="S808">
        <v>737</v>
      </c>
      <c r="T808" s="32">
        <v>125548381.89462456</v>
      </c>
      <c r="U808">
        <v>737</v>
      </c>
      <c r="V808" s="32">
        <v>-658893061.44911814</v>
      </c>
    </row>
    <row r="809" spans="8:22" x14ac:dyDescent="0.35">
      <c r="H809" s="21"/>
      <c r="I809" s="21"/>
      <c r="J809" s="21"/>
      <c r="K809" s="21"/>
      <c r="L809" s="4"/>
      <c r="M809" s="4"/>
      <c r="N809" s="4"/>
      <c r="O809" s="4"/>
      <c r="S809">
        <v>738</v>
      </c>
      <c r="T809" s="32">
        <v>191263707.58860278</v>
      </c>
      <c r="U809">
        <v>738</v>
      </c>
      <c r="V809" s="32">
        <v>-812660799.31504095</v>
      </c>
    </row>
    <row r="810" spans="8:22" x14ac:dyDescent="0.35">
      <c r="H810" s="21"/>
      <c r="I810" s="21"/>
      <c r="J810" s="21"/>
      <c r="K810" s="21"/>
      <c r="L810" s="4"/>
      <c r="M810" s="4"/>
      <c r="N810" s="4"/>
      <c r="O810" s="4"/>
      <c r="S810">
        <v>739</v>
      </c>
      <c r="T810" s="32">
        <v>155153998.0654045</v>
      </c>
      <c r="U810">
        <v>739</v>
      </c>
      <c r="V810" s="32">
        <v>-311883257.61251336</v>
      </c>
    </row>
    <row r="811" spans="8:22" x14ac:dyDescent="0.35">
      <c r="H811" s="21"/>
      <c r="I811" s="21"/>
      <c r="J811" s="21"/>
      <c r="K811" s="21"/>
      <c r="L811" s="4"/>
      <c r="M811" s="4"/>
      <c r="N811" s="4"/>
      <c r="O811" s="4"/>
      <c r="S811">
        <v>740</v>
      </c>
      <c r="T811" s="32">
        <v>72704979.192574173</v>
      </c>
      <c r="U811">
        <v>740</v>
      </c>
      <c r="V811" s="32">
        <v>-205104688.77764827</v>
      </c>
    </row>
    <row r="812" spans="8:22" x14ac:dyDescent="0.35">
      <c r="H812" s="21"/>
      <c r="I812" s="21"/>
      <c r="J812" s="21"/>
      <c r="K812" s="21"/>
      <c r="L812" s="4"/>
      <c r="M812" s="4"/>
      <c r="N812" s="4"/>
      <c r="O812" s="4"/>
      <c r="S812">
        <v>741</v>
      </c>
      <c r="T812" s="32">
        <v>140445873.70805836</v>
      </c>
      <c r="U812">
        <v>741</v>
      </c>
      <c r="V812" s="32">
        <v>-29241995.157971323</v>
      </c>
    </row>
    <row r="813" spans="8:22" x14ac:dyDescent="0.35">
      <c r="H813" s="21"/>
      <c r="I813" s="21"/>
      <c r="J813" s="21"/>
      <c r="K813" s="21"/>
      <c r="L813" s="4"/>
      <c r="M813" s="4"/>
      <c r="N813" s="4"/>
      <c r="O813" s="4"/>
      <c r="S813">
        <v>742</v>
      </c>
      <c r="T813" s="32">
        <v>134778121.05673549</v>
      </c>
      <c r="U813">
        <v>742</v>
      </c>
      <c r="V813" s="32">
        <v>-497562010.16542506</v>
      </c>
    </row>
    <row r="814" spans="8:22" x14ac:dyDescent="0.35">
      <c r="H814" s="21"/>
      <c r="I814" s="21"/>
      <c r="J814" s="21"/>
      <c r="K814" s="21"/>
      <c r="L814" s="4"/>
      <c r="M814" s="4"/>
      <c r="N814" s="4"/>
      <c r="O814" s="4"/>
      <c r="S814">
        <v>743</v>
      </c>
      <c r="T814" s="32">
        <v>68799846.452756107</v>
      </c>
      <c r="U814">
        <v>743</v>
      </c>
      <c r="V814" s="32">
        <v>-175586125.11453444</v>
      </c>
    </row>
    <row r="815" spans="8:22" x14ac:dyDescent="0.35">
      <c r="H815" s="21"/>
      <c r="I815" s="21"/>
      <c r="J815" s="21"/>
      <c r="K815" s="21"/>
      <c r="L815" s="4"/>
      <c r="M815" s="4"/>
      <c r="N815" s="4"/>
      <c r="O815" s="4"/>
      <c r="S815">
        <v>744</v>
      </c>
      <c r="T815" s="32">
        <v>185474829.14291939</v>
      </c>
      <c r="U815">
        <v>744</v>
      </c>
      <c r="V815" s="32">
        <v>189540440.63681036</v>
      </c>
    </row>
    <row r="816" spans="8:22" x14ac:dyDescent="0.35">
      <c r="H816" s="21"/>
      <c r="I816" s="21"/>
      <c r="J816" s="21"/>
      <c r="K816" s="21"/>
      <c r="L816" s="4"/>
      <c r="M816" s="4"/>
      <c r="N816" s="4"/>
      <c r="O816" s="4"/>
      <c r="S816">
        <v>745</v>
      </c>
      <c r="T816" s="32">
        <v>438209926.45641172</v>
      </c>
      <c r="U816">
        <v>745</v>
      </c>
      <c r="V816" s="32">
        <v>-340223277.64303952</v>
      </c>
    </row>
    <row r="817" spans="8:22" x14ac:dyDescent="0.35">
      <c r="H817" s="21"/>
      <c r="I817" s="21"/>
      <c r="J817" s="21"/>
      <c r="K817" s="21"/>
      <c r="L817" s="4"/>
      <c r="M817" s="4"/>
      <c r="N817" s="4"/>
      <c r="O817" s="4"/>
      <c r="S817">
        <v>746</v>
      </c>
      <c r="T817" s="32">
        <v>258601704.60958794</v>
      </c>
      <c r="U817">
        <v>746</v>
      </c>
      <c r="V817" s="32">
        <v>63155782.833505988</v>
      </c>
    </row>
    <row r="818" spans="8:22" x14ac:dyDescent="0.35">
      <c r="H818" s="21"/>
      <c r="I818" s="21"/>
      <c r="J818" s="21"/>
      <c r="K818" s="21"/>
      <c r="L818" s="4"/>
      <c r="M818" s="4"/>
      <c r="N818" s="4"/>
      <c r="O818" s="4"/>
      <c r="S818">
        <v>747</v>
      </c>
      <c r="T818" s="32">
        <v>159134890.30641514</v>
      </c>
      <c r="U818">
        <v>747</v>
      </c>
      <c r="V818" s="32">
        <v>-429050564.13637173</v>
      </c>
    </row>
    <row r="819" spans="8:22" x14ac:dyDescent="0.35">
      <c r="H819" s="21"/>
      <c r="I819" s="21"/>
      <c r="J819" s="21"/>
      <c r="K819" s="21"/>
      <c r="L819" s="4"/>
      <c r="M819" s="4"/>
      <c r="N819" s="4"/>
      <c r="O819" s="4"/>
      <c r="S819">
        <v>748</v>
      </c>
      <c r="T819" s="32">
        <v>89150163.058956861</v>
      </c>
      <c r="U819">
        <v>748</v>
      </c>
      <c r="V819" s="32">
        <v>297494147.70123452</v>
      </c>
    </row>
    <row r="820" spans="8:22" x14ac:dyDescent="0.35">
      <c r="H820" s="21"/>
      <c r="I820" s="21"/>
      <c r="J820" s="21"/>
      <c r="K820" s="21"/>
      <c r="L820" s="4"/>
      <c r="M820" s="4"/>
      <c r="N820" s="4"/>
      <c r="O820" s="4"/>
      <c r="S820">
        <v>749</v>
      </c>
      <c r="T820" s="32">
        <v>143005416.22736612</v>
      </c>
      <c r="U820">
        <v>749</v>
      </c>
      <c r="V820" s="32">
        <v>-80963771.611523494</v>
      </c>
    </row>
    <row r="821" spans="8:22" x14ac:dyDescent="0.35">
      <c r="H821" s="21"/>
      <c r="I821" s="21"/>
      <c r="J821" s="21"/>
      <c r="K821" s="21"/>
      <c r="L821" s="4"/>
      <c r="M821" s="4"/>
      <c r="N821" s="4"/>
      <c r="O821" s="4"/>
      <c r="S821">
        <v>750</v>
      </c>
      <c r="T821" s="32">
        <v>186771347.69214919</v>
      </c>
      <c r="U821">
        <v>750</v>
      </c>
      <c r="V821" s="32">
        <v>-194452620.2389248</v>
      </c>
    </row>
    <row r="822" spans="8:22" x14ac:dyDescent="0.35">
      <c r="H822" s="21"/>
      <c r="I822" s="21"/>
      <c r="J822" s="21"/>
      <c r="K822" s="21"/>
      <c r="L822" s="4"/>
      <c r="M822" s="4"/>
      <c r="N822" s="4"/>
      <c r="O822" s="4"/>
      <c r="S822">
        <v>751</v>
      </c>
      <c r="T822" s="32">
        <v>125370996.94157328</v>
      </c>
      <c r="U822">
        <v>751</v>
      </c>
      <c r="V822" s="32">
        <v>-281162782.35197878</v>
      </c>
    </row>
    <row r="823" spans="8:22" x14ac:dyDescent="0.35">
      <c r="H823" s="21"/>
      <c r="I823" s="21"/>
      <c r="J823" s="21"/>
      <c r="K823" s="21"/>
      <c r="L823" s="4"/>
      <c r="M823" s="4"/>
      <c r="N823" s="4"/>
      <c r="O823" s="4"/>
      <c r="S823">
        <v>752</v>
      </c>
      <c r="T823" s="32">
        <v>110926357.0099051</v>
      </c>
      <c r="U823">
        <v>752</v>
      </c>
      <c r="V823" s="32">
        <v>-477664995.07397461</v>
      </c>
    </row>
    <row r="824" spans="8:22" x14ac:dyDescent="0.35">
      <c r="H824" s="21"/>
      <c r="I824" s="21"/>
      <c r="J824" s="21"/>
      <c r="K824" s="21"/>
      <c r="L824" s="4"/>
      <c r="M824" s="4"/>
      <c r="N824" s="4"/>
      <c r="O824" s="4"/>
      <c r="S824">
        <v>753</v>
      </c>
      <c r="T824" s="32">
        <v>151519937.4099282</v>
      </c>
      <c r="U824">
        <v>753</v>
      </c>
      <c r="V824" s="32">
        <v>-103321071.27347074</v>
      </c>
    </row>
    <row r="825" spans="8:22" x14ac:dyDescent="0.35">
      <c r="H825" s="21"/>
      <c r="I825" s="21"/>
      <c r="J825" s="21"/>
      <c r="K825" s="21"/>
      <c r="L825" s="4"/>
      <c r="M825" s="4"/>
      <c r="N825" s="4"/>
      <c r="O825" s="4"/>
      <c r="S825">
        <v>754</v>
      </c>
      <c r="T825" s="32">
        <v>132835390.31684993</v>
      </c>
      <c r="U825">
        <v>754</v>
      </c>
      <c r="V825" s="32">
        <v>1023485583.9240513</v>
      </c>
    </row>
    <row r="826" spans="8:22" x14ac:dyDescent="0.35">
      <c r="H826" s="21"/>
      <c r="I826" s="21"/>
      <c r="J826" s="21"/>
      <c r="K826" s="21"/>
      <c r="L826" s="4"/>
      <c r="M826" s="4"/>
      <c r="N826" s="4"/>
      <c r="O826" s="4"/>
      <c r="S826">
        <v>755</v>
      </c>
      <c r="T826" s="32">
        <v>171325566.29934031</v>
      </c>
      <c r="U826">
        <v>755</v>
      </c>
      <c r="V826" s="32">
        <v>1233730527.0657628</v>
      </c>
    </row>
    <row r="827" spans="8:22" x14ac:dyDescent="0.35">
      <c r="H827" s="21"/>
      <c r="I827" s="21"/>
      <c r="J827" s="21"/>
      <c r="K827" s="21"/>
      <c r="L827" s="4"/>
      <c r="M827" s="4"/>
      <c r="N827" s="4"/>
      <c r="O827" s="4"/>
      <c r="S827">
        <v>756</v>
      </c>
      <c r="T827" s="32">
        <v>289809203.81264323</v>
      </c>
      <c r="U827">
        <v>756</v>
      </c>
      <c r="V827" s="32">
        <v>-468881296.53319144</v>
      </c>
    </row>
    <row r="828" spans="8:22" x14ac:dyDescent="0.35">
      <c r="H828" s="21"/>
      <c r="I828" s="21"/>
      <c r="J828" s="21"/>
      <c r="K828" s="21"/>
      <c r="L828" s="4"/>
      <c r="M828" s="4"/>
      <c r="N828" s="4"/>
      <c r="O828" s="4"/>
      <c r="S828">
        <v>757</v>
      </c>
      <c r="T828" s="32">
        <v>104705595.51499118</v>
      </c>
      <c r="U828">
        <v>757</v>
      </c>
      <c r="V828" s="32">
        <v>39120697.005558342</v>
      </c>
    </row>
    <row r="829" spans="8:22" x14ac:dyDescent="0.35">
      <c r="H829" s="21"/>
      <c r="I829" s="21"/>
      <c r="J829" s="21"/>
      <c r="K829" s="21"/>
      <c r="L829" s="4"/>
      <c r="M829" s="4"/>
      <c r="N829" s="4"/>
      <c r="O829" s="4"/>
      <c r="S829">
        <v>758</v>
      </c>
      <c r="T829" s="32">
        <v>150709095.26490551</v>
      </c>
      <c r="U829">
        <v>758</v>
      </c>
      <c r="V829" s="32">
        <v>-292877151.97124469</v>
      </c>
    </row>
    <row r="830" spans="8:22" x14ac:dyDescent="0.35">
      <c r="H830" s="21"/>
      <c r="I830" s="21"/>
      <c r="J830" s="21"/>
      <c r="K830" s="21"/>
      <c r="L830" s="4"/>
      <c r="M830" s="4"/>
      <c r="N830" s="4"/>
      <c r="O830" s="4"/>
      <c r="S830">
        <v>759</v>
      </c>
      <c r="T830" s="32">
        <v>234185274.09803069</v>
      </c>
      <c r="U830">
        <v>759</v>
      </c>
      <c r="V830" s="32">
        <v>-280198593.73300898</v>
      </c>
    </row>
    <row r="831" spans="8:22" x14ac:dyDescent="0.35">
      <c r="H831" s="21"/>
      <c r="I831" s="21"/>
      <c r="J831" s="21"/>
      <c r="K831" s="21"/>
      <c r="L831" s="4"/>
      <c r="M831" s="4"/>
      <c r="N831" s="4"/>
      <c r="O831" s="4"/>
      <c r="S831">
        <v>760</v>
      </c>
      <c r="T831" s="32">
        <v>123422382.25141379</v>
      </c>
      <c r="U831">
        <v>760</v>
      </c>
      <c r="V831" s="32">
        <v>-180405477.46483797</v>
      </c>
    </row>
    <row r="832" spans="8:22" x14ac:dyDescent="0.35">
      <c r="H832" s="21"/>
      <c r="I832" s="21"/>
      <c r="J832" s="21"/>
      <c r="K832" s="21"/>
      <c r="L832" s="4"/>
      <c r="M832" s="4"/>
      <c r="N832" s="4"/>
      <c r="O832" s="4"/>
      <c r="S832">
        <v>761</v>
      </c>
      <c r="T832" s="32">
        <v>130560967.75081472</v>
      </c>
      <c r="U832">
        <v>761</v>
      </c>
      <c r="V832" s="32">
        <v>-277128548.64000118</v>
      </c>
    </row>
    <row r="833" spans="8:22" x14ac:dyDescent="0.35">
      <c r="H833" s="21"/>
      <c r="I833" s="21"/>
      <c r="J833" s="21"/>
      <c r="K833" s="21"/>
      <c r="L833" s="4"/>
      <c r="M833" s="4"/>
      <c r="N833" s="4"/>
      <c r="O833" s="4"/>
      <c r="S833">
        <v>762</v>
      </c>
      <c r="T833" s="32">
        <v>155376356.20933202</v>
      </c>
      <c r="U833">
        <v>762</v>
      </c>
      <c r="V833" s="32">
        <v>-259791725.40029964</v>
      </c>
    </row>
    <row r="834" spans="8:22" x14ac:dyDescent="0.35">
      <c r="H834" s="21"/>
      <c r="I834" s="21"/>
      <c r="J834" s="21"/>
      <c r="K834" s="21"/>
      <c r="L834" s="4"/>
      <c r="M834" s="4"/>
      <c r="N834" s="4"/>
      <c r="O834" s="4"/>
      <c r="S834">
        <v>763</v>
      </c>
      <c r="T834" s="32">
        <v>92325050.793303981</v>
      </c>
      <c r="U834">
        <v>763</v>
      </c>
      <c r="V834" s="32">
        <v>2667831459.2461953</v>
      </c>
    </row>
    <row r="835" spans="8:22" x14ac:dyDescent="0.35">
      <c r="H835" s="21"/>
      <c r="I835" s="21"/>
      <c r="J835" s="21"/>
      <c r="K835" s="21"/>
      <c r="L835" s="4"/>
      <c r="M835" s="4"/>
      <c r="N835" s="4"/>
      <c r="O835" s="4"/>
      <c r="S835">
        <v>764</v>
      </c>
      <c r="T835" s="32">
        <v>145029022.61248901</v>
      </c>
      <c r="U835">
        <v>764</v>
      </c>
      <c r="V835" s="32">
        <v>389644180.51528847</v>
      </c>
    </row>
    <row r="836" spans="8:22" x14ac:dyDescent="0.35">
      <c r="H836" s="21"/>
      <c r="I836" s="21"/>
      <c r="J836" s="21"/>
      <c r="K836" s="21"/>
      <c r="L836" s="4"/>
      <c r="M836" s="4"/>
      <c r="N836" s="4"/>
      <c r="O836" s="4"/>
      <c r="S836">
        <v>765</v>
      </c>
      <c r="T836" s="32">
        <v>213175974.30139792</v>
      </c>
      <c r="U836">
        <v>765</v>
      </c>
      <c r="V836" s="32">
        <v>-83209250.489600033</v>
      </c>
    </row>
    <row r="837" spans="8:22" x14ac:dyDescent="0.35">
      <c r="H837" s="21"/>
      <c r="I837" s="21"/>
      <c r="J837" s="21"/>
      <c r="K837" s="21"/>
      <c r="L837" s="4"/>
      <c r="M837" s="4"/>
      <c r="N837" s="4"/>
      <c r="O837" s="4"/>
      <c r="S837">
        <v>766</v>
      </c>
      <c r="T837" s="32">
        <v>285414936.70570987</v>
      </c>
      <c r="U837">
        <v>766</v>
      </c>
      <c r="V837" s="32">
        <v>-498551332.24668318</v>
      </c>
    </row>
    <row r="838" spans="8:22" x14ac:dyDescent="0.35">
      <c r="H838" s="21"/>
      <c r="I838" s="21"/>
      <c r="J838" s="21"/>
      <c r="K838" s="21"/>
      <c r="L838" s="4"/>
      <c r="M838" s="4"/>
      <c r="N838" s="4"/>
      <c r="O838" s="4"/>
      <c r="S838">
        <v>767</v>
      </c>
      <c r="T838" s="32">
        <v>164817940.11426252</v>
      </c>
      <c r="U838">
        <v>767</v>
      </c>
      <c r="V838" s="32">
        <v>209841689.23844782</v>
      </c>
    </row>
    <row r="839" spans="8:22" x14ac:dyDescent="0.35">
      <c r="H839" s="21"/>
      <c r="I839" s="21"/>
      <c r="J839" s="21"/>
      <c r="K839" s="21"/>
      <c r="L839" s="4"/>
      <c r="M839" s="4"/>
      <c r="N839" s="4"/>
      <c r="O839" s="4"/>
      <c r="S839">
        <v>768</v>
      </c>
      <c r="T839" s="32">
        <v>98792020.03209132</v>
      </c>
      <c r="U839">
        <v>768</v>
      </c>
      <c r="V839" s="32">
        <v>-303146378.65827322</v>
      </c>
    </row>
    <row r="840" spans="8:22" x14ac:dyDescent="0.35">
      <c r="H840" s="21"/>
      <c r="I840" s="21"/>
      <c r="J840" s="21"/>
      <c r="K840" s="21"/>
      <c r="L840" s="4"/>
      <c r="M840" s="4"/>
      <c r="N840" s="4"/>
      <c r="O840" s="4"/>
      <c r="S840">
        <v>769</v>
      </c>
      <c r="T840" s="32">
        <v>129933380.01929928</v>
      </c>
      <c r="U840">
        <v>769</v>
      </c>
      <c r="V840" s="32">
        <v>-93428033.988821223</v>
      </c>
    </row>
    <row r="841" spans="8:22" x14ac:dyDescent="0.35">
      <c r="H841" s="21"/>
      <c r="I841" s="21"/>
      <c r="J841" s="21"/>
      <c r="K841" s="21"/>
      <c r="L841" s="4"/>
      <c r="M841" s="4"/>
      <c r="N841" s="4"/>
      <c r="O841" s="4"/>
      <c r="S841">
        <v>770</v>
      </c>
      <c r="T841" s="32">
        <v>63233586.575481199</v>
      </c>
      <c r="U841">
        <v>770</v>
      </c>
      <c r="V841" s="32">
        <v>-331397707.76359344</v>
      </c>
    </row>
    <row r="842" spans="8:22" x14ac:dyDescent="0.35">
      <c r="H842" s="21"/>
      <c r="I842" s="21"/>
      <c r="J842" s="21"/>
      <c r="K842" s="21"/>
      <c r="L842" s="4"/>
      <c r="M842" s="4"/>
      <c r="N842" s="4"/>
      <c r="O842" s="4"/>
      <c r="S842">
        <v>771</v>
      </c>
      <c r="T842" s="32">
        <v>107262934.84923139</v>
      </c>
      <c r="U842">
        <v>771</v>
      </c>
      <c r="V842" s="32">
        <v>80295514.186957538</v>
      </c>
    </row>
    <row r="843" spans="8:22" x14ac:dyDescent="0.35">
      <c r="H843" s="21"/>
      <c r="I843" s="21"/>
      <c r="J843" s="21"/>
      <c r="K843" s="21"/>
      <c r="L843" s="4"/>
      <c r="M843" s="4"/>
      <c r="N843" s="4"/>
      <c r="O843" s="4"/>
      <c r="S843">
        <v>772</v>
      </c>
      <c r="T843" s="32">
        <v>187762745.44873914</v>
      </c>
      <c r="U843">
        <v>772</v>
      </c>
      <c r="V843" s="32">
        <v>126057939.72573163</v>
      </c>
    </row>
    <row r="844" spans="8:22" x14ac:dyDescent="0.35">
      <c r="H844" s="21"/>
      <c r="I844" s="21"/>
      <c r="J844" s="21"/>
      <c r="K844" s="21"/>
      <c r="L844" s="4"/>
      <c r="M844" s="4"/>
      <c r="N844" s="4"/>
      <c r="O844" s="4"/>
      <c r="S844">
        <v>773</v>
      </c>
      <c r="T844" s="32">
        <v>98698019.660016611</v>
      </c>
      <c r="U844">
        <v>773</v>
      </c>
      <c r="V844" s="32">
        <v>-602883788.77487087</v>
      </c>
    </row>
    <row r="845" spans="8:22" x14ac:dyDescent="0.35">
      <c r="H845" s="21"/>
      <c r="I845" s="21"/>
      <c r="J845" s="21"/>
      <c r="K845" s="21"/>
      <c r="L845" s="4"/>
      <c r="M845" s="4"/>
      <c r="N845" s="4"/>
      <c r="O845" s="4"/>
      <c r="S845">
        <v>774</v>
      </c>
      <c r="T845" s="32">
        <v>135475544.68043974</v>
      </c>
      <c r="U845">
        <v>774</v>
      </c>
      <c r="V845" s="32">
        <v>257452224.04132831</v>
      </c>
    </row>
    <row r="846" spans="8:22" x14ac:dyDescent="0.35">
      <c r="H846" s="21"/>
      <c r="I846" s="21"/>
      <c r="J846" s="21"/>
      <c r="K846" s="21"/>
      <c r="L846" s="4"/>
      <c r="M846" s="4"/>
      <c r="N846" s="4"/>
      <c r="O846" s="4"/>
      <c r="S846">
        <v>775</v>
      </c>
      <c r="T846" s="32">
        <v>182770775.21913713</v>
      </c>
      <c r="U846">
        <v>775</v>
      </c>
      <c r="V846" s="32">
        <v>-241296304.61855462</v>
      </c>
    </row>
    <row r="847" spans="8:22" x14ac:dyDescent="0.35">
      <c r="H847" s="21"/>
      <c r="I847" s="21"/>
      <c r="J847" s="21"/>
      <c r="K847" s="21"/>
      <c r="L847" s="4"/>
      <c r="M847" s="4"/>
      <c r="N847" s="4"/>
      <c r="O847" s="4"/>
      <c r="S847">
        <v>776</v>
      </c>
      <c r="T847" s="32">
        <v>306487332.27626473</v>
      </c>
      <c r="U847">
        <v>776</v>
      </c>
      <c r="V847" s="32">
        <v>-332253928.09062505</v>
      </c>
    </row>
    <row r="848" spans="8:22" x14ac:dyDescent="0.35">
      <c r="H848" s="21"/>
      <c r="I848" s="21"/>
      <c r="J848" s="21"/>
      <c r="K848" s="21"/>
      <c r="L848" s="4"/>
      <c r="M848" s="4"/>
      <c r="N848" s="4"/>
      <c r="O848" s="4"/>
      <c r="S848">
        <v>777</v>
      </c>
      <c r="T848" s="32">
        <v>144537245.83844095</v>
      </c>
      <c r="U848">
        <v>777</v>
      </c>
      <c r="V848" s="32">
        <v>-68683507.714806005</v>
      </c>
    </row>
    <row r="849" spans="8:22" x14ac:dyDescent="0.35">
      <c r="H849" s="21"/>
      <c r="I849" s="21"/>
      <c r="J849" s="21"/>
      <c r="K849" s="21"/>
      <c r="L849" s="4"/>
      <c r="M849" s="4"/>
      <c r="N849" s="4"/>
      <c r="O849" s="4"/>
      <c r="S849">
        <v>778</v>
      </c>
      <c r="T849" s="32">
        <v>129188451.40039007</v>
      </c>
      <c r="U849">
        <v>778</v>
      </c>
      <c r="V849" s="32">
        <v>-423144399.34394103</v>
      </c>
    </row>
    <row r="850" spans="8:22" x14ac:dyDescent="0.35">
      <c r="H850" s="21"/>
      <c r="I850" s="21"/>
      <c r="J850" s="21"/>
      <c r="K850" s="21"/>
      <c r="L850" s="4"/>
      <c r="M850" s="4"/>
      <c r="N850" s="4"/>
      <c r="O850" s="4"/>
      <c r="S850">
        <v>779</v>
      </c>
      <c r="T850" s="32">
        <v>108478779.8269071</v>
      </c>
      <c r="U850">
        <v>779</v>
      </c>
      <c r="V850" s="32">
        <v>262579297.66948503</v>
      </c>
    </row>
    <row r="851" spans="8:22" x14ac:dyDescent="0.35">
      <c r="H851" s="21"/>
      <c r="I851" s="21"/>
      <c r="J851" s="21"/>
      <c r="K851" s="21"/>
      <c r="L851" s="4"/>
      <c r="M851" s="4"/>
      <c r="N851" s="4"/>
      <c r="O851" s="4"/>
      <c r="S851">
        <v>780</v>
      </c>
      <c r="T851" s="32">
        <v>100930260.42036603</v>
      </c>
      <c r="U851">
        <v>780</v>
      </c>
      <c r="V851" s="32">
        <v>239753413.06807762</v>
      </c>
    </row>
    <row r="852" spans="8:22" x14ac:dyDescent="0.35">
      <c r="H852" s="21"/>
      <c r="I852" s="21"/>
      <c r="J852" s="21"/>
      <c r="K852" s="21"/>
      <c r="L852" s="4"/>
      <c r="M852" s="4"/>
      <c r="N852" s="4"/>
      <c r="O852" s="4"/>
      <c r="S852">
        <v>781</v>
      </c>
      <c r="T852" s="32">
        <v>295225316.33309352</v>
      </c>
      <c r="U852">
        <v>781</v>
      </c>
      <c r="V852" s="32">
        <v>-143281514.45531231</v>
      </c>
    </row>
    <row r="853" spans="8:22" x14ac:dyDescent="0.35">
      <c r="H853" s="21"/>
      <c r="I853" s="21"/>
      <c r="J853" s="21"/>
      <c r="K853" s="21"/>
      <c r="L853" s="4"/>
      <c r="M853" s="4"/>
      <c r="N853" s="4"/>
      <c r="O853" s="4"/>
      <c r="S853">
        <v>782</v>
      </c>
      <c r="T853" s="32">
        <v>136990840.72911096</v>
      </c>
      <c r="U853">
        <v>782</v>
      </c>
      <c r="V853" s="32">
        <v>-400776330.89357418</v>
      </c>
    </row>
    <row r="854" spans="8:22" x14ac:dyDescent="0.35">
      <c r="H854" s="21"/>
      <c r="I854" s="21"/>
      <c r="J854" s="21"/>
      <c r="K854" s="21"/>
      <c r="L854" s="4"/>
      <c r="M854" s="4"/>
      <c r="N854" s="4"/>
      <c r="O854" s="4"/>
      <c r="S854">
        <v>783</v>
      </c>
      <c r="T854" s="32">
        <v>166738084.43926218</v>
      </c>
      <c r="U854">
        <v>783</v>
      </c>
      <c r="V854" s="32">
        <v>1205023514.1226082</v>
      </c>
    </row>
    <row r="855" spans="8:22" x14ac:dyDescent="0.35">
      <c r="H855" s="21"/>
      <c r="I855" s="21"/>
      <c r="J855" s="21"/>
      <c r="K855" s="21"/>
      <c r="L855" s="4"/>
      <c r="M855" s="4"/>
      <c r="N855" s="4"/>
      <c r="O855" s="4"/>
      <c r="S855">
        <v>784</v>
      </c>
      <c r="T855" s="32">
        <v>115938595.52139293</v>
      </c>
      <c r="U855">
        <v>784</v>
      </c>
      <c r="V855" s="32">
        <v>-347707233.16016126</v>
      </c>
    </row>
    <row r="856" spans="8:22" x14ac:dyDescent="0.35">
      <c r="H856" s="21"/>
      <c r="I856" s="21"/>
      <c r="J856" s="21"/>
      <c r="K856" s="21"/>
      <c r="L856" s="4"/>
      <c r="M856" s="4"/>
      <c r="N856" s="4"/>
      <c r="O856" s="4"/>
      <c r="S856">
        <v>785</v>
      </c>
      <c r="T856" s="32">
        <v>104431170.62626566</v>
      </c>
      <c r="U856">
        <v>785</v>
      </c>
      <c r="V856" s="32">
        <v>-231370127.08284041</v>
      </c>
    </row>
    <row r="857" spans="8:22" x14ac:dyDescent="0.35">
      <c r="H857" s="21"/>
      <c r="I857" s="21"/>
      <c r="J857" s="21"/>
      <c r="K857" s="21"/>
      <c r="L857" s="4"/>
      <c r="M857" s="4"/>
      <c r="N857" s="4"/>
      <c r="O857" s="4"/>
      <c r="S857">
        <v>786</v>
      </c>
      <c r="T857" s="32">
        <v>114269696.55970468</v>
      </c>
      <c r="U857">
        <v>786</v>
      </c>
      <c r="V857" s="32">
        <v>-424716987.08814037</v>
      </c>
    </row>
    <row r="858" spans="8:22" x14ac:dyDescent="0.35">
      <c r="H858" s="21"/>
      <c r="I858" s="21"/>
      <c r="J858" s="21"/>
      <c r="K858" s="21"/>
      <c r="L858" s="4"/>
      <c r="M858" s="4"/>
      <c r="N858" s="4"/>
      <c r="O858" s="4"/>
      <c r="S858">
        <v>787</v>
      </c>
      <c r="T858" s="32">
        <v>75501900.040845796</v>
      </c>
      <c r="U858">
        <v>787</v>
      </c>
      <c r="V858" s="32">
        <v>-95277429.780430272</v>
      </c>
    </row>
    <row r="859" spans="8:22" x14ac:dyDescent="0.35">
      <c r="H859" s="21"/>
      <c r="I859" s="21"/>
      <c r="J859" s="21"/>
      <c r="K859" s="21"/>
      <c r="L859" s="4"/>
      <c r="M859" s="4"/>
      <c r="N859" s="4"/>
      <c r="O859" s="4"/>
      <c r="S859">
        <v>788</v>
      </c>
      <c r="T859" s="32">
        <v>117096988.07838216</v>
      </c>
      <c r="U859">
        <v>788</v>
      </c>
      <c r="V859" s="32">
        <v>-511796512.86086762</v>
      </c>
    </row>
    <row r="860" spans="8:22" x14ac:dyDescent="0.35">
      <c r="H860" s="21"/>
      <c r="I860" s="21"/>
      <c r="J860" s="21"/>
      <c r="K860" s="21"/>
      <c r="L860" s="4"/>
      <c r="M860" s="4"/>
      <c r="N860" s="4"/>
      <c r="O860" s="4"/>
      <c r="S860">
        <v>789</v>
      </c>
      <c r="T860" s="32">
        <v>146429301.22659978</v>
      </c>
      <c r="U860">
        <v>789</v>
      </c>
      <c r="V860" s="32">
        <v>-294343861.89099741</v>
      </c>
    </row>
    <row r="861" spans="8:22" x14ac:dyDescent="0.35">
      <c r="H861" s="21"/>
      <c r="I861" s="21"/>
      <c r="J861" s="21"/>
      <c r="K861" s="21"/>
      <c r="L861" s="4"/>
      <c r="M861" s="4"/>
      <c r="N861" s="4"/>
      <c r="O861" s="4"/>
      <c r="S861">
        <v>790</v>
      </c>
      <c r="T861" s="32">
        <v>251062871.46649361</v>
      </c>
      <c r="U861">
        <v>790</v>
      </c>
      <c r="V861" s="32">
        <v>-298487473.60867172</v>
      </c>
    </row>
    <row r="862" spans="8:22" x14ac:dyDescent="0.35">
      <c r="H862" s="21"/>
      <c r="I862" s="21"/>
      <c r="J862" s="21"/>
      <c r="K862" s="21"/>
      <c r="L862" s="4"/>
      <c r="M862" s="4"/>
      <c r="N862" s="4"/>
      <c r="O862" s="4"/>
      <c r="S862">
        <v>791</v>
      </c>
      <c r="T862" s="32">
        <v>221190755.69572565</v>
      </c>
      <c r="U862">
        <v>791</v>
      </c>
      <c r="V862" s="32">
        <v>-263858618.75155041</v>
      </c>
    </row>
    <row r="863" spans="8:22" x14ac:dyDescent="0.35">
      <c r="H863" s="21"/>
      <c r="I863" s="21"/>
      <c r="J863" s="21"/>
      <c r="K863" s="21"/>
      <c r="L863" s="4"/>
      <c r="M863" s="4"/>
      <c r="N863" s="4"/>
      <c r="O863" s="4"/>
      <c r="S863">
        <v>792</v>
      </c>
      <c r="T863" s="32">
        <v>62608504.876537189</v>
      </c>
      <c r="U863">
        <v>792</v>
      </c>
      <c r="V863" s="32">
        <v>-263887840.74037066</v>
      </c>
    </row>
    <row r="864" spans="8:22" x14ac:dyDescent="0.35">
      <c r="H864" s="21"/>
      <c r="I864" s="21"/>
      <c r="J864" s="21"/>
      <c r="K864" s="21"/>
      <c r="L864" s="4"/>
      <c r="M864" s="4"/>
      <c r="N864" s="4"/>
      <c r="O864" s="4"/>
      <c r="S864">
        <v>793</v>
      </c>
      <c r="T864" s="32">
        <v>120468222.05595256</v>
      </c>
      <c r="U864">
        <v>793</v>
      </c>
      <c r="V864" s="32">
        <v>-105715118.48517154</v>
      </c>
    </row>
    <row r="865" spans="8:22" x14ac:dyDescent="0.35">
      <c r="H865" s="21"/>
      <c r="I865" s="21"/>
      <c r="J865" s="21"/>
      <c r="K865" s="21"/>
      <c r="L865" s="4"/>
      <c r="M865" s="4"/>
      <c r="N865" s="4"/>
      <c r="O865" s="4"/>
      <c r="S865">
        <v>794</v>
      </c>
      <c r="T865" s="32">
        <v>105773882.84790903</v>
      </c>
      <c r="U865">
        <v>794</v>
      </c>
      <c r="V865" s="32">
        <v>-1205355214.6296639</v>
      </c>
    </row>
    <row r="866" spans="8:22" x14ac:dyDescent="0.35">
      <c r="H866" s="21"/>
      <c r="I866" s="21"/>
      <c r="J866" s="21"/>
      <c r="K866" s="21"/>
      <c r="L866" s="4"/>
      <c r="M866" s="4"/>
      <c r="N866" s="4"/>
      <c r="O866" s="4"/>
      <c r="S866">
        <v>795</v>
      </c>
      <c r="T866" s="32">
        <v>169489281.95925424</v>
      </c>
      <c r="U866">
        <v>795</v>
      </c>
      <c r="V866" s="32">
        <v>44810003.393988118</v>
      </c>
    </row>
    <row r="867" spans="8:22" x14ac:dyDescent="0.35">
      <c r="H867" s="21"/>
      <c r="I867" s="21"/>
      <c r="J867" s="21"/>
      <c r="K867" s="21"/>
      <c r="L867" s="4"/>
      <c r="M867" s="4"/>
      <c r="N867" s="4"/>
      <c r="O867" s="4"/>
      <c r="S867">
        <v>796</v>
      </c>
      <c r="T867" s="32">
        <v>96228832.1907354</v>
      </c>
      <c r="U867">
        <v>796</v>
      </c>
      <c r="V867" s="32">
        <v>-364042437.92273545</v>
      </c>
    </row>
    <row r="868" spans="8:22" x14ac:dyDescent="0.35">
      <c r="H868" s="21"/>
      <c r="I868" s="21"/>
      <c r="J868" s="21"/>
      <c r="K868" s="21"/>
      <c r="L868" s="4"/>
      <c r="M868" s="4"/>
      <c r="N868" s="4"/>
      <c r="O868" s="4"/>
      <c r="S868">
        <v>797</v>
      </c>
      <c r="T868" s="32">
        <v>174259241.21554908</v>
      </c>
      <c r="U868">
        <v>797</v>
      </c>
      <c r="V868" s="32">
        <v>34468075.557587385</v>
      </c>
    </row>
    <row r="869" spans="8:22" x14ac:dyDescent="0.35">
      <c r="H869" s="21"/>
      <c r="I869" s="21"/>
      <c r="J869" s="21"/>
      <c r="K869" s="21"/>
      <c r="L869" s="4"/>
      <c r="M869" s="4"/>
      <c r="N869" s="4"/>
      <c r="O869" s="4"/>
      <c r="S869">
        <v>798</v>
      </c>
      <c r="T869" s="32">
        <v>77167737.228887886</v>
      </c>
      <c r="U869">
        <v>798</v>
      </c>
      <c r="V869" s="32">
        <v>-455404093.97049022</v>
      </c>
    </row>
    <row r="870" spans="8:22" x14ac:dyDescent="0.35">
      <c r="H870" s="21"/>
      <c r="I870" s="21"/>
      <c r="J870" s="21"/>
      <c r="K870" s="21"/>
      <c r="L870" s="4"/>
      <c r="M870" s="4"/>
      <c r="N870" s="4"/>
      <c r="O870" s="4"/>
      <c r="S870">
        <v>799</v>
      </c>
      <c r="T870" s="32">
        <v>99174356.697825253</v>
      </c>
      <c r="U870">
        <v>799</v>
      </c>
      <c r="V870" s="32">
        <v>-471426721.32674831</v>
      </c>
    </row>
    <row r="871" spans="8:22" x14ac:dyDescent="0.35">
      <c r="H871" s="21"/>
      <c r="I871" s="21"/>
      <c r="J871" s="21"/>
      <c r="K871" s="21"/>
      <c r="L871" s="4"/>
      <c r="M871" s="4"/>
      <c r="N871" s="4"/>
      <c r="O871" s="4"/>
      <c r="S871">
        <v>800</v>
      </c>
      <c r="T871" s="32">
        <v>222741518.03657588</v>
      </c>
      <c r="U871">
        <v>800</v>
      </c>
      <c r="V871" s="32">
        <v>377880795.56324345</v>
      </c>
    </row>
    <row r="872" spans="8:22" x14ac:dyDescent="0.35">
      <c r="H872" s="21"/>
      <c r="I872" s="21"/>
      <c r="J872" s="21"/>
      <c r="K872" s="21"/>
      <c r="L872" s="4"/>
      <c r="M872" s="4"/>
      <c r="N872" s="4"/>
      <c r="O872" s="4"/>
      <c r="S872">
        <v>801</v>
      </c>
      <c r="T872" s="32">
        <v>94536615.94382894</v>
      </c>
      <c r="U872">
        <v>801</v>
      </c>
      <c r="V872" s="32">
        <v>1126006207.4083474</v>
      </c>
    </row>
    <row r="873" spans="8:22" x14ac:dyDescent="0.35">
      <c r="H873" s="21"/>
      <c r="I873" s="21"/>
      <c r="J873" s="21"/>
      <c r="K873" s="21"/>
      <c r="L873" s="4"/>
      <c r="M873" s="4"/>
      <c r="N873" s="4"/>
      <c r="O873" s="4"/>
      <c r="S873">
        <v>802</v>
      </c>
      <c r="T873" s="32">
        <v>85331823.124038726</v>
      </c>
      <c r="U873">
        <v>802</v>
      </c>
      <c r="V873" s="32">
        <v>-455882897.67169005</v>
      </c>
    </row>
    <row r="874" spans="8:22" x14ac:dyDescent="0.35">
      <c r="H874" s="21"/>
      <c r="I874" s="21"/>
      <c r="J874" s="21"/>
      <c r="K874" s="21"/>
      <c r="L874" s="4"/>
      <c r="M874" s="4"/>
      <c r="N874" s="4"/>
      <c r="O874" s="4"/>
      <c r="S874">
        <v>803</v>
      </c>
      <c r="T874" s="32">
        <v>120445747.63667578</v>
      </c>
      <c r="U874">
        <v>803</v>
      </c>
      <c r="V874" s="32">
        <v>10726259.574589714</v>
      </c>
    </row>
    <row r="875" spans="8:22" x14ac:dyDescent="0.35">
      <c r="H875" s="21"/>
      <c r="I875" s="21"/>
      <c r="J875" s="21"/>
      <c r="K875" s="21"/>
      <c r="L875" s="4"/>
      <c r="M875" s="4"/>
      <c r="N875" s="4"/>
      <c r="O875" s="4"/>
      <c r="S875">
        <v>804</v>
      </c>
      <c r="T875" s="32">
        <v>152559953.27676934</v>
      </c>
      <c r="U875">
        <v>804</v>
      </c>
      <c r="V875" s="32">
        <v>1015146767.1577439</v>
      </c>
    </row>
    <row r="876" spans="8:22" x14ac:dyDescent="0.35">
      <c r="H876" s="21"/>
      <c r="I876" s="21"/>
      <c r="J876" s="21"/>
      <c r="K876" s="21"/>
      <c r="L876" s="4"/>
      <c r="M876" s="4"/>
      <c r="N876" s="4"/>
      <c r="O876" s="4"/>
      <c r="S876">
        <v>805</v>
      </c>
      <c r="T876" s="32">
        <v>137414502.24897307</v>
      </c>
      <c r="U876">
        <v>805</v>
      </c>
      <c r="V876" s="32">
        <v>1600893267.142087</v>
      </c>
    </row>
    <row r="877" spans="8:22" x14ac:dyDescent="0.35">
      <c r="H877" s="21"/>
      <c r="I877" s="21"/>
      <c r="J877" s="21"/>
      <c r="K877" s="21"/>
      <c r="L877" s="4"/>
      <c r="M877" s="4"/>
      <c r="N877" s="4"/>
      <c r="O877" s="4"/>
      <c r="S877">
        <v>806</v>
      </c>
      <c r="T877" s="32">
        <v>235647097.26677993</v>
      </c>
      <c r="U877">
        <v>806</v>
      </c>
      <c r="V877" s="32">
        <v>-453281125.26475447</v>
      </c>
    </row>
    <row r="878" spans="8:22" x14ac:dyDescent="0.35">
      <c r="H878" s="21"/>
      <c r="I878" s="21"/>
      <c r="J878" s="21"/>
      <c r="K878" s="21"/>
      <c r="L878" s="4"/>
      <c r="M878" s="4"/>
      <c r="N878" s="4"/>
      <c r="O878" s="4"/>
      <c r="S878">
        <v>807</v>
      </c>
      <c r="T878" s="32">
        <v>97678271.536043078</v>
      </c>
      <c r="U878">
        <v>807</v>
      </c>
      <c r="V878" s="32">
        <v>195583831.9578464</v>
      </c>
    </row>
    <row r="879" spans="8:22" x14ac:dyDescent="0.35">
      <c r="H879" s="21"/>
      <c r="I879" s="21"/>
      <c r="J879" s="21"/>
      <c r="K879" s="21"/>
      <c r="L879" s="4"/>
      <c r="M879" s="4"/>
      <c r="N879" s="4"/>
      <c r="O879" s="4"/>
      <c r="S879">
        <v>808</v>
      </c>
      <c r="T879" s="32">
        <v>100728759.01167545</v>
      </c>
      <c r="U879">
        <v>808</v>
      </c>
      <c r="V879" s="32">
        <v>-160683790.65327805</v>
      </c>
    </row>
    <row r="880" spans="8:22" x14ac:dyDescent="0.35">
      <c r="H880" s="21"/>
      <c r="I880" s="21"/>
      <c r="J880" s="21"/>
      <c r="K880" s="21"/>
      <c r="L880" s="4"/>
      <c r="M880" s="4"/>
      <c r="N880" s="4"/>
      <c r="O880" s="4"/>
      <c r="S880">
        <v>809</v>
      </c>
      <c r="T880" s="32">
        <v>115202559.65522462</v>
      </c>
      <c r="U880">
        <v>809</v>
      </c>
      <c r="V880" s="32">
        <v>164020559.42786333</v>
      </c>
    </row>
    <row r="881" spans="8:22" x14ac:dyDescent="0.35">
      <c r="H881" s="21"/>
      <c r="I881" s="21"/>
      <c r="J881" s="21"/>
      <c r="K881" s="21"/>
      <c r="L881" s="4"/>
      <c r="M881" s="4"/>
      <c r="N881" s="4"/>
      <c r="O881" s="4"/>
      <c r="S881">
        <v>810</v>
      </c>
      <c r="T881" s="32">
        <v>112647203.95766807</v>
      </c>
      <c r="U881">
        <v>810</v>
      </c>
      <c r="V881" s="32">
        <v>-128333467.55293076</v>
      </c>
    </row>
    <row r="882" spans="8:22" x14ac:dyDescent="0.35">
      <c r="H882" s="21"/>
      <c r="I882" s="21"/>
      <c r="J882" s="21"/>
      <c r="K882" s="21"/>
      <c r="L882" s="4"/>
      <c r="M882" s="4"/>
      <c r="N882" s="4"/>
      <c r="O882" s="4"/>
      <c r="S882">
        <v>811</v>
      </c>
      <c r="T882" s="32">
        <v>184985703.17240873</v>
      </c>
      <c r="U882">
        <v>811</v>
      </c>
      <c r="V882" s="32">
        <v>-121308965.07913065</v>
      </c>
    </row>
    <row r="883" spans="8:22" x14ac:dyDescent="0.35">
      <c r="H883" s="21"/>
      <c r="I883" s="21"/>
      <c r="J883" s="21"/>
      <c r="K883" s="21"/>
      <c r="L883" s="4"/>
      <c r="M883" s="4"/>
      <c r="N883" s="4"/>
      <c r="O883" s="4"/>
      <c r="S883">
        <v>812</v>
      </c>
      <c r="T883" s="32">
        <v>147440390.87573823</v>
      </c>
      <c r="U883">
        <v>812</v>
      </c>
      <c r="V883" s="32">
        <v>-108250585.5414931</v>
      </c>
    </row>
    <row r="884" spans="8:22" x14ac:dyDescent="0.35">
      <c r="H884" s="21"/>
      <c r="I884" s="21"/>
      <c r="J884" s="21"/>
      <c r="K884" s="21"/>
      <c r="L884" s="4"/>
      <c r="M884" s="4"/>
      <c r="N884" s="4"/>
      <c r="O884" s="4"/>
      <c r="S884">
        <v>813</v>
      </c>
      <c r="T884" s="32">
        <v>70399868.993974581</v>
      </c>
      <c r="U884">
        <v>813</v>
      </c>
      <c r="V884" s="32">
        <v>-24798172.042821892</v>
      </c>
    </row>
    <row r="885" spans="8:22" x14ac:dyDescent="0.35">
      <c r="H885" s="21"/>
      <c r="I885" s="21"/>
      <c r="J885" s="21"/>
      <c r="K885" s="21"/>
      <c r="L885" s="4"/>
      <c r="M885" s="4"/>
      <c r="N885" s="4"/>
      <c r="O885" s="4"/>
      <c r="S885">
        <v>814</v>
      </c>
      <c r="T885" s="32">
        <v>123175759.05165124</v>
      </c>
      <c r="U885">
        <v>814</v>
      </c>
      <c r="V885" s="32">
        <v>1710713463.2027099</v>
      </c>
    </row>
    <row r="886" spans="8:22" x14ac:dyDescent="0.35">
      <c r="H886" s="21"/>
      <c r="I886" s="21"/>
      <c r="J886" s="21"/>
      <c r="K886" s="21"/>
      <c r="L886" s="4"/>
      <c r="M886" s="4"/>
      <c r="N886" s="4"/>
      <c r="O886" s="4"/>
      <c r="S886">
        <v>815</v>
      </c>
      <c r="T886" s="32">
        <v>196228728.39475143</v>
      </c>
      <c r="U886">
        <v>815</v>
      </c>
      <c r="V886" s="32">
        <v>217622206.93639618</v>
      </c>
    </row>
    <row r="887" spans="8:22" x14ac:dyDescent="0.35">
      <c r="H887" s="21"/>
      <c r="I887" s="21"/>
      <c r="J887" s="21"/>
      <c r="K887" s="21"/>
      <c r="L887" s="4"/>
      <c r="M887" s="4"/>
      <c r="N887" s="4"/>
      <c r="O887" s="4"/>
      <c r="S887">
        <v>816</v>
      </c>
      <c r="T887" s="32">
        <v>138236278.29039809</v>
      </c>
      <c r="U887">
        <v>816</v>
      </c>
      <c r="V887" s="32">
        <v>355153704.76183814</v>
      </c>
    </row>
    <row r="888" spans="8:22" x14ac:dyDescent="0.35">
      <c r="H888" s="21"/>
      <c r="I888" s="21"/>
      <c r="J888" s="21"/>
      <c r="K888" s="21"/>
      <c r="L888" s="4"/>
      <c r="M888" s="4"/>
      <c r="N888" s="4"/>
      <c r="O888" s="4"/>
      <c r="S888">
        <v>817</v>
      </c>
      <c r="T888" s="32">
        <v>102397153.78758115</v>
      </c>
      <c r="U888">
        <v>817</v>
      </c>
      <c r="V888" s="32">
        <v>111802067.26685736</v>
      </c>
    </row>
    <row r="889" spans="8:22" x14ac:dyDescent="0.35">
      <c r="H889" s="21"/>
      <c r="I889" s="21"/>
      <c r="J889" s="21"/>
      <c r="K889" s="21"/>
      <c r="L889" s="4"/>
      <c r="M889" s="4"/>
      <c r="N889" s="4"/>
      <c r="O889" s="4"/>
      <c r="S889">
        <v>818</v>
      </c>
      <c r="T889" s="32">
        <v>247008971.94121036</v>
      </c>
      <c r="U889">
        <v>818</v>
      </c>
      <c r="V889" s="32">
        <v>223141544.62890995</v>
      </c>
    </row>
    <row r="890" spans="8:22" x14ac:dyDescent="0.35">
      <c r="H890" s="21"/>
      <c r="I890" s="21"/>
      <c r="J890" s="21"/>
      <c r="K890" s="21"/>
      <c r="L890" s="4"/>
      <c r="M890" s="4"/>
      <c r="N890" s="4"/>
      <c r="O890" s="4"/>
      <c r="S890">
        <v>819</v>
      </c>
      <c r="T890" s="32">
        <v>122873723.89092234</v>
      </c>
      <c r="U890">
        <v>819</v>
      </c>
      <c r="V890" s="32">
        <v>-117775419.00132047</v>
      </c>
    </row>
    <row r="891" spans="8:22" x14ac:dyDescent="0.35">
      <c r="H891" s="21"/>
      <c r="I891" s="21"/>
      <c r="J891" s="21"/>
      <c r="K891" s="21"/>
      <c r="L891" s="4"/>
      <c r="M891" s="4"/>
      <c r="N891" s="4"/>
      <c r="O891" s="4"/>
      <c r="S891">
        <v>820</v>
      </c>
      <c r="T891" s="32">
        <v>146647431.97416303</v>
      </c>
      <c r="U891">
        <v>820</v>
      </c>
      <c r="V891" s="32">
        <v>-170684330.62664753</v>
      </c>
    </row>
    <row r="892" spans="8:22" x14ac:dyDescent="0.35">
      <c r="H892" s="21"/>
      <c r="I892" s="21"/>
      <c r="J892" s="21"/>
      <c r="K892" s="21"/>
      <c r="L892" s="4"/>
      <c r="M892" s="4"/>
      <c r="N892" s="4"/>
      <c r="O892" s="4"/>
      <c r="S892">
        <v>821</v>
      </c>
      <c r="T892" s="32">
        <v>183572095.11720204</v>
      </c>
      <c r="U892">
        <v>821</v>
      </c>
      <c r="V892" s="32">
        <v>2823557105.8938313</v>
      </c>
    </row>
    <row r="893" spans="8:22" x14ac:dyDescent="0.35">
      <c r="H893" s="21"/>
      <c r="I893" s="21"/>
      <c r="J893" s="21"/>
      <c r="K893" s="21"/>
      <c r="L893" s="4"/>
      <c r="M893" s="4"/>
      <c r="N893" s="4"/>
      <c r="O893" s="4"/>
      <c r="S893">
        <v>822</v>
      </c>
      <c r="T893" s="32">
        <v>178918570.4063004</v>
      </c>
      <c r="U893">
        <v>822</v>
      </c>
      <c r="V893" s="32">
        <v>-438072566.30326891</v>
      </c>
    </row>
    <row r="894" spans="8:22" x14ac:dyDescent="0.35">
      <c r="H894" s="21"/>
      <c r="I894" s="21"/>
      <c r="J894" s="21"/>
      <c r="K894" s="21"/>
      <c r="L894" s="4"/>
      <c r="M894" s="4"/>
      <c r="N894" s="4"/>
      <c r="O894" s="4"/>
      <c r="S894">
        <v>823</v>
      </c>
      <c r="T894" s="32">
        <v>218961386.32673192</v>
      </c>
      <c r="U894">
        <v>823</v>
      </c>
      <c r="V894" s="32">
        <v>403656174.39203835</v>
      </c>
    </row>
    <row r="895" spans="8:22" x14ac:dyDescent="0.35">
      <c r="H895" s="21"/>
      <c r="I895" s="21"/>
      <c r="J895" s="21"/>
      <c r="K895" s="21"/>
      <c r="L895" s="4"/>
      <c r="M895" s="4"/>
      <c r="N895" s="4"/>
      <c r="O895" s="4"/>
      <c r="S895">
        <v>824</v>
      </c>
      <c r="T895" s="32">
        <v>141018905.92184919</v>
      </c>
      <c r="U895">
        <v>824</v>
      </c>
      <c r="V895" s="32">
        <v>-225154005.55350989</v>
      </c>
    </row>
    <row r="896" spans="8:22" x14ac:dyDescent="0.35">
      <c r="H896" s="21"/>
      <c r="I896" s="21"/>
      <c r="J896" s="21"/>
      <c r="K896" s="21"/>
      <c r="L896" s="4"/>
      <c r="M896" s="4"/>
      <c r="N896" s="4"/>
      <c r="O896" s="4"/>
      <c r="S896">
        <v>825</v>
      </c>
      <c r="T896" s="32">
        <v>153245862.17718634</v>
      </c>
      <c r="U896">
        <v>825</v>
      </c>
      <c r="V896" s="32">
        <v>-359943017.41359693</v>
      </c>
    </row>
    <row r="897" spans="8:22" x14ac:dyDescent="0.35">
      <c r="H897" s="21"/>
      <c r="I897" s="21"/>
      <c r="J897" s="21"/>
      <c r="K897" s="21"/>
      <c r="L897" s="4"/>
      <c r="M897" s="4"/>
      <c r="N897" s="4"/>
      <c r="O897" s="4"/>
      <c r="S897">
        <v>826</v>
      </c>
      <c r="T897" s="32">
        <v>86356822.141417742</v>
      </c>
      <c r="U897">
        <v>826</v>
      </c>
      <c r="V897" s="32">
        <v>-227450199.51650041</v>
      </c>
    </row>
    <row r="898" spans="8:22" x14ac:dyDescent="0.35">
      <c r="H898" s="21"/>
      <c r="I898" s="21"/>
      <c r="J898" s="21"/>
      <c r="K898" s="21"/>
      <c r="L898" s="4"/>
      <c r="M898" s="4"/>
      <c r="N898" s="4"/>
      <c r="O898" s="4"/>
      <c r="S898">
        <v>827</v>
      </c>
      <c r="T898" s="32">
        <v>150949117.08797705</v>
      </c>
      <c r="U898">
        <v>827</v>
      </c>
      <c r="V898" s="32">
        <v>1229952726.5905831</v>
      </c>
    </row>
    <row r="899" spans="8:22" x14ac:dyDescent="0.35">
      <c r="H899" s="21"/>
      <c r="I899" s="21"/>
      <c r="J899" s="21"/>
      <c r="K899" s="21"/>
      <c r="L899" s="4"/>
      <c r="M899" s="4"/>
      <c r="N899" s="4"/>
      <c r="O899" s="4"/>
      <c r="S899">
        <v>828</v>
      </c>
      <c r="T899" s="32">
        <v>158337468.91957179</v>
      </c>
      <c r="U899">
        <v>828</v>
      </c>
      <c r="V899" s="32">
        <v>-275727212.83906811</v>
      </c>
    </row>
    <row r="900" spans="8:22" x14ac:dyDescent="0.35">
      <c r="H900" s="21"/>
      <c r="I900" s="21"/>
      <c r="J900" s="21"/>
      <c r="K900" s="21"/>
      <c r="L900" s="4"/>
      <c r="M900" s="4"/>
      <c r="N900" s="4"/>
      <c r="O900" s="4"/>
      <c r="S900">
        <v>829</v>
      </c>
      <c r="T900" s="32">
        <v>98245947.921039477</v>
      </c>
      <c r="U900">
        <v>829</v>
      </c>
      <c r="V900" s="32">
        <v>-156366502.98980227</v>
      </c>
    </row>
    <row r="901" spans="8:22" x14ac:dyDescent="0.35">
      <c r="H901" s="21"/>
      <c r="I901" s="21"/>
      <c r="J901" s="21"/>
      <c r="K901" s="21"/>
      <c r="L901" s="4"/>
      <c r="M901" s="4"/>
      <c r="N901" s="4"/>
      <c r="O901" s="4"/>
      <c r="S901">
        <v>830</v>
      </c>
      <c r="T901" s="32">
        <v>104134243.77027376</v>
      </c>
      <c r="U901">
        <v>830</v>
      </c>
      <c r="V901" s="32">
        <v>210093081.63181064</v>
      </c>
    </row>
    <row r="902" spans="8:22" x14ac:dyDescent="0.35">
      <c r="H902" s="21"/>
      <c r="I902" s="21"/>
      <c r="J902" s="21"/>
      <c r="K902" s="21"/>
      <c r="L902" s="4"/>
      <c r="M902" s="4"/>
      <c r="N902" s="4"/>
      <c r="O902" s="4"/>
      <c r="S902">
        <v>831</v>
      </c>
      <c r="T902" s="32">
        <v>76211882.058549717</v>
      </c>
      <c r="U902">
        <v>831</v>
      </c>
      <c r="V902" s="32">
        <v>-71849466.135464728</v>
      </c>
    </row>
    <row r="903" spans="8:22" x14ac:dyDescent="0.35">
      <c r="H903" s="21"/>
      <c r="I903" s="21"/>
      <c r="J903" s="21"/>
      <c r="K903" s="21"/>
      <c r="L903" s="4"/>
      <c r="M903" s="4"/>
      <c r="N903" s="4"/>
      <c r="O903" s="4"/>
      <c r="S903">
        <v>832</v>
      </c>
      <c r="T903" s="32">
        <v>83256508.624370918</v>
      </c>
      <c r="U903">
        <v>832</v>
      </c>
      <c r="V903" s="32">
        <v>-191828315.12140727</v>
      </c>
    </row>
    <row r="904" spans="8:22" x14ac:dyDescent="0.35">
      <c r="H904" s="21"/>
      <c r="I904" s="21"/>
      <c r="J904" s="21"/>
      <c r="K904" s="21"/>
      <c r="L904" s="4"/>
      <c r="M904" s="4"/>
      <c r="N904" s="4"/>
      <c r="O904" s="4"/>
      <c r="S904">
        <v>833</v>
      </c>
      <c r="T904" s="32">
        <v>135549678.06309462</v>
      </c>
      <c r="U904">
        <v>833</v>
      </c>
      <c r="V904" s="32">
        <v>-898614237.26688015</v>
      </c>
    </row>
    <row r="905" spans="8:22" x14ac:dyDescent="0.35">
      <c r="H905" s="21"/>
      <c r="I905" s="21"/>
      <c r="J905" s="21"/>
      <c r="K905" s="21"/>
      <c r="L905" s="4"/>
      <c r="M905" s="4"/>
      <c r="N905" s="4"/>
      <c r="O905" s="4"/>
      <c r="S905">
        <v>834</v>
      </c>
      <c r="T905" s="32">
        <v>190214017.03634432</v>
      </c>
      <c r="U905">
        <v>834</v>
      </c>
      <c r="V905" s="32">
        <v>-433532332.02227062</v>
      </c>
    </row>
    <row r="906" spans="8:22" x14ac:dyDescent="0.35">
      <c r="H906" s="21"/>
      <c r="I906" s="21"/>
      <c r="J906" s="21"/>
      <c r="K906" s="21"/>
      <c r="L906" s="4"/>
      <c r="M906" s="4"/>
      <c r="N906" s="4"/>
      <c r="O906" s="4"/>
      <c r="S906">
        <v>835</v>
      </c>
      <c r="T906" s="32">
        <v>144405175.38477302</v>
      </c>
      <c r="U906">
        <v>835</v>
      </c>
      <c r="V906" s="32">
        <v>-267026898.98889598</v>
      </c>
    </row>
    <row r="907" spans="8:22" x14ac:dyDescent="0.35">
      <c r="H907" s="21"/>
      <c r="I907" s="21"/>
      <c r="J907" s="21"/>
      <c r="K907" s="21"/>
      <c r="L907" s="4"/>
      <c r="M907" s="4"/>
      <c r="N907" s="4"/>
      <c r="O907" s="4"/>
      <c r="S907">
        <v>836</v>
      </c>
      <c r="T907" s="32">
        <v>162105772.74535006</v>
      </c>
      <c r="U907">
        <v>836</v>
      </c>
      <c r="V907" s="32">
        <v>-1204245088.8010762</v>
      </c>
    </row>
    <row r="908" spans="8:22" x14ac:dyDescent="0.35">
      <c r="H908" s="21"/>
      <c r="I908" s="21"/>
      <c r="J908" s="21"/>
      <c r="K908" s="21"/>
      <c r="L908" s="4"/>
      <c r="M908" s="4"/>
      <c r="N908" s="4"/>
      <c r="O908" s="4"/>
      <c r="S908">
        <v>837</v>
      </c>
      <c r="T908" s="32">
        <v>129792853.91686444</v>
      </c>
      <c r="U908">
        <v>837</v>
      </c>
      <c r="V908" s="32">
        <v>-343160957.67298847</v>
      </c>
    </row>
    <row r="909" spans="8:22" x14ac:dyDescent="0.35">
      <c r="H909" s="21"/>
      <c r="I909" s="21"/>
      <c r="J909" s="21"/>
      <c r="K909" s="21"/>
      <c r="L909" s="4"/>
      <c r="M909" s="4"/>
      <c r="N909" s="4"/>
      <c r="O909" s="4"/>
      <c r="S909">
        <v>838</v>
      </c>
      <c r="T909" s="32">
        <v>132798489.82156469</v>
      </c>
      <c r="U909">
        <v>838</v>
      </c>
      <c r="V909" s="32">
        <v>132379182.68157662</v>
      </c>
    </row>
    <row r="910" spans="8:22" x14ac:dyDescent="0.35">
      <c r="H910" s="21"/>
      <c r="I910" s="21"/>
      <c r="J910" s="21"/>
      <c r="K910" s="21"/>
      <c r="L910" s="4"/>
      <c r="M910" s="4"/>
      <c r="N910" s="4"/>
      <c r="O910" s="4"/>
      <c r="S910">
        <v>839</v>
      </c>
      <c r="T910" s="32">
        <v>177836125.36881891</v>
      </c>
      <c r="U910">
        <v>839</v>
      </c>
      <c r="V910" s="32">
        <v>407959923.69055498</v>
      </c>
    </row>
    <row r="911" spans="8:22" x14ac:dyDescent="0.35">
      <c r="H911" s="21"/>
      <c r="I911" s="21"/>
      <c r="J911" s="21"/>
      <c r="K911" s="21"/>
      <c r="L911" s="4"/>
      <c r="M911" s="4"/>
      <c r="N911" s="4"/>
      <c r="O911" s="4"/>
      <c r="S911">
        <v>840</v>
      </c>
      <c r="T911" s="32">
        <v>122889087.36337963</v>
      </c>
      <c r="U911">
        <v>840</v>
      </c>
      <c r="V911" s="32">
        <v>-361983727.6370219</v>
      </c>
    </row>
    <row r="912" spans="8:22" x14ac:dyDescent="0.35">
      <c r="H912" s="21"/>
      <c r="I912" s="21"/>
      <c r="J912" s="21"/>
      <c r="K912" s="21"/>
      <c r="L912" s="4"/>
      <c r="M912" s="4"/>
      <c r="N912" s="4"/>
      <c r="O912" s="4"/>
      <c r="S912">
        <v>841</v>
      </c>
      <c r="T912" s="32">
        <v>147111857.33399582</v>
      </c>
      <c r="U912">
        <v>841</v>
      </c>
      <c r="V912" s="32">
        <v>-140084880.83939555</v>
      </c>
    </row>
    <row r="913" spans="8:22" x14ac:dyDescent="0.35">
      <c r="H913" s="21"/>
      <c r="I913" s="21"/>
      <c r="J913" s="21"/>
      <c r="K913" s="21"/>
      <c r="L913" s="4"/>
      <c r="M913" s="4"/>
      <c r="N913" s="4"/>
      <c r="O913" s="4"/>
      <c r="S913">
        <v>842</v>
      </c>
      <c r="T913" s="32">
        <v>126462840.29836155</v>
      </c>
      <c r="U913">
        <v>842</v>
      </c>
      <c r="V913" s="32">
        <v>27355752.374181654</v>
      </c>
    </row>
    <row r="914" spans="8:22" x14ac:dyDescent="0.35">
      <c r="H914" s="21"/>
      <c r="I914" s="21"/>
      <c r="J914" s="21"/>
      <c r="K914" s="21"/>
      <c r="L914" s="4"/>
      <c r="M914" s="4"/>
      <c r="N914" s="4"/>
      <c r="O914" s="4"/>
      <c r="S914">
        <v>843</v>
      </c>
      <c r="T914" s="32">
        <v>253533889.90710443</v>
      </c>
      <c r="U914">
        <v>843</v>
      </c>
      <c r="V914" s="32">
        <v>-284198960.3647427</v>
      </c>
    </row>
    <row r="915" spans="8:22" x14ac:dyDescent="0.35">
      <c r="H915" s="21"/>
      <c r="I915" s="21"/>
      <c r="J915" s="21"/>
      <c r="K915" s="21"/>
      <c r="L915" s="4"/>
      <c r="M915" s="4"/>
      <c r="N915" s="4"/>
      <c r="O915" s="4"/>
      <c r="S915">
        <v>844</v>
      </c>
      <c r="T915" s="32">
        <v>90272970.107572243</v>
      </c>
      <c r="U915">
        <v>844</v>
      </c>
      <c r="V915" s="32">
        <v>-169427310.00723115</v>
      </c>
    </row>
    <row r="916" spans="8:22" x14ac:dyDescent="0.35">
      <c r="H916" s="21"/>
      <c r="I916" s="21"/>
      <c r="J916" s="21"/>
      <c r="K916" s="21"/>
      <c r="L916" s="4"/>
      <c r="M916" s="4"/>
      <c r="N916" s="4"/>
      <c r="O916" s="4"/>
      <c r="S916">
        <v>845</v>
      </c>
      <c r="T916" s="32">
        <v>135342763.60119823</v>
      </c>
      <c r="U916">
        <v>845</v>
      </c>
      <c r="V916" s="32">
        <v>-82855542.172684222</v>
      </c>
    </row>
    <row r="917" spans="8:22" x14ac:dyDescent="0.35">
      <c r="H917" s="21"/>
      <c r="I917" s="21"/>
      <c r="J917" s="21"/>
      <c r="K917" s="21"/>
      <c r="L917" s="4"/>
      <c r="M917" s="4"/>
      <c r="N917" s="4"/>
      <c r="O917" s="4"/>
      <c r="S917">
        <v>846</v>
      </c>
      <c r="T917" s="32">
        <v>80158396.3488058</v>
      </c>
      <c r="U917">
        <v>846</v>
      </c>
      <c r="V917" s="32">
        <v>-288703767.85985845</v>
      </c>
    </row>
    <row r="918" spans="8:22" x14ac:dyDescent="0.35">
      <c r="H918" s="21"/>
      <c r="I918" s="21"/>
      <c r="J918" s="21"/>
      <c r="K918" s="21"/>
      <c r="L918" s="4"/>
      <c r="M918" s="4"/>
      <c r="N918" s="4"/>
      <c r="O918" s="4"/>
      <c r="S918">
        <v>847</v>
      </c>
      <c r="T918" s="32">
        <v>142662757.7125445</v>
      </c>
      <c r="U918">
        <v>847</v>
      </c>
      <c r="V918" s="32">
        <v>-269642374.09142685</v>
      </c>
    </row>
    <row r="919" spans="8:22" x14ac:dyDescent="0.35">
      <c r="H919" s="21"/>
      <c r="I919" s="21"/>
      <c r="J919" s="21"/>
      <c r="K919" s="21"/>
      <c r="L919" s="4"/>
      <c r="M919" s="4"/>
      <c r="N919" s="4"/>
      <c r="O919" s="4"/>
      <c r="S919">
        <v>848</v>
      </c>
      <c r="T919" s="32">
        <v>259347212.83769262</v>
      </c>
      <c r="U919">
        <v>848</v>
      </c>
      <c r="V919" s="32">
        <v>62310072.577015311</v>
      </c>
    </row>
    <row r="920" spans="8:22" x14ac:dyDescent="0.35">
      <c r="H920" s="21"/>
      <c r="I920" s="21"/>
      <c r="J920" s="21"/>
      <c r="K920" s="21"/>
      <c r="L920" s="4"/>
      <c r="M920" s="4"/>
      <c r="N920" s="4"/>
      <c r="O920" s="4"/>
      <c r="S920">
        <v>849</v>
      </c>
      <c r="T920" s="32">
        <v>183058326.53531042</v>
      </c>
      <c r="U920">
        <v>849</v>
      </c>
      <c r="V920" s="32">
        <v>175389123.31284246</v>
      </c>
    </row>
    <row r="921" spans="8:22" x14ac:dyDescent="0.35">
      <c r="H921" s="21"/>
      <c r="I921" s="21"/>
      <c r="J921" s="21"/>
      <c r="K921" s="21"/>
      <c r="L921" s="4"/>
      <c r="M921" s="4"/>
      <c r="N921" s="4"/>
      <c r="O921" s="4"/>
      <c r="S921">
        <v>850</v>
      </c>
      <c r="T921" s="32">
        <v>52327250.115672164</v>
      </c>
      <c r="U921">
        <v>850</v>
      </c>
      <c r="V921" s="32">
        <v>47983326.120601922</v>
      </c>
    </row>
    <row r="922" spans="8:22" x14ac:dyDescent="0.35">
      <c r="H922" s="21"/>
      <c r="I922" s="21"/>
      <c r="J922" s="21"/>
      <c r="K922" s="21"/>
      <c r="L922" s="4"/>
      <c r="M922" s="4"/>
      <c r="N922" s="4"/>
      <c r="O922" s="4"/>
      <c r="S922">
        <v>851</v>
      </c>
      <c r="T922" s="32">
        <v>71470516.966062501</v>
      </c>
      <c r="U922">
        <v>851</v>
      </c>
      <c r="V922" s="32">
        <v>-78343842.552565783</v>
      </c>
    </row>
    <row r="923" spans="8:22" x14ac:dyDescent="0.35">
      <c r="H923" s="21"/>
      <c r="I923" s="21"/>
      <c r="J923" s="21"/>
      <c r="K923" s="21"/>
      <c r="L923" s="4"/>
      <c r="M923" s="4"/>
      <c r="N923" s="4"/>
      <c r="O923" s="4"/>
      <c r="S923">
        <v>852</v>
      </c>
      <c r="T923" s="32">
        <v>215943838.2391361</v>
      </c>
      <c r="U923">
        <v>852</v>
      </c>
      <c r="V923" s="32">
        <v>-636638916.65265584</v>
      </c>
    </row>
    <row r="924" spans="8:22" x14ac:dyDescent="0.35">
      <c r="H924" s="21"/>
      <c r="I924" s="21"/>
      <c r="J924" s="21"/>
      <c r="K924" s="21"/>
      <c r="L924" s="4"/>
      <c r="M924" s="4"/>
      <c r="N924" s="4"/>
      <c r="O924" s="4"/>
      <c r="S924">
        <v>853</v>
      </c>
      <c r="T924" s="32">
        <v>200468465.99585015</v>
      </c>
      <c r="U924">
        <v>853</v>
      </c>
      <c r="V924" s="32">
        <v>-767963071.77421808</v>
      </c>
    </row>
    <row r="925" spans="8:22" x14ac:dyDescent="0.35">
      <c r="H925" s="21"/>
      <c r="I925" s="21"/>
      <c r="J925" s="21"/>
      <c r="K925" s="21"/>
      <c r="L925" s="4"/>
      <c r="M925" s="4"/>
      <c r="N925" s="4"/>
      <c r="O925" s="4"/>
      <c r="S925">
        <v>854</v>
      </c>
      <c r="T925" s="32">
        <v>99972393.86072664</v>
      </c>
      <c r="U925">
        <v>854</v>
      </c>
      <c r="V925" s="32">
        <v>-364221710.34473896</v>
      </c>
    </row>
    <row r="926" spans="8:22" x14ac:dyDescent="0.35">
      <c r="H926" s="21"/>
      <c r="I926" s="21"/>
      <c r="J926" s="21"/>
      <c r="K926" s="21"/>
      <c r="L926" s="4"/>
      <c r="M926" s="4"/>
      <c r="N926" s="4"/>
      <c r="O926" s="4"/>
      <c r="S926">
        <v>855</v>
      </c>
      <c r="T926" s="32">
        <v>185756331.25236082</v>
      </c>
      <c r="U926">
        <v>855</v>
      </c>
      <c r="V926" s="32">
        <v>320243118.65680611</v>
      </c>
    </row>
    <row r="927" spans="8:22" x14ac:dyDescent="0.35">
      <c r="H927" s="21"/>
      <c r="I927" s="21"/>
      <c r="J927" s="21"/>
      <c r="K927" s="21"/>
      <c r="L927" s="4"/>
      <c r="M927" s="4"/>
      <c r="N927" s="4"/>
      <c r="O927" s="4"/>
      <c r="S927">
        <v>856</v>
      </c>
      <c r="T927" s="32">
        <v>428559685.37453675</v>
      </c>
      <c r="U927">
        <v>856</v>
      </c>
      <c r="V927" s="32">
        <v>-73875957.616266787</v>
      </c>
    </row>
    <row r="928" spans="8:22" x14ac:dyDescent="0.35">
      <c r="H928" s="21"/>
      <c r="I928" s="21"/>
      <c r="J928" s="21"/>
      <c r="K928" s="21"/>
      <c r="L928" s="4"/>
      <c r="M928" s="4"/>
      <c r="N928" s="4"/>
      <c r="O928" s="4"/>
      <c r="S928">
        <v>857</v>
      </c>
      <c r="T928" s="32">
        <v>217789499.01938984</v>
      </c>
      <c r="U928">
        <v>857</v>
      </c>
      <c r="V928" s="32">
        <v>-114338603.62654993</v>
      </c>
    </row>
    <row r="929" spans="8:22" x14ac:dyDescent="0.35">
      <c r="H929" s="21"/>
      <c r="I929" s="21"/>
      <c r="J929" s="21"/>
      <c r="K929" s="21"/>
      <c r="L929" s="4"/>
      <c r="M929" s="4"/>
      <c r="N929" s="4"/>
      <c r="O929" s="4"/>
      <c r="S929">
        <v>858</v>
      </c>
      <c r="T929" s="32">
        <v>182894910.95645002</v>
      </c>
      <c r="U929">
        <v>858</v>
      </c>
      <c r="V929" s="32">
        <v>-274683489.01688462</v>
      </c>
    </row>
    <row r="930" spans="8:22" x14ac:dyDescent="0.35">
      <c r="H930" s="21"/>
      <c r="I930" s="21"/>
      <c r="J930" s="21"/>
      <c r="K930" s="21"/>
      <c r="L930" s="4"/>
      <c r="M930" s="4"/>
      <c r="N930" s="4"/>
      <c r="O930" s="4"/>
      <c r="S930">
        <v>859</v>
      </c>
      <c r="T930" s="32">
        <v>113857950.97298999</v>
      </c>
      <c r="U930">
        <v>859</v>
      </c>
      <c r="V930" s="32">
        <v>-18893189.762414429</v>
      </c>
    </row>
    <row r="931" spans="8:22" x14ac:dyDescent="0.35">
      <c r="H931" s="21"/>
      <c r="I931" s="21"/>
      <c r="J931" s="21"/>
      <c r="K931" s="21"/>
      <c r="L931" s="4"/>
      <c r="M931" s="4"/>
      <c r="N931" s="4"/>
      <c r="O931" s="4"/>
      <c r="S931">
        <v>860</v>
      </c>
      <c r="T931" s="32">
        <v>148746531.14171913</v>
      </c>
      <c r="U931">
        <v>860</v>
      </c>
      <c r="V931" s="32">
        <v>-36097276.488251142</v>
      </c>
    </row>
    <row r="932" spans="8:22" x14ac:dyDescent="0.35">
      <c r="H932" s="21"/>
      <c r="I932" s="21"/>
      <c r="J932" s="21"/>
      <c r="K932" s="21"/>
      <c r="L932" s="4"/>
      <c r="M932" s="4"/>
      <c r="N932" s="4"/>
      <c r="O932" s="4"/>
      <c r="S932">
        <v>861</v>
      </c>
      <c r="T932" s="32">
        <v>178350540.89267194</v>
      </c>
      <c r="U932">
        <v>861</v>
      </c>
      <c r="V932" s="32">
        <v>62666284.29992035</v>
      </c>
    </row>
    <row r="933" spans="8:22" x14ac:dyDescent="0.35">
      <c r="H933" s="21"/>
      <c r="I933" s="21"/>
      <c r="J933" s="21"/>
      <c r="K933" s="21"/>
      <c r="L933" s="4"/>
      <c r="M933" s="4"/>
      <c r="N933" s="4"/>
      <c r="O933" s="4"/>
      <c r="S933">
        <v>862</v>
      </c>
      <c r="T933" s="32">
        <v>81865229.20609431</v>
      </c>
      <c r="U933">
        <v>862</v>
      </c>
      <c r="V933" s="32">
        <v>-278807702.85723996</v>
      </c>
    </row>
    <row r="934" spans="8:22" x14ac:dyDescent="0.35">
      <c r="H934" s="21"/>
      <c r="I934" s="21"/>
      <c r="J934" s="21"/>
      <c r="K934" s="21"/>
      <c r="L934" s="4"/>
      <c r="M934" s="4"/>
      <c r="N934" s="4"/>
      <c r="O934" s="4"/>
      <c r="S934">
        <v>863</v>
      </c>
      <c r="T934" s="32">
        <v>169527385.39427757</v>
      </c>
      <c r="U934">
        <v>863</v>
      </c>
      <c r="V934" s="32">
        <v>2446259082.2809057</v>
      </c>
    </row>
    <row r="935" spans="8:22" x14ac:dyDescent="0.35">
      <c r="H935" s="21"/>
      <c r="I935" s="21"/>
      <c r="J935" s="21"/>
      <c r="K935" s="21"/>
      <c r="L935" s="4"/>
      <c r="M935" s="4"/>
      <c r="N935" s="4"/>
      <c r="O935" s="4"/>
      <c r="S935">
        <v>864</v>
      </c>
      <c r="T935" s="32">
        <v>80890831.291655704</v>
      </c>
      <c r="U935">
        <v>864</v>
      </c>
      <c r="V935" s="32">
        <v>-193049189.53690261</v>
      </c>
    </row>
    <row r="936" spans="8:22" x14ac:dyDescent="0.35">
      <c r="H936" s="21"/>
      <c r="I936" s="21"/>
      <c r="J936" s="21"/>
      <c r="K936" s="21"/>
      <c r="L936" s="4"/>
      <c r="M936" s="4"/>
      <c r="N936" s="4"/>
      <c r="O936" s="4"/>
      <c r="S936">
        <v>865</v>
      </c>
      <c r="T936" s="32">
        <v>112845165.20838608</v>
      </c>
      <c r="U936">
        <v>865</v>
      </c>
      <c r="V936" s="32">
        <v>-282604244.44943517</v>
      </c>
    </row>
    <row r="937" spans="8:22" x14ac:dyDescent="0.35">
      <c r="H937" s="21"/>
      <c r="I937" s="21"/>
      <c r="J937" s="21"/>
      <c r="K937" s="21"/>
      <c r="L937" s="4"/>
      <c r="M937" s="4"/>
      <c r="N937" s="4"/>
      <c r="O937" s="4"/>
      <c r="S937">
        <v>866</v>
      </c>
      <c r="T937" s="32">
        <v>115184374.65118317</v>
      </c>
      <c r="U937">
        <v>866</v>
      </c>
      <c r="V937" s="32">
        <v>335439406.7909022</v>
      </c>
    </row>
    <row r="938" spans="8:22" x14ac:dyDescent="0.35">
      <c r="H938" s="21"/>
      <c r="I938" s="21"/>
      <c r="J938" s="21"/>
      <c r="K938" s="21"/>
      <c r="L938" s="4"/>
      <c r="M938" s="4"/>
      <c r="N938" s="4"/>
      <c r="O938" s="4"/>
      <c r="S938">
        <v>867</v>
      </c>
      <c r="T938" s="32">
        <v>135761979.24424368</v>
      </c>
      <c r="U938">
        <v>867</v>
      </c>
      <c r="V938" s="32">
        <v>1528704220.278224</v>
      </c>
    </row>
    <row r="939" spans="8:22" x14ac:dyDescent="0.35">
      <c r="H939" s="21"/>
      <c r="I939" s="21"/>
      <c r="J939" s="21"/>
      <c r="K939" s="21"/>
      <c r="L939" s="4"/>
      <c r="M939" s="4"/>
      <c r="N939" s="4"/>
      <c r="O939" s="4"/>
      <c r="S939">
        <v>868</v>
      </c>
      <c r="T939" s="32">
        <v>160069587.68874609</v>
      </c>
      <c r="U939">
        <v>868</v>
      </c>
      <c r="V939" s="32">
        <v>541741066.68816674</v>
      </c>
    </row>
    <row r="940" spans="8:22" x14ac:dyDescent="0.35">
      <c r="H940" s="21"/>
      <c r="I940" s="21"/>
      <c r="J940" s="21"/>
      <c r="K940" s="21"/>
      <c r="L940" s="4"/>
      <c r="M940" s="4"/>
      <c r="N940" s="4"/>
      <c r="O940" s="4"/>
      <c r="S940">
        <v>869</v>
      </c>
      <c r="T940" s="32">
        <v>180242305.95250928</v>
      </c>
      <c r="U940">
        <v>869</v>
      </c>
      <c r="V940" s="32">
        <v>-194255812.23116207</v>
      </c>
    </row>
    <row r="941" spans="8:22" x14ac:dyDescent="0.35">
      <c r="H941" s="21"/>
      <c r="I941" s="21"/>
      <c r="J941" s="21"/>
      <c r="K941" s="21"/>
      <c r="L941" s="4"/>
      <c r="M941" s="4"/>
      <c r="N941" s="4"/>
      <c r="O941" s="4"/>
      <c r="S941">
        <v>870</v>
      </c>
      <c r="T941" s="32">
        <v>104441555.99018291</v>
      </c>
      <c r="U941">
        <v>870</v>
      </c>
      <c r="V941" s="32">
        <v>-1448055686.7397485</v>
      </c>
    </row>
    <row r="942" spans="8:22" x14ac:dyDescent="0.35">
      <c r="H942" s="21"/>
      <c r="I942" s="21"/>
      <c r="J942" s="21"/>
      <c r="K942" s="21"/>
      <c r="L942" s="4"/>
      <c r="M942" s="4"/>
      <c r="N942" s="4"/>
      <c r="O942" s="4"/>
      <c r="S942">
        <v>871</v>
      </c>
      <c r="T942" s="32">
        <v>151516798.33664945</v>
      </c>
      <c r="U942">
        <v>871</v>
      </c>
      <c r="V942" s="32">
        <v>-256681877.72102606</v>
      </c>
    </row>
    <row r="943" spans="8:22" x14ac:dyDescent="0.35">
      <c r="H943" s="21"/>
      <c r="I943" s="21"/>
      <c r="J943" s="21"/>
      <c r="K943" s="21"/>
      <c r="L943" s="4"/>
      <c r="M943" s="4"/>
      <c r="N943" s="4"/>
      <c r="O943" s="4"/>
      <c r="S943">
        <v>872</v>
      </c>
      <c r="T943" s="32">
        <v>196620205.0479162</v>
      </c>
      <c r="U943">
        <v>872</v>
      </c>
      <c r="V943" s="32">
        <v>-248372968.06864312</v>
      </c>
    </row>
    <row r="944" spans="8:22" x14ac:dyDescent="0.35">
      <c r="H944" s="21"/>
      <c r="I944" s="21"/>
      <c r="J944" s="21"/>
      <c r="K944" s="21"/>
      <c r="L944" s="4"/>
      <c r="M944" s="4"/>
      <c r="N944" s="4"/>
      <c r="O944" s="4"/>
      <c r="S944">
        <v>873</v>
      </c>
      <c r="T944" s="32">
        <v>197528517.28032571</v>
      </c>
      <c r="U944">
        <v>873</v>
      </c>
      <c r="V944" s="32">
        <v>-279912657.77221358</v>
      </c>
    </row>
    <row r="945" spans="8:22" x14ac:dyDescent="0.35">
      <c r="H945" s="21"/>
      <c r="I945" s="21"/>
      <c r="J945" s="21"/>
      <c r="K945" s="21"/>
      <c r="L945" s="4"/>
      <c r="M945" s="4"/>
      <c r="N945" s="4"/>
      <c r="O945" s="4"/>
      <c r="S945">
        <v>874</v>
      </c>
      <c r="T945" s="32">
        <v>187593822.84305587</v>
      </c>
      <c r="U945">
        <v>874</v>
      </c>
      <c r="V945" s="32">
        <v>-353500783.02154684</v>
      </c>
    </row>
    <row r="946" spans="8:22" x14ac:dyDescent="0.35">
      <c r="H946" s="21"/>
      <c r="I946" s="21"/>
      <c r="J946" s="21"/>
      <c r="K946" s="21"/>
      <c r="L946" s="4"/>
      <c r="M946" s="4"/>
      <c r="N946" s="4"/>
      <c r="O946" s="4"/>
      <c r="S946">
        <v>875</v>
      </c>
      <c r="T946" s="32">
        <v>192087352.80576921</v>
      </c>
      <c r="U946">
        <v>875</v>
      </c>
      <c r="V946" s="32">
        <v>-272430987.26596266</v>
      </c>
    </row>
    <row r="947" spans="8:22" x14ac:dyDescent="0.35">
      <c r="H947" s="21"/>
      <c r="I947" s="21"/>
      <c r="J947" s="21"/>
      <c r="K947" s="21"/>
      <c r="L947" s="4"/>
      <c r="M947" s="4"/>
      <c r="N947" s="4"/>
      <c r="O947" s="4"/>
      <c r="S947">
        <v>876</v>
      </c>
      <c r="T947" s="32">
        <v>226678927.28353015</v>
      </c>
      <c r="U947">
        <v>876</v>
      </c>
      <c r="V947" s="32">
        <v>-164230027.84110573</v>
      </c>
    </row>
    <row r="948" spans="8:22" x14ac:dyDescent="0.35">
      <c r="H948" s="21"/>
      <c r="I948" s="21"/>
      <c r="J948" s="21"/>
      <c r="K948" s="21"/>
      <c r="L948" s="4"/>
      <c r="M948" s="4"/>
      <c r="N948" s="4"/>
      <c r="O948" s="4"/>
      <c r="S948">
        <v>877</v>
      </c>
      <c r="T948" s="32">
        <v>134353861.76854756</v>
      </c>
      <c r="U948">
        <v>877</v>
      </c>
      <c r="V948" s="32">
        <v>-555671289.33285141</v>
      </c>
    </row>
    <row r="949" spans="8:22" x14ac:dyDescent="0.35">
      <c r="H949" s="21"/>
      <c r="I949" s="21"/>
      <c r="J949" s="21"/>
      <c r="K949" s="21"/>
      <c r="L949" s="4"/>
      <c r="M949" s="4"/>
      <c r="N949" s="4"/>
      <c r="O949" s="4"/>
      <c r="S949">
        <v>878</v>
      </c>
      <c r="T949" s="32">
        <v>151378444.5082981</v>
      </c>
      <c r="U949">
        <v>878</v>
      </c>
      <c r="V949" s="32">
        <v>-369155945.66121817</v>
      </c>
    </row>
    <row r="950" spans="8:22" x14ac:dyDescent="0.35">
      <c r="H950" s="21"/>
      <c r="I950" s="21"/>
      <c r="J950" s="21"/>
      <c r="K950" s="21"/>
      <c r="L950" s="4"/>
      <c r="M950" s="4"/>
      <c r="N950" s="4"/>
      <c r="O950" s="4"/>
      <c r="S950">
        <v>879</v>
      </c>
      <c r="T950" s="32">
        <v>96498106.531238914</v>
      </c>
      <c r="U950">
        <v>879</v>
      </c>
      <c r="V950" s="32">
        <v>1738483662.3699377</v>
      </c>
    </row>
    <row r="951" spans="8:22" x14ac:dyDescent="0.35">
      <c r="H951" s="21"/>
      <c r="I951" s="21"/>
      <c r="J951" s="21"/>
      <c r="K951" s="21"/>
      <c r="L951" s="4"/>
      <c r="M951" s="4"/>
      <c r="N951" s="4"/>
      <c r="O951" s="4"/>
      <c r="S951">
        <v>880</v>
      </c>
      <c r="T951" s="32">
        <v>64749586.366701551</v>
      </c>
      <c r="U951">
        <v>880</v>
      </c>
      <c r="V951" s="32">
        <v>199511924.01503399</v>
      </c>
    </row>
    <row r="952" spans="8:22" x14ac:dyDescent="0.35">
      <c r="H952" s="21"/>
      <c r="I952" s="21"/>
      <c r="J952" s="21"/>
      <c r="K952" s="21"/>
      <c r="L952" s="4"/>
      <c r="M952" s="4"/>
      <c r="N952" s="4"/>
      <c r="O952" s="4"/>
      <c r="S952">
        <v>881</v>
      </c>
      <c r="T952" s="32">
        <v>129062372.97784841</v>
      </c>
      <c r="U952">
        <v>881</v>
      </c>
      <c r="V952" s="32">
        <v>-223523673.03802076</v>
      </c>
    </row>
    <row r="953" spans="8:22" x14ac:dyDescent="0.35">
      <c r="H953" s="21"/>
      <c r="I953" s="21"/>
      <c r="J953" s="21"/>
      <c r="K953" s="21"/>
      <c r="L953" s="4"/>
      <c r="M953" s="4"/>
      <c r="N953" s="4"/>
      <c r="O953" s="4"/>
      <c r="S953">
        <v>882</v>
      </c>
      <c r="T953" s="32">
        <v>189026490.9938249</v>
      </c>
      <c r="U953">
        <v>882</v>
      </c>
      <c r="V953" s="32">
        <v>565500530.79547477</v>
      </c>
    </row>
    <row r="954" spans="8:22" x14ac:dyDescent="0.35">
      <c r="H954" s="21"/>
      <c r="I954" s="21"/>
      <c r="J954" s="21"/>
      <c r="K954" s="21"/>
      <c r="L954" s="4"/>
      <c r="M954" s="4"/>
      <c r="N954" s="4"/>
      <c r="O954" s="4"/>
      <c r="S954">
        <v>883</v>
      </c>
      <c r="T954" s="32">
        <v>72887717.654051468</v>
      </c>
      <c r="U954">
        <v>883</v>
      </c>
      <c r="V954" s="32">
        <v>-142561006.42815611</v>
      </c>
    </row>
    <row r="955" spans="8:22" x14ac:dyDescent="0.35">
      <c r="H955" s="21"/>
      <c r="I955" s="21"/>
      <c r="J955" s="21"/>
      <c r="K955" s="21"/>
      <c r="L955" s="4"/>
      <c r="M955" s="4"/>
      <c r="N955" s="4"/>
      <c r="O955" s="4"/>
      <c r="S955">
        <v>884</v>
      </c>
      <c r="T955" s="32">
        <v>240275325.59595028</v>
      </c>
      <c r="U955">
        <v>884</v>
      </c>
      <c r="V955" s="32">
        <v>-5640124.6415492911</v>
      </c>
    </row>
    <row r="956" spans="8:22" x14ac:dyDescent="0.35">
      <c r="H956" s="21"/>
      <c r="I956" s="21"/>
      <c r="J956" s="21"/>
      <c r="K956" s="21"/>
      <c r="L956" s="4"/>
      <c r="M956" s="4"/>
      <c r="N956" s="4"/>
      <c r="O956" s="4"/>
      <c r="S956">
        <v>885</v>
      </c>
      <c r="T956" s="32">
        <v>155850730.40270188</v>
      </c>
      <c r="U956">
        <v>885</v>
      </c>
      <c r="V956" s="32">
        <v>999199442.84269941</v>
      </c>
    </row>
    <row r="957" spans="8:22" x14ac:dyDescent="0.35">
      <c r="H957" s="21"/>
      <c r="I957" s="21"/>
      <c r="J957" s="21"/>
      <c r="K957" s="21"/>
      <c r="L957" s="4"/>
      <c r="M957" s="4"/>
      <c r="N957" s="4"/>
      <c r="O957" s="4"/>
      <c r="S957">
        <v>886</v>
      </c>
      <c r="T957" s="32">
        <v>271934698.44860625</v>
      </c>
      <c r="U957">
        <v>886</v>
      </c>
      <c r="V957" s="32">
        <v>-362102426.43404967</v>
      </c>
    </row>
    <row r="958" spans="8:22" x14ac:dyDescent="0.35">
      <c r="H958" s="21"/>
      <c r="I958" s="21"/>
      <c r="J958" s="21"/>
      <c r="K958" s="21"/>
      <c r="L958" s="4"/>
      <c r="M958" s="4"/>
      <c r="N958" s="4"/>
      <c r="O958" s="4"/>
      <c r="S958">
        <v>887</v>
      </c>
      <c r="T958" s="32">
        <v>78967010.135946631</v>
      </c>
      <c r="U958">
        <v>887</v>
      </c>
      <c r="V958" s="32">
        <v>-58981013.784083441</v>
      </c>
    </row>
    <row r="959" spans="8:22" x14ac:dyDescent="0.35">
      <c r="H959" s="21"/>
      <c r="I959" s="21"/>
      <c r="J959" s="21"/>
      <c r="K959" s="21"/>
      <c r="L959" s="4"/>
      <c r="M959" s="4"/>
      <c r="N959" s="4"/>
      <c r="O959" s="4"/>
      <c r="S959">
        <v>888</v>
      </c>
      <c r="T959" s="32">
        <v>135930481.58729118</v>
      </c>
      <c r="U959">
        <v>888</v>
      </c>
      <c r="V959" s="32">
        <v>3074562353.9523778</v>
      </c>
    </row>
    <row r="960" spans="8:22" x14ac:dyDescent="0.35">
      <c r="H960" s="21"/>
      <c r="I960" s="21"/>
      <c r="J960" s="21"/>
      <c r="K960" s="21"/>
      <c r="L960" s="4"/>
      <c r="M960" s="4"/>
      <c r="N960" s="4"/>
      <c r="O960" s="4"/>
      <c r="S960">
        <v>889</v>
      </c>
      <c r="T960" s="32">
        <v>102234332.9915475</v>
      </c>
      <c r="U960">
        <v>889</v>
      </c>
      <c r="V960" s="32">
        <v>41067092.606096148</v>
      </c>
    </row>
    <row r="961" spans="8:22" x14ac:dyDescent="0.35">
      <c r="H961" s="21"/>
      <c r="I961" s="21"/>
      <c r="J961" s="21"/>
      <c r="K961" s="21"/>
      <c r="L961" s="4"/>
      <c r="M961" s="4"/>
      <c r="N961" s="4"/>
      <c r="O961" s="4"/>
      <c r="S961">
        <v>890</v>
      </c>
      <c r="T961" s="32">
        <v>122734501.51991336</v>
      </c>
      <c r="U961">
        <v>890</v>
      </c>
      <c r="V961" s="32">
        <v>-249418421.47816059</v>
      </c>
    </row>
    <row r="962" spans="8:22" x14ac:dyDescent="0.35">
      <c r="H962" s="21"/>
      <c r="I962" s="21"/>
      <c r="J962" s="21"/>
      <c r="K962" s="21"/>
      <c r="L962" s="4"/>
      <c r="M962" s="4"/>
      <c r="N962" s="4"/>
      <c r="O962" s="4"/>
      <c r="S962">
        <v>891</v>
      </c>
      <c r="T962" s="32">
        <v>206010340.05210239</v>
      </c>
      <c r="U962">
        <v>891</v>
      </c>
      <c r="V962" s="32">
        <v>-509365642.234231</v>
      </c>
    </row>
    <row r="963" spans="8:22" x14ac:dyDescent="0.35">
      <c r="H963" s="21"/>
      <c r="I963" s="21"/>
      <c r="J963" s="21"/>
      <c r="K963" s="21"/>
      <c r="L963" s="4"/>
      <c r="M963" s="4"/>
      <c r="N963" s="4"/>
      <c r="O963" s="4"/>
      <c r="S963">
        <v>892</v>
      </c>
      <c r="T963" s="32">
        <v>372988110.49959099</v>
      </c>
      <c r="U963">
        <v>892</v>
      </c>
      <c r="V963" s="32">
        <v>-253420211.2050952</v>
      </c>
    </row>
    <row r="964" spans="8:22" x14ac:dyDescent="0.35">
      <c r="H964" s="21"/>
      <c r="I964" s="21"/>
      <c r="J964" s="21"/>
      <c r="K964" s="21"/>
      <c r="L964" s="4"/>
      <c r="M964" s="4"/>
      <c r="N964" s="4"/>
      <c r="O964" s="4"/>
      <c r="S964">
        <v>893</v>
      </c>
      <c r="T964" s="32">
        <v>110861260.79517515</v>
      </c>
      <c r="U964">
        <v>893</v>
      </c>
      <c r="V964" s="32">
        <v>-132311055.37366968</v>
      </c>
    </row>
    <row r="965" spans="8:22" x14ac:dyDescent="0.35">
      <c r="H965" s="21"/>
      <c r="I965" s="21"/>
      <c r="J965" s="21"/>
      <c r="K965" s="21"/>
      <c r="L965" s="4"/>
      <c r="M965" s="4"/>
      <c r="N965" s="4"/>
      <c r="O965" s="4"/>
      <c r="S965">
        <v>894</v>
      </c>
      <c r="T965" s="32">
        <v>309726294.22376817</v>
      </c>
      <c r="U965">
        <v>894</v>
      </c>
      <c r="V965" s="32">
        <v>-143144088.36663085</v>
      </c>
    </row>
    <row r="966" spans="8:22" x14ac:dyDescent="0.35">
      <c r="H966" s="21"/>
      <c r="I966" s="21"/>
      <c r="J966" s="21"/>
      <c r="K966" s="21"/>
      <c r="L966" s="4"/>
      <c r="M966" s="4"/>
      <c r="N966" s="4"/>
      <c r="O966" s="4"/>
      <c r="S966">
        <v>895</v>
      </c>
      <c r="T966" s="32">
        <v>102949295.83072989</v>
      </c>
      <c r="U966">
        <v>895</v>
      </c>
      <c r="V966" s="32">
        <v>-194525823.63592771</v>
      </c>
    </row>
    <row r="967" spans="8:22" x14ac:dyDescent="0.35">
      <c r="H967" s="21"/>
      <c r="I967" s="21"/>
      <c r="J967" s="21"/>
      <c r="K967" s="21"/>
      <c r="L967" s="4"/>
      <c r="M967" s="4"/>
      <c r="N967" s="4"/>
      <c r="O967" s="4"/>
      <c r="S967">
        <v>896</v>
      </c>
      <c r="T967" s="32">
        <v>100929191.17682314</v>
      </c>
      <c r="U967">
        <v>896</v>
      </c>
      <c r="V967" s="32">
        <v>850352686.94552493</v>
      </c>
    </row>
    <row r="968" spans="8:22" x14ac:dyDescent="0.35">
      <c r="H968" s="21"/>
      <c r="I968" s="21"/>
      <c r="J968" s="21"/>
      <c r="K968" s="21"/>
      <c r="L968" s="4"/>
      <c r="M968" s="4"/>
      <c r="N968" s="4"/>
      <c r="O968" s="4"/>
      <c r="S968">
        <v>897</v>
      </c>
      <c r="T968" s="32">
        <v>97397336.565650731</v>
      </c>
      <c r="U968">
        <v>897</v>
      </c>
      <c r="V968" s="32">
        <v>-570730010.8079102</v>
      </c>
    </row>
    <row r="969" spans="8:22" x14ac:dyDescent="0.35">
      <c r="H969" s="21"/>
      <c r="I969" s="21"/>
      <c r="J969" s="21"/>
      <c r="K969" s="21"/>
      <c r="L969" s="4"/>
      <c r="M969" s="4"/>
      <c r="N969" s="4"/>
      <c r="O969" s="4"/>
      <c r="S969">
        <v>898</v>
      </c>
      <c r="T969" s="32">
        <v>200647951.02778134</v>
      </c>
      <c r="U969">
        <v>898</v>
      </c>
      <c r="V969" s="32">
        <v>-482763676.03280467</v>
      </c>
    </row>
    <row r="970" spans="8:22" x14ac:dyDescent="0.35">
      <c r="H970" s="21"/>
      <c r="I970" s="21"/>
      <c r="J970" s="21"/>
      <c r="K970" s="21"/>
      <c r="L970" s="4"/>
      <c r="M970" s="4"/>
      <c r="N970" s="4"/>
      <c r="O970" s="4"/>
      <c r="S970">
        <v>899</v>
      </c>
      <c r="T970" s="32">
        <v>342410516.19677079</v>
      </c>
      <c r="U970">
        <v>899</v>
      </c>
      <c r="V970" s="32">
        <v>-179681743.65963972</v>
      </c>
    </row>
    <row r="971" spans="8:22" x14ac:dyDescent="0.35">
      <c r="H971" s="21"/>
      <c r="I971" s="21"/>
      <c r="J971" s="21"/>
      <c r="K971" s="21"/>
      <c r="L971" s="4"/>
      <c r="M971" s="4"/>
      <c r="N971" s="4"/>
      <c r="O971" s="4"/>
      <c r="S971">
        <v>900</v>
      </c>
      <c r="T971" s="32">
        <v>409478406.66624153</v>
      </c>
      <c r="U971">
        <v>900</v>
      </c>
      <c r="V971" s="32">
        <v>-393822359.21921319</v>
      </c>
    </row>
    <row r="972" spans="8:22" x14ac:dyDescent="0.35">
      <c r="H972" s="21"/>
      <c r="I972" s="21"/>
      <c r="J972" s="21"/>
      <c r="K972" s="21"/>
      <c r="L972" s="4"/>
      <c r="M972" s="4"/>
      <c r="N972" s="4"/>
      <c r="O972" s="4"/>
      <c r="S972">
        <v>901</v>
      </c>
      <c r="T972" s="32">
        <v>151518184.91020301</v>
      </c>
      <c r="U972">
        <v>901</v>
      </c>
      <c r="V972" s="32">
        <v>-16105850.596070841</v>
      </c>
    </row>
    <row r="973" spans="8:22" x14ac:dyDescent="0.35">
      <c r="H973" s="21"/>
      <c r="I973" s="21"/>
      <c r="J973" s="21"/>
      <c r="K973" s="21"/>
      <c r="L973" s="4"/>
      <c r="M973" s="4"/>
      <c r="N973" s="4"/>
      <c r="O973" s="4"/>
      <c r="S973">
        <v>902</v>
      </c>
      <c r="T973" s="32">
        <v>152367641.63514531</v>
      </c>
      <c r="U973">
        <v>902</v>
      </c>
      <c r="V973" s="32">
        <v>1070305584.1246102</v>
      </c>
    </row>
    <row r="974" spans="8:22" x14ac:dyDescent="0.35">
      <c r="H974" s="21"/>
      <c r="I974" s="21"/>
      <c r="J974" s="21"/>
      <c r="K974" s="21"/>
      <c r="L974" s="4"/>
      <c r="M974" s="4"/>
      <c r="N974" s="4"/>
      <c r="O974" s="4"/>
      <c r="S974">
        <v>903</v>
      </c>
      <c r="T974" s="32">
        <v>99046640.532539606</v>
      </c>
      <c r="U974">
        <v>903</v>
      </c>
      <c r="V974" s="32">
        <v>-244044856.57775995</v>
      </c>
    </row>
    <row r="975" spans="8:22" x14ac:dyDescent="0.35">
      <c r="H975" s="21"/>
      <c r="I975" s="21"/>
      <c r="J975" s="21"/>
      <c r="K975" s="21"/>
      <c r="L975" s="4"/>
      <c r="M975" s="4"/>
      <c r="N975" s="4"/>
      <c r="O975" s="4"/>
      <c r="S975">
        <v>904</v>
      </c>
      <c r="T975" s="32">
        <v>130668403.29382294</v>
      </c>
      <c r="U975">
        <v>904</v>
      </c>
      <c r="V975" s="32">
        <v>167831183.38623616</v>
      </c>
    </row>
    <row r="976" spans="8:22" x14ac:dyDescent="0.35">
      <c r="H976" s="21"/>
      <c r="I976" s="21"/>
      <c r="J976" s="21"/>
      <c r="K976" s="21"/>
      <c r="L976" s="4"/>
      <c r="M976" s="4"/>
      <c r="N976" s="4"/>
      <c r="O976" s="4"/>
      <c r="S976">
        <v>905</v>
      </c>
      <c r="T976" s="32">
        <v>72761347.618929535</v>
      </c>
      <c r="U976">
        <v>905</v>
      </c>
      <c r="V976" s="32">
        <v>-687203197.64963186</v>
      </c>
    </row>
    <row r="977" spans="8:22" x14ac:dyDescent="0.35">
      <c r="H977" s="21"/>
      <c r="I977" s="21"/>
      <c r="J977" s="21"/>
      <c r="K977" s="21"/>
      <c r="L977" s="4"/>
      <c r="M977" s="4"/>
      <c r="N977" s="4"/>
      <c r="O977" s="4"/>
      <c r="S977">
        <v>906</v>
      </c>
      <c r="T977" s="32">
        <v>119270362.97794086</v>
      </c>
      <c r="U977">
        <v>906</v>
      </c>
      <c r="V977" s="32">
        <v>73471371.822839156</v>
      </c>
    </row>
    <row r="978" spans="8:22" x14ac:dyDescent="0.35">
      <c r="H978" s="21"/>
      <c r="I978" s="21"/>
      <c r="J978" s="21"/>
      <c r="K978" s="21"/>
      <c r="L978" s="4"/>
      <c r="M978" s="4"/>
      <c r="N978" s="4"/>
      <c r="O978" s="4"/>
      <c r="S978">
        <v>907</v>
      </c>
      <c r="T978" s="32">
        <v>231524537.62876979</v>
      </c>
      <c r="U978">
        <v>907</v>
      </c>
      <c r="V978" s="32">
        <v>371778802.39935255</v>
      </c>
    </row>
    <row r="979" spans="8:22" x14ac:dyDescent="0.35">
      <c r="H979" s="21"/>
      <c r="I979" s="21"/>
      <c r="J979" s="21"/>
      <c r="K979" s="21"/>
      <c r="L979" s="4"/>
      <c r="M979" s="4"/>
      <c r="N979" s="4"/>
      <c r="O979" s="4"/>
      <c r="S979">
        <v>908</v>
      </c>
      <c r="T979" s="32">
        <v>152602200.12268719</v>
      </c>
      <c r="U979">
        <v>908</v>
      </c>
      <c r="V979" s="32">
        <v>494061022.65047914</v>
      </c>
    </row>
    <row r="980" spans="8:22" x14ac:dyDescent="0.35">
      <c r="H980" s="21"/>
      <c r="I980" s="21"/>
      <c r="J980" s="21"/>
      <c r="K980" s="21"/>
      <c r="L980" s="4"/>
      <c r="M980" s="4"/>
      <c r="N980" s="4"/>
      <c r="O980" s="4"/>
      <c r="S980">
        <v>909</v>
      </c>
      <c r="T980" s="32">
        <v>155226852.99264148</v>
      </c>
      <c r="U980">
        <v>909</v>
      </c>
      <c r="V980" s="32">
        <v>-648212870.52308607</v>
      </c>
    </row>
    <row r="981" spans="8:22" x14ac:dyDescent="0.35">
      <c r="H981" s="21"/>
      <c r="I981" s="21"/>
      <c r="J981" s="21"/>
      <c r="K981" s="21"/>
      <c r="L981" s="4"/>
      <c r="M981" s="4"/>
      <c r="N981" s="4"/>
      <c r="O981" s="4"/>
      <c r="S981">
        <v>910</v>
      </c>
      <c r="T981" s="32">
        <v>139048966.76272491</v>
      </c>
      <c r="U981">
        <v>910</v>
      </c>
      <c r="V981" s="32">
        <v>-12549196.04166371</v>
      </c>
    </row>
    <row r="982" spans="8:22" x14ac:dyDescent="0.35">
      <c r="H982" s="21"/>
      <c r="I982" s="21"/>
      <c r="J982" s="21"/>
      <c r="K982" s="21"/>
      <c r="L982" s="4"/>
      <c r="M982" s="4"/>
      <c r="N982" s="4"/>
      <c r="O982" s="4"/>
      <c r="S982">
        <v>911</v>
      </c>
      <c r="T982" s="32">
        <v>303790740.31359851</v>
      </c>
      <c r="U982">
        <v>911</v>
      </c>
      <c r="V982" s="32">
        <v>18548464.141793992</v>
      </c>
    </row>
    <row r="983" spans="8:22" x14ac:dyDescent="0.35">
      <c r="H983" s="21"/>
      <c r="I983" s="21"/>
      <c r="J983" s="21"/>
      <c r="K983" s="21"/>
      <c r="L983" s="4"/>
      <c r="M983" s="4"/>
      <c r="N983" s="4"/>
      <c r="O983" s="4"/>
      <c r="S983">
        <v>912</v>
      </c>
      <c r="T983" s="32">
        <v>161658352.38223356</v>
      </c>
      <c r="U983">
        <v>912</v>
      </c>
      <c r="V983" s="32">
        <v>-608893540.43140125</v>
      </c>
    </row>
    <row r="984" spans="8:22" x14ac:dyDescent="0.35">
      <c r="H984" s="21"/>
      <c r="I984" s="21"/>
      <c r="J984" s="21"/>
      <c r="K984" s="21"/>
      <c r="L984" s="4"/>
      <c r="M984" s="4"/>
      <c r="N984" s="4"/>
      <c r="O984" s="4"/>
      <c r="S984">
        <v>913</v>
      </c>
      <c r="T984" s="32">
        <v>121137894.64681785</v>
      </c>
      <c r="U984">
        <v>913</v>
      </c>
      <c r="V984" s="32">
        <v>-84094075.547483891</v>
      </c>
    </row>
    <row r="985" spans="8:22" x14ac:dyDescent="0.35">
      <c r="H985" s="21"/>
      <c r="I985" s="21"/>
      <c r="J985" s="21"/>
      <c r="K985" s="21"/>
      <c r="L985" s="4"/>
      <c r="M985" s="4"/>
      <c r="N985" s="4"/>
      <c r="O985" s="4"/>
      <c r="S985">
        <v>914</v>
      </c>
      <c r="T985" s="32">
        <v>137059872.51240167</v>
      </c>
      <c r="U985">
        <v>914</v>
      </c>
      <c r="V985" s="32">
        <v>191138590.1468704</v>
      </c>
    </row>
    <row r="986" spans="8:22" x14ac:dyDescent="0.35">
      <c r="H986" s="21"/>
      <c r="I986" s="21"/>
      <c r="J986" s="21"/>
      <c r="K986" s="21"/>
      <c r="L986" s="4"/>
      <c r="M986" s="4"/>
      <c r="N986" s="4"/>
      <c r="O986" s="4"/>
      <c r="S986">
        <v>915</v>
      </c>
      <c r="T986" s="32">
        <v>108036807.17597112</v>
      </c>
      <c r="U986">
        <v>915</v>
      </c>
      <c r="V986" s="32">
        <v>18139484.64094862</v>
      </c>
    </row>
    <row r="987" spans="8:22" x14ac:dyDescent="0.35">
      <c r="H987" s="21"/>
      <c r="I987" s="21"/>
      <c r="J987" s="21"/>
      <c r="K987" s="21"/>
      <c r="L987" s="4"/>
      <c r="M987" s="4"/>
      <c r="N987" s="4"/>
      <c r="O987" s="4"/>
      <c r="S987">
        <v>916</v>
      </c>
      <c r="T987" s="32">
        <v>79524953.931084037</v>
      </c>
      <c r="U987">
        <v>916</v>
      </c>
      <c r="V987" s="32">
        <v>-386028411.36066949</v>
      </c>
    </row>
    <row r="988" spans="8:22" x14ac:dyDescent="0.35">
      <c r="H988" s="21"/>
      <c r="I988" s="21"/>
      <c r="J988" s="21"/>
      <c r="K988" s="21"/>
      <c r="L988" s="4"/>
      <c r="M988" s="4"/>
      <c r="N988" s="4"/>
      <c r="O988" s="4"/>
      <c r="S988">
        <v>917</v>
      </c>
      <c r="T988" s="32">
        <v>138255993.06838527</v>
      </c>
      <c r="U988">
        <v>917</v>
      </c>
      <c r="V988" s="32">
        <v>-174443548.46931836</v>
      </c>
    </row>
    <row r="989" spans="8:22" x14ac:dyDescent="0.35">
      <c r="H989" s="21"/>
      <c r="I989" s="21"/>
      <c r="J989" s="21"/>
      <c r="K989" s="21"/>
      <c r="L989" s="4"/>
      <c r="M989" s="4"/>
      <c r="N989" s="4"/>
      <c r="O989" s="4"/>
      <c r="S989">
        <v>918</v>
      </c>
      <c r="T989" s="32">
        <v>114374165.65097104</v>
      </c>
      <c r="U989">
        <v>918</v>
      </c>
      <c r="V989" s="32">
        <v>-538331102.49492109</v>
      </c>
    </row>
    <row r="990" spans="8:22" x14ac:dyDescent="0.35">
      <c r="H990" s="21"/>
      <c r="I990" s="21"/>
      <c r="J990" s="21"/>
      <c r="K990" s="21"/>
      <c r="L990" s="4"/>
      <c r="M990" s="4"/>
      <c r="N990" s="4"/>
      <c r="O990" s="4"/>
      <c r="S990">
        <v>919</v>
      </c>
      <c r="T990" s="32">
        <v>101481624.40473451</v>
      </c>
      <c r="U990">
        <v>919</v>
      </c>
      <c r="V990" s="32">
        <v>-186568630.88913</v>
      </c>
    </row>
    <row r="991" spans="8:22" x14ac:dyDescent="0.35">
      <c r="H991" s="21"/>
      <c r="I991" s="21"/>
      <c r="J991" s="21"/>
      <c r="K991" s="21"/>
      <c r="L991" s="4"/>
      <c r="M991" s="4"/>
      <c r="N991" s="4"/>
      <c r="O991" s="4"/>
      <c r="S991">
        <v>920</v>
      </c>
      <c r="T991" s="32">
        <v>88252116.993188798</v>
      </c>
      <c r="U991">
        <v>920</v>
      </c>
      <c r="V991" s="32">
        <v>-220869362.48889747</v>
      </c>
    </row>
    <row r="992" spans="8:22" x14ac:dyDescent="0.35">
      <c r="H992" s="21"/>
      <c r="I992" s="21"/>
      <c r="J992" s="21"/>
      <c r="K992" s="21"/>
      <c r="L992" s="4"/>
      <c r="M992" s="4"/>
      <c r="N992" s="4"/>
      <c r="O992" s="4"/>
      <c r="S992">
        <v>921</v>
      </c>
      <c r="T992" s="32">
        <v>203559257.01784551</v>
      </c>
      <c r="U992">
        <v>921</v>
      </c>
      <c r="V992" s="32">
        <v>-580279677.67030585</v>
      </c>
    </row>
    <row r="993" spans="8:22" x14ac:dyDescent="0.35">
      <c r="H993" s="21"/>
      <c r="I993" s="21"/>
      <c r="J993" s="21"/>
      <c r="K993" s="21"/>
      <c r="L993" s="4"/>
      <c r="M993" s="4"/>
      <c r="N993" s="4"/>
      <c r="O993" s="4"/>
      <c r="S993">
        <v>922</v>
      </c>
      <c r="T993" s="32">
        <v>166003337.51691794</v>
      </c>
      <c r="U993">
        <v>922</v>
      </c>
      <c r="V993" s="32">
        <v>-428114413.55791652</v>
      </c>
    </row>
    <row r="994" spans="8:22" x14ac:dyDescent="0.35">
      <c r="H994" s="21"/>
      <c r="I994" s="21"/>
      <c r="J994" s="21"/>
      <c r="K994" s="21"/>
      <c r="L994" s="4"/>
      <c r="M994" s="4"/>
      <c r="N994" s="4"/>
      <c r="O994" s="4"/>
      <c r="S994">
        <v>923</v>
      </c>
      <c r="T994" s="32">
        <v>140669736.57482252</v>
      </c>
      <c r="U994">
        <v>923</v>
      </c>
      <c r="V994" s="32">
        <v>-229596870.39485437</v>
      </c>
    </row>
    <row r="995" spans="8:22" x14ac:dyDescent="0.35">
      <c r="H995" s="21"/>
      <c r="I995" s="21"/>
      <c r="J995" s="21"/>
      <c r="K995" s="21"/>
      <c r="L995" s="4"/>
      <c r="M995" s="4"/>
      <c r="N995" s="4"/>
      <c r="O995" s="4"/>
      <c r="S995">
        <v>924</v>
      </c>
      <c r="T995" s="32">
        <v>159249243.46929297</v>
      </c>
      <c r="U995">
        <v>924</v>
      </c>
      <c r="V995" s="32">
        <v>1604302582.7016888</v>
      </c>
    </row>
    <row r="996" spans="8:22" x14ac:dyDescent="0.35">
      <c r="H996" s="21"/>
      <c r="I996" s="21"/>
      <c r="J996" s="21"/>
      <c r="K996" s="21"/>
      <c r="L996" s="4"/>
      <c r="M996" s="4"/>
      <c r="N996" s="4"/>
      <c r="O996" s="4"/>
      <c r="S996">
        <v>925</v>
      </c>
      <c r="T996" s="32">
        <v>106079806.53885588</v>
      </c>
      <c r="U996">
        <v>925</v>
      </c>
      <c r="V996" s="32">
        <v>-158857013.71174932</v>
      </c>
    </row>
    <row r="997" spans="8:22" x14ac:dyDescent="0.35">
      <c r="H997" s="21"/>
      <c r="I997" s="21"/>
      <c r="J997" s="21"/>
      <c r="K997" s="21"/>
      <c r="L997" s="4"/>
      <c r="M997" s="4"/>
      <c r="N997" s="4"/>
      <c r="O997" s="4"/>
      <c r="S997">
        <v>926</v>
      </c>
      <c r="T997" s="32">
        <v>69041049.501547873</v>
      </c>
      <c r="U997">
        <v>926</v>
      </c>
      <c r="V997" s="32">
        <v>-492899257.40458143</v>
      </c>
    </row>
    <row r="998" spans="8:22" x14ac:dyDescent="0.35">
      <c r="H998" s="21"/>
      <c r="I998" s="21"/>
      <c r="J998" s="21"/>
      <c r="K998" s="21"/>
      <c r="L998" s="4"/>
      <c r="M998" s="4"/>
      <c r="N998" s="4"/>
      <c r="O998" s="4"/>
      <c r="S998">
        <v>927</v>
      </c>
      <c r="T998" s="32">
        <v>260849442.08410755</v>
      </c>
      <c r="U998">
        <v>927</v>
      </c>
      <c r="V998" s="32">
        <v>444630814.51837689</v>
      </c>
    </row>
    <row r="999" spans="8:22" x14ac:dyDescent="0.35">
      <c r="H999" s="21"/>
      <c r="I999" s="21"/>
      <c r="J999" s="21"/>
      <c r="K999" s="21"/>
      <c r="L999" s="4"/>
      <c r="M999" s="4"/>
      <c r="N999" s="4"/>
      <c r="O999" s="4"/>
      <c r="S999">
        <v>928</v>
      </c>
      <c r="T999" s="32">
        <v>110108451.38633853</v>
      </c>
      <c r="U999">
        <v>928</v>
      </c>
      <c r="V999" s="32">
        <v>1306469076.1911254</v>
      </c>
    </row>
    <row r="1000" spans="8:22" x14ac:dyDescent="0.35">
      <c r="H1000" s="21"/>
      <c r="I1000" s="21"/>
      <c r="J1000" s="21"/>
      <c r="K1000" s="21"/>
      <c r="L1000" s="4"/>
      <c r="M1000" s="4"/>
      <c r="N1000" s="4"/>
      <c r="O1000" s="4"/>
      <c r="S1000">
        <v>929</v>
      </c>
      <c r="T1000" s="32">
        <v>70146782.373035654</v>
      </c>
      <c r="U1000">
        <v>929</v>
      </c>
      <c r="V1000" s="32">
        <v>-652101982.95111167</v>
      </c>
    </row>
    <row r="1001" spans="8:22" x14ac:dyDescent="0.35">
      <c r="H1001" s="21"/>
      <c r="I1001" s="21"/>
      <c r="J1001" s="21"/>
      <c r="K1001" s="21"/>
      <c r="L1001" s="4"/>
      <c r="M1001" s="4"/>
      <c r="N1001" s="4"/>
      <c r="O1001" s="4"/>
      <c r="S1001">
        <v>930</v>
      </c>
      <c r="T1001" s="32">
        <v>329303387.17542511</v>
      </c>
      <c r="U1001">
        <v>930</v>
      </c>
      <c r="V1001" s="32">
        <v>-397412820.16374779</v>
      </c>
    </row>
    <row r="1002" spans="8:22" x14ac:dyDescent="0.35">
      <c r="H1002" s="21"/>
      <c r="I1002" s="21"/>
      <c r="J1002" s="21"/>
      <c r="K1002" s="21"/>
      <c r="L1002" s="4"/>
      <c r="M1002" s="4"/>
      <c r="N1002" s="4"/>
      <c r="O1002" s="4"/>
      <c r="S1002">
        <v>931</v>
      </c>
      <c r="T1002" s="32">
        <v>225807260.29047593</v>
      </c>
      <c r="U1002">
        <v>931</v>
      </c>
      <c r="V1002" s="32">
        <v>-218396343.60243982</v>
      </c>
    </row>
    <row r="1003" spans="8:22" x14ac:dyDescent="0.35">
      <c r="H1003" s="21"/>
      <c r="I1003" s="21"/>
      <c r="J1003" s="21"/>
      <c r="K1003" s="21"/>
      <c r="L1003" s="4"/>
      <c r="M1003" s="4"/>
      <c r="N1003" s="4"/>
      <c r="O1003" s="4"/>
      <c r="S1003">
        <v>932</v>
      </c>
      <c r="T1003" s="32">
        <v>82695095.333964348</v>
      </c>
      <c r="U1003">
        <v>932</v>
      </c>
      <c r="V1003" s="32">
        <v>-299518204.04890239</v>
      </c>
    </row>
    <row r="1004" spans="8:22" x14ac:dyDescent="0.35">
      <c r="H1004" s="21"/>
      <c r="I1004" s="21"/>
      <c r="J1004" s="21"/>
      <c r="K1004" s="21"/>
      <c r="L1004" s="4"/>
      <c r="M1004" s="4"/>
      <c r="N1004" s="4"/>
      <c r="O1004" s="4"/>
      <c r="S1004">
        <v>933</v>
      </c>
      <c r="T1004" s="32">
        <v>207096793.61604521</v>
      </c>
      <c r="U1004">
        <v>933</v>
      </c>
      <c r="V1004" s="32">
        <v>10815294.008240152</v>
      </c>
    </row>
    <row r="1005" spans="8:22" x14ac:dyDescent="0.35">
      <c r="H1005" s="21"/>
      <c r="I1005" s="21"/>
      <c r="J1005" s="21"/>
      <c r="K1005" s="21"/>
      <c r="L1005" s="4"/>
      <c r="M1005" s="4"/>
      <c r="N1005" s="4"/>
      <c r="O1005" s="4"/>
      <c r="S1005">
        <v>934</v>
      </c>
      <c r="T1005" s="32">
        <v>162719211.21722445</v>
      </c>
      <c r="U1005">
        <v>934</v>
      </c>
      <c r="V1005" s="32">
        <v>-583426797.80685353</v>
      </c>
    </row>
    <row r="1006" spans="8:22" x14ac:dyDescent="0.35">
      <c r="H1006" s="21"/>
      <c r="I1006" s="21"/>
      <c r="J1006" s="21"/>
      <c r="K1006" s="21"/>
      <c r="L1006" s="4"/>
      <c r="M1006" s="4"/>
      <c r="N1006" s="4"/>
      <c r="O1006" s="4"/>
      <c r="S1006">
        <v>935</v>
      </c>
      <c r="T1006" s="32">
        <v>154880569.99955955</v>
      </c>
      <c r="U1006">
        <v>935</v>
      </c>
      <c r="V1006" s="32">
        <v>-457543316.15896672</v>
      </c>
    </row>
    <row r="1007" spans="8:22" x14ac:dyDescent="0.35">
      <c r="H1007" s="21"/>
      <c r="I1007" s="21"/>
      <c r="J1007" s="21"/>
      <c r="K1007" s="21"/>
      <c r="L1007" s="4"/>
      <c r="M1007" s="4"/>
      <c r="N1007" s="4"/>
      <c r="O1007" s="4"/>
      <c r="S1007">
        <v>936</v>
      </c>
      <c r="T1007" s="32">
        <v>162327022.00055951</v>
      </c>
      <c r="U1007">
        <v>936</v>
      </c>
      <c r="V1007" s="32">
        <v>-185594847.38689193</v>
      </c>
    </row>
    <row r="1008" spans="8:22" x14ac:dyDescent="0.35">
      <c r="H1008" s="21"/>
      <c r="I1008" s="21"/>
      <c r="J1008" s="21"/>
      <c r="K1008" s="21"/>
      <c r="L1008" s="4"/>
      <c r="M1008" s="4"/>
      <c r="N1008" s="4"/>
      <c r="O1008" s="4"/>
      <c r="S1008">
        <v>937</v>
      </c>
      <c r="T1008" s="32">
        <v>82968629.626388803</v>
      </c>
      <c r="U1008">
        <v>937</v>
      </c>
      <c r="V1008" s="32">
        <v>-188457421.24296212</v>
      </c>
    </row>
    <row r="1009" spans="8:22" x14ac:dyDescent="0.35">
      <c r="H1009" s="21"/>
      <c r="I1009" s="21"/>
      <c r="J1009" s="21"/>
      <c r="K1009" s="21"/>
      <c r="L1009" s="4"/>
      <c r="M1009" s="4"/>
      <c r="N1009" s="4"/>
      <c r="O1009" s="4"/>
      <c r="S1009">
        <v>938</v>
      </c>
      <c r="T1009" s="32">
        <v>109514839.6550549</v>
      </c>
      <c r="U1009">
        <v>938</v>
      </c>
      <c r="V1009" s="32">
        <v>-896999807.63275981</v>
      </c>
    </row>
    <row r="1010" spans="8:22" x14ac:dyDescent="0.35">
      <c r="H1010" s="21"/>
      <c r="I1010" s="21"/>
      <c r="J1010" s="21"/>
      <c r="K1010" s="21"/>
      <c r="L1010" s="4"/>
      <c r="M1010" s="4"/>
      <c r="N1010" s="4"/>
      <c r="O1010" s="4"/>
      <c r="S1010">
        <v>939</v>
      </c>
      <c r="T1010" s="32">
        <v>72906096.980681315</v>
      </c>
      <c r="U1010">
        <v>939</v>
      </c>
      <c r="V1010" s="32">
        <v>-688694668.21051753</v>
      </c>
    </row>
    <row r="1011" spans="8:22" x14ac:dyDescent="0.35">
      <c r="H1011" s="21"/>
      <c r="I1011" s="21"/>
      <c r="J1011" s="21"/>
      <c r="K1011" s="21"/>
      <c r="L1011" s="4"/>
      <c r="M1011" s="4"/>
      <c r="N1011" s="4"/>
      <c r="O1011" s="4"/>
      <c r="S1011">
        <v>940</v>
      </c>
      <c r="T1011" s="32">
        <v>134444690.33138761</v>
      </c>
      <c r="U1011">
        <v>940</v>
      </c>
      <c r="V1011" s="32">
        <v>-198839708.11570418</v>
      </c>
    </row>
    <row r="1012" spans="8:22" x14ac:dyDescent="0.35">
      <c r="H1012" s="21"/>
      <c r="I1012" s="21"/>
      <c r="J1012" s="21"/>
      <c r="K1012" s="21"/>
      <c r="L1012" s="4"/>
      <c r="M1012" s="4"/>
      <c r="N1012" s="4"/>
      <c r="O1012" s="4"/>
      <c r="S1012">
        <v>941</v>
      </c>
      <c r="T1012" s="32">
        <v>75628498.806462526</v>
      </c>
      <c r="U1012">
        <v>941</v>
      </c>
      <c r="V1012" s="32">
        <v>-497364745.08401346</v>
      </c>
    </row>
    <row r="1013" spans="8:22" x14ac:dyDescent="0.35">
      <c r="H1013" s="21"/>
      <c r="I1013" s="21"/>
      <c r="J1013" s="21"/>
      <c r="K1013" s="21"/>
      <c r="L1013" s="4"/>
      <c r="M1013" s="4"/>
      <c r="N1013" s="4"/>
      <c r="O1013" s="4"/>
      <c r="S1013">
        <v>942</v>
      </c>
      <c r="T1013" s="32">
        <v>305590887.67379552</v>
      </c>
      <c r="U1013">
        <v>942</v>
      </c>
      <c r="V1013" s="32">
        <v>862428134.20056975</v>
      </c>
    </row>
    <row r="1014" spans="8:22" x14ac:dyDescent="0.35">
      <c r="H1014" s="21"/>
      <c r="I1014" s="21"/>
      <c r="J1014" s="21"/>
      <c r="K1014" s="21"/>
      <c r="L1014" s="4"/>
      <c r="M1014" s="4"/>
      <c r="N1014" s="4"/>
      <c r="O1014" s="4"/>
      <c r="S1014">
        <v>943</v>
      </c>
      <c r="T1014" s="32">
        <v>142763690.00573316</v>
      </c>
      <c r="U1014">
        <v>943</v>
      </c>
      <c r="V1014" s="32">
        <v>-571441361.85734177</v>
      </c>
    </row>
    <row r="1015" spans="8:22" x14ac:dyDescent="0.35">
      <c r="H1015" s="21"/>
      <c r="I1015" s="21"/>
      <c r="J1015" s="21"/>
      <c r="K1015" s="21"/>
      <c r="L1015" s="4"/>
      <c r="M1015" s="4"/>
      <c r="N1015" s="4"/>
      <c r="O1015" s="4"/>
      <c r="S1015">
        <v>944</v>
      </c>
      <c r="T1015" s="32">
        <v>316653644.97804934</v>
      </c>
      <c r="U1015">
        <v>944</v>
      </c>
      <c r="V1015" s="32">
        <v>-485993498.78523362</v>
      </c>
    </row>
    <row r="1016" spans="8:22" x14ac:dyDescent="0.35">
      <c r="H1016" s="21"/>
      <c r="I1016" s="21"/>
      <c r="J1016" s="21"/>
      <c r="K1016" s="21"/>
      <c r="L1016" s="4"/>
      <c r="M1016" s="4"/>
      <c r="N1016" s="4"/>
      <c r="O1016" s="4"/>
      <c r="S1016">
        <v>945</v>
      </c>
      <c r="T1016" s="32">
        <v>134961657.15380099</v>
      </c>
      <c r="U1016">
        <v>945</v>
      </c>
      <c r="V1016" s="32">
        <v>-167003355.31957772</v>
      </c>
    </row>
    <row r="1017" spans="8:22" x14ac:dyDescent="0.35">
      <c r="H1017" s="21"/>
      <c r="I1017" s="21"/>
      <c r="J1017" s="21"/>
      <c r="K1017" s="21"/>
      <c r="L1017" s="4"/>
      <c r="M1017" s="4"/>
      <c r="N1017" s="4"/>
      <c r="O1017" s="4"/>
      <c r="S1017">
        <v>946</v>
      </c>
      <c r="T1017" s="32">
        <v>131373558.52964002</v>
      </c>
      <c r="U1017">
        <v>946</v>
      </c>
      <c r="V1017" s="32">
        <v>2283340942.5775166</v>
      </c>
    </row>
    <row r="1018" spans="8:22" x14ac:dyDescent="0.35">
      <c r="H1018" s="21"/>
      <c r="I1018" s="21"/>
      <c r="J1018" s="21"/>
      <c r="K1018" s="21"/>
      <c r="L1018" s="4"/>
      <c r="M1018" s="4"/>
      <c r="N1018" s="4"/>
      <c r="O1018" s="4"/>
      <c r="S1018">
        <v>947</v>
      </c>
      <c r="T1018" s="32">
        <v>110029610.87899709</v>
      </c>
      <c r="U1018">
        <v>947</v>
      </c>
      <c r="V1018" s="32">
        <v>-256546998.84842291</v>
      </c>
    </row>
    <row r="1019" spans="8:22" x14ac:dyDescent="0.35">
      <c r="H1019" s="21"/>
      <c r="I1019" s="21"/>
      <c r="J1019" s="21"/>
      <c r="K1019" s="21"/>
      <c r="L1019" s="4"/>
      <c r="M1019" s="4"/>
      <c r="N1019" s="4"/>
      <c r="O1019" s="4"/>
      <c r="S1019">
        <v>948</v>
      </c>
      <c r="T1019" s="32">
        <v>161166914.91496015</v>
      </c>
      <c r="U1019">
        <v>948</v>
      </c>
      <c r="V1019" s="32">
        <v>282717387.59364378</v>
      </c>
    </row>
    <row r="1020" spans="8:22" x14ac:dyDescent="0.35">
      <c r="H1020" s="21"/>
      <c r="I1020" s="21"/>
      <c r="J1020" s="21"/>
      <c r="K1020" s="21"/>
      <c r="L1020" s="4"/>
      <c r="M1020" s="4"/>
      <c r="N1020" s="4"/>
      <c r="O1020" s="4"/>
      <c r="S1020">
        <v>949</v>
      </c>
      <c r="T1020" s="32">
        <v>79192017.29989472</v>
      </c>
      <c r="U1020">
        <v>949</v>
      </c>
      <c r="V1020" s="32">
        <v>-436041859.58447737</v>
      </c>
    </row>
    <row r="1021" spans="8:22" x14ac:dyDescent="0.35">
      <c r="H1021" s="21"/>
      <c r="I1021" s="21"/>
      <c r="J1021" s="21"/>
      <c r="K1021" s="21"/>
      <c r="L1021" s="4"/>
      <c r="M1021" s="4"/>
      <c r="N1021" s="4"/>
      <c r="O1021" s="4"/>
      <c r="S1021">
        <v>950</v>
      </c>
      <c r="T1021" s="32">
        <v>223173299.718817</v>
      </c>
      <c r="U1021">
        <v>950</v>
      </c>
      <c r="V1021" s="32">
        <v>274583602.40653443</v>
      </c>
    </row>
    <row r="1022" spans="8:22" x14ac:dyDescent="0.35">
      <c r="H1022" s="21"/>
      <c r="I1022" s="21"/>
      <c r="J1022" s="21"/>
      <c r="K1022" s="21"/>
      <c r="L1022" s="4"/>
      <c r="M1022" s="4"/>
      <c r="N1022" s="4"/>
      <c r="O1022" s="4"/>
      <c r="S1022">
        <v>951</v>
      </c>
      <c r="T1022" s="32">
        <v>83231440.05473806</v>
      </c>
      <c r="U1022">
        <v>951</v>
      </c>
      <c r="V1022" s="32">
        <v>49605811.581575111</v>
      </c>
    </row>
    <row r="1023" spans="8:22" x14ac:dyDescent="0.35">
      <c r="H1023" s="21"/>
      <c r="I1023" s="21"/>
      <c r="J1023" s="21"/>
      <c r="K1023" s="21"/>
      <c r="L1023" s="4"/>
      <c r="M1023" s="4"/>
      <c r="N1023" s="4"/>
      <c r="O1023" s="4"/>
      <c r="S1023">
        <v>952</v>
      </c>
      <c r="T1023" s="32">
        <v>184321122.4082078</v>
      </c>
      <c r="U1023">
        <v>952</v>
      </c>
      <c r="V1023" s="32">
        <v>-147866978.55020818</v>
      </c>
    </row>
    <row r="1024" spans="8:22" x14ac:dyDescent="0.35">
      <c r="H1024" s="21"/>
      <c r="I1024" s="21"/>
      <c r="J1024" s="21"/>
      <c r="K1024" s="21"/>
      <c r="L1024" s="4"/>
      <c r="M1024" s="4"/>
      <c r="N1024" s="4"/>
      <c r="O1024" s="4"/>
      <c r="S1024">
        <v>953</v>
      </c>
      <c r="T1024" s="32">
        <v>204386533.11761951</v>
      </c>
      <c r="U1024">
        <v>953</v>
      </c>
      <c r="V1024" s="32">
        <v>5228914558.0786457</v>
      </c>
    </row>
    <row r="1025" spans="8:22" x14ac:dyDescent="0.35">
      <c r="H1025" s="21"/>
      <c r="I1025" s="21"/>
      <c r="J1025" s="21"/>
      <c r="K1025" s="21"/>
      <c r="L1025" s="4"/>
      <c r="M1025" s="4"/>
      <c r="N1025" s="4"/>
      <c r="O1025" s="4"/>
      <c r="S1025">
        <v>954</v>
      </c>
      <c r="T1025" s="32">
        <v>139540310.64923942</v>
      </c>
      <c r="U1025">
        <v>954</v>
      </c>
      <c r="V1025" s="32">
        <v>-94050304.527267694</v>
      </c>
    </row>
    <row r="1026" spans="8:22" x14ac:dyDescent="0.35">
      <c r="H1026" s="21"/>
      <c r="I1026" s="21"/>
      <c r="J1026" s="21"/>
      <c r="K1026" s="21"/>
      <c r="L1026" s="4"/>
      <c r="M1026" s="4"/>
      <c r="N1026" s="4"/>
      <c r="O1026" s="4"/>
      <c r="S1026">
        <v>955</v>
      </c>
      <c r="T1026" s="32">
        <v>112926020.12386215</v>
      </c>
      <c r="U1026">
        <v>955</v>
      </c>
      <c r="V1026" s="32">
        <v>248339492.85533834</v>
      </c>
    </row>
    <row r="1027" spans="8:22" x14ac:dyDescent="0.35">
      <c r="H1027" s="21"/>
      <c r="I1027" s="21"/>
      <c r="J1027" s="21"/>
      <c r="K1027" s="21"/>
      <c r="L1027" s="4"/>
      <c r="M1027" s="4"/>
      <c r="N1027" s="4"/>
      <c r="O1027" s="4"/>
      <c r="S1027">
        <v>956</v>
      </c>
      <c r="T1027" s="32">
        <v>103215714.88764472</v>
      </c>
      <c r="U1027">
        <v>956</v>
      </c>
      <c r="V1027" s="32">
        <v>23371161.363912966</v>
      </c>
    </row>
    <row r="1028" spans="8:22" x14ac:dyDescent="0.35">
      <c r="H1028" s="21"/>
      <c r="I1028" s="21"/>
      <c r="J1028" s="21"/>
      <c r="K1028" s="21"/>
      <c r="L1028" s="4"/>
      <c r="M1028" s="4"/>
      <c r="N1028" s="4"/>
      <c r="O1028" s="4"/>
      <c r="S1028">
        <v>957</v>
      </c>
      <c r="T1028" s="32">
        <v>294610060.4213751</v>
      </c>
      <c r="U1028">
        <v>957</v>
      </c>
      <c r="V1028" s="32">
        <v>-261437383.56789482</v>
      </c>
    </row>
    <row r="1029" spans="8:22" x14ac:dyDescent="0.35">
      <c r="H1029" s="21"/>
      <c r="I1029" s="21"/>
      <c r="J1029" s="21"/>
      <c r="K1029" s="21"/>
      <c r="L1029" s="4"/>
      <c r="M1029" s="4"/>
      <c r="N1029" s="4"/>
      <c r="O1029" s="4"/>
      <c r="S1029">
        <v>958</v>
      </c>
      <c r="T1029" s="32">
        <v>141400148.88747635</v>
      </c>
      <c r="U1029">
        <v>958</v>
      </c>
      <c r="V1029" s="32">
        <v>-100959512.95325543</v>
      </c>
    </row>
    <row r="1030" spans="8:22" x14ac:dyDescent="0.35">
      <c r="H1030" s="21"/>
      <c r="I1030" s="21"/>
      <c r="J1030" s="21"/>
      <c r="K1030" s="21"/>
      <c r="L1030" s="4"/>
      <c r="M1030" s="4"/>
      <c r="N1030" s="4"/>
      <c r="O1030" s="4"/>
      <c r="S1030">
        <v>959</v>
      </c>
      <c r="T1030" s="32">
        <v>107211413.95394167</v>
      </c>
      <c r="U1030">
        <v>959</v>
      </c>
      <c r="V1030" s="32">
        <v>-309556971.74327439</v>
      </c>
    </row>
    <row r="1031" spans="8:22" x14ac:dyDescent="0.35">
      <c r="H1031" s="21"/>
      <c r="I1031" s="21"/>
      <c r="J1031" s="21"/>
      <c r="K1031" s="21"/>
      <c r="L1031" s="4"/>
      <c r="M1031" s="4"/>
      <c r="N1031" s="4"/>
      <c r="O1031" s="4"/>
      <c r="S1031">
        <v>960</v>
      </c>
      <c r="T1031" s="32">
        <v>108860259.64152461</v>
      </c>
      <c r="U1031">
        <v>960</v>
      </c>
      <c r="V1031" s="32">
        <v>234153300.1724031</v>
      </c>
    </row>
    <row r="1032" spans="8:22" x14ac:dyDescent="0.35">
      <c r="H1032" s="21"/>
      <c r="I1032" s="21"/>
      <c r="J1032" s="21"/>
      <c r="K1032" s="21"/>
      <c r="L1032" s="4"/>
      <c r="M1032" s="4"/>
      <c r="N1032" s="4"/>
      <c r="O1032" s="4"/>
      <c r="S1032">
        <v>961</v>
      </c>
      <c r="T1032" s="32">
        <v>161358973.3618443</v>
      </c>
      <c r="U1032">
        <v>961</v>
      </c>
      <c r="V1032" s="32">
        <v>281790720.07129055</v>
      </c>
    </row>
    <row r="1033" spans="8:22" x14ac:dyDescent="0.35">
      <c r="H1033" s="21"/>
      <c r="I1033" s="21"/>
      <c r="J1033" s="21"/>
      <c r="K1033" s="21"/>
      <c r="L1033" s="4"/>
      <c r="M1033" s="4"/>
      <c r="N1033" s="4"/>
      <c r="O1033" s="4"/>
      <c r="S1033">
        <v>962</v>
      </c>
      <c r="T1033" s="32">
        <v>177827056.90098551</v>
      </c>
      <c r="U1033">
        <v>962</v>
      </c>
      <c r="V1033" s="32">
        <v>-260572467.32936555</v>
      </c>
    </row>
    <row r="1034" spans="8:22" x14ac:dyDescent="0.35">
      <c r="H1034" s="21"/>
      <c r="I1034" s="21"/>
      <c r="J1034" s="21"/>
      <c r="K1034" s="21"/>
      <c r="L1034" s="4"/>
      <c r="M1034" s="4"/>
      <c r="N1034" s="4"/>
      <c r="O1034" s="4"/>
      <c r="S1034">
        <v>963</v>
      </c>
      <c r="T1034" s="32">
        <v>272421531.218117</v>
      </c>
      <c r="U1034">
        <v>963</v>
      </c>
      <c r="V1034" s="32">
        <v>-433636329.60968459</v>
      </c>
    </row>
    <row r="1035" spans="8:22" x14ac:dyDescent="0.35">
      <c r="H1035" s="21"/>
      <c r="I1035" s="21"/>
      <c r="J1035" s="21"/>
      <c r="K1035" s="21"/>
      <c r="L1035" s="4"/>
      <c r="M1035" s="4"/>
      <c r="N1035" s="4"/>
      <c r="O1035" s="4"/>
      <c r="S1035">
        <v>964</v>
      </c>
      <c r="T1035" s="32">
        <v>270643802.71879387</v>
      </c>
      <c r="U1035">
        <v>964</v>
      </c>
      <c r="V1035" s="32">
        <v>479222771.60722566</v>
      </c>
    </row>
    <row r="1036" spans="8:22" x14ac:dyDescent="0.35">
      <c r="H1036" s="21"/>
      <c r="I1036" s="21"/>
      <c r="J1036" s="21"/>
      <c r="K1036" s="21"/>
      <c r="L1036" s="4"/>
      <c r="M1036" s="4"/>
      <c r="N1036" s="4"/>
      <c r="O1036" s="4"/>
      <c r="S1036">
        <v>965</v>
      </c>
      <c r="T1036" s="32">
        <v>79679707.139729872</v>
      </c>
      <c r="U1036">
        <v>965</v>
      </c>
      <c r="V1036" s="32">
        <v>-360643174.71196318</v>
      </c>
    </row>
    <row r="1037" spans="8:22" x14ac:dyDescent="0.35">
      <c r="H1037" s="21"/>
      <c r="I1037" s="21"/>
      <c r="J1037" s="21"/>
      <c r="K1037" s="21"/>
      <c r="L1037" s="4"/>
      <c r="M1037" s="4"/>
      <c r="N1037" s="4"/>
      <c r="O1037" s="4"/>
      <c r="S1037">
        <v>966</v>
      </c>
      <c r="T1037" s="32">
        <v>421394939.16269332</v>
      </c>
      <c r="U1037">
        <v>966</v>
      </c>
      <c r="V1037" s="32">
        <v>-383615786.06451267</v>
      </c>
    </row>
    <row r="1038" spans="8:22" x14ac:dyDescent="0.35">
      <c r="H1038" s="21"/>
      <c r="I1038" s="21"/>
      <c r="J1038" s="21"/>
      <c r="K1038" s="21"/>
      <c r="L1038" s="4"/>
      <c r="M1038" s="4"/>
      <c r="N1038" s="4"/>
      <c r="O1038" s="4"/>
      <c r="S1038">
        <v>967</v>
      </c>
      <c r="T1038" s="32">
        <v>133639400.21097174</v>
      </c>
      <c r="U1038">
        <v>967</v>
      </c>
      <c r="V1038" s="32">
        <v>-216895046.02727512</v>
      </c>
    </row>
    <row r="1039" spans="8:22" x14ac:dyDescent="0.35">
      <c r="H1039" s="21"/>
      <c r="I1039" s="21"/>
      <c r="J1039" s="21"/>
      <c r="K1039" s="21"/>
      <c r="L1039" s="4"/>
      <c r="M1039" s="4"/>
      <c r="N1039" s="4"/>
      <c r="O1039" s="4"/>
      <c r="S1039">
        <v>968</v>
      </c>
      <c r="T1039" s="32">
        <v>173787152.70506975</v>
      </c>
      <c r="U1039">
        <v>968</v>
      </c>
      <c r="V1039" s="32">
        <v>2339941802.2304344</v>
      </c>
    </row>
    <row r="1040" spans="8:22" x14ac:dyDescent="0.35">
      <c r="H1040" s="21"/>
      <c r="I1040" s="21"/>
      <c r="J1040" s="21"/>
      <c r="K1040" s="21"/>
      <c r="L1040" s="4"/>
      <c r="M1040" s="4"/>
      <c r="N1040" s="4"/>
      <c r="O1040" s="4"/>
      <c r="S1040">
        <v>969</v>
      </c>
      <c r="T1040" s="32">
        <v>225011038.03289592</v>
      </c>
      <c r="U1040">
        <v>969</v>
      </c>
      <c r="V1040" s="32">
        <v>-326328712.8556819</v>
      </c>
    </row>
    <row r="1041" spans="8:22" x14ac:dyDescent="0.35">
      <c r="H1041" s="21"/>
      <c r="I1041" s="21"/>
      <c r="J1041" s="21"/>
      <c r="K1041" s="21"/>
      <c r="L1041" s="4"/>
      <c r="M1041" s="4"/>
      <c r="N1041" s="4"/>
      <c r="O1041" s="4"/>
      <c r="S1041">
        <v>970</v>
      </c>
      <c r="T1041" s="32">
        <v>213513212.55217698</v>
      </c>
      <c r="U1041">
        <v>970</v>
      </c>
      <c r="V1041" s="32">
        <v>-342507902.06824434</v>
      </c>
    </row>
    <row r="1042" spans="8:22" x14ac:dyDescent="0.35">
      <c r="H1042" s="21"/>
      <c r="I1042" s="21"/>
      <c r="J1042" s="21"/>
      <c r="K1042" s="21"/>
      <c r="L1042" s="4"/>
      <c r="M1042" s="4"/>
      <c r="N1042" s="4"/>
      <c r="O1042" s="4"/>
      <c r="S1042">
        <v>971</v>
      </c>
      <c r="T1042" s="32">
        <v>156541954.28244439</v>
      </c>
      <c r="U1042">
        <v>971</v>
      </c>
      <c r="V1042" s="32">
        <v>-212158287.67120838</v>
      </c>
    </row>
    <row r="1043" spans="8:22" x14ac:dyDescent="0.35">
      <c r="H1043" s="21"/>
      <c r="I1043" s="21"/>
      <c r="J1043" s="21"/>
      <c r="K1043" s="21"/>
      <c r="L1043" s="4"/>
      <c r="M1043" s="4"/>
      <c r="N1043" s="4"/>
      <c r="O1043" s="4"/>
      <c r="S1043">
        <v>972</v>
      </c>
      <c r="T1043" s="32">
        <v>82068854.794497415</v>
      </c>
      <c r="U1043">
        <v>972</v>
      </c>
      <c r="V1043" s="32">
        <v>-234539520.10239407</v>
      </c>
    </row>
    <row r="1044" spans="8:22" x14ac:dyDescent="0.35">
      <c r="H1044" s="21"/>
      <c r="I1044" s="21"/>
      <c r="J1044" s="21"/>
      <c r="K1044" s="21"/>
      <c r="L1044" s="4"/>
      <c r="M1044" s="4"/>
      <c r="N1044" s="4"/>
      <c r="O1044" s="4"/>
      <c r="S1044">
        <v>973</v>
      </c>
      <c r="T1044" s="32">
        <v>206415041.70030636</v>
      </c>
      <c r="U1044">
        <v>973</v>
      </c>
      <c r="V1044" s="32">
        <v>-314077179.6617896</v>
      </c>
    </row>
    <row r="1045" spans="8:22" x14ac:dyDescent="0.35">
      <c r="H1045" s="21"/>
      <c r="I1045" s="21"/>
      <c r="J1045" s="21"/>
      <c r="K1045" s="21"/>
      <c r="L1045" s="4"/>
      <c r="M1045" s="4"/>
      <c r="N1045" s="4"/>
      <c r="O1045" s="4"/>
      <c r="S1045">
        <v>974</v>
      </c>
      <c r="T1045" s="32">
        <v>186854213.60087568</v>
      </c>
      <c r="U1045">
        <v>974</v>
      </c>
      <c r="V1045" s="32">
        <v>510652983.55234635</v>
      </c>
    </row>
    <row r="1046" spans="8:22" x14ac:dyDescent="0.35">
      <c r="H1046" s="21"/>
      <c r="I1046" s="21"/>
      <c r="J1046" s="21"/>
      <c r="K1046" s="21"/>
      <c r="L1046" s="4"/>
      <c r="M1046" s="4"/>
      <c r="N1046" s="4"/>
      <c r="O1046" s="4"/>
      <c r="S1046">
        <v>975</v>
      </c>
      <c r="T1046" s="32">
        <v>112919247.86193094</v>
      </c>
      <c r="U1046">
        <v>975</v>
      </c>
      <c r="V1046" s="32">
        <v>17519370.576114986</v>
      </c>
    </row>
    <row r="1047" spans="8:22" x14ac:dyDescent="0.35">
      <c r="H1047" s="21"/>
      <c r="I1047" s="21"/>
      <c r="J1047" s="21"/>
      <c r="K1047" s="21"/>
      <c r="L1047" s="4"/>
      <c r="M1047" s="4"/>
      <c r="N1047" s="4"/>
      <c r="O1047" s="4"/>
      <c r="S1047">
        <v>976</v>
      </c>
      <c r="T1047" s="32">
        <v>97478274.29469648</v>
      </c>
      <c r="U1047">
        <v>976</v>
      </c>
      <c r="V1047" s="32">
        <v>919260855.95271266</v>
      </c>
    </row>
    <row r="1048" spans="8:22" x14ac:dyDescent="0.35">
      <c r="H1048" s="21"/>
      <c r="I1048" s="21"/>
      <c r="J1048" s="21"/>
      <c r="K1048" s="21"/>
      <c r="L1048" s="4"/>
      <c r="M1048" s="4"/>
      <c r="N1048" s="4"/>
      <c r="O1048" s="4"/>
      <c r="S1048">
        <v>977</v>
      </c>
      <c r="T1048" s="32">
        <v>115057611.75415708</v>
      </c>
      <c r="U1048">
        <v>977</v>
      </c>
      <c r="V1048" s="32">
        <v>-392002897.17668855</v>
      </c>
    </row>
    <row r="1049" spans="8:22" x14ac:dyDescent="0.35">
      <c r="H1049" s="21"/>
      <c r="I1049" s="21"/>
      <c r="J1049" s="21"/>
      <c r="K1049" s="21"/>
      <c r="L1049" s="4"/>
      <c r="M1049" s="4"/>
      <c r="N1049" s="4"/>
      <c r="O1049" s="4"/>
      <c r="S1049">
        <v>978</v>
      </c>
      <c r="T1049" s="32">
        <v>173690476.43089086</v>
      </c>
      <c r="U1049">
        <v>978</v>
      </c>
      <c r="V1049" s="32">
        <v>193216056.92349267</v>
      </c>
    </row>
    <row r="1050" spans="8:22" x14ac:dyDescent="0.35">
      <c r="H1050" s="21"/>
      <c r="I1050" s="21"/>
      <c r="J1050" s="21"/>
      <c r="K1050" s="21"/>
      <c r="L1050" s="4"/>
      <c r="M1050" s="4"/>
      <c r="N1050" s="4"/>
      <c r="O1050" s="4"/>
      <c r="S1050">
        <v>979</v>
      </c>
      <c r="T1050" s="32">
        <v>99247882.695151523</v>
      </c>
      <c r="U1050">
        <v>979</v>
      </c>
      <c r="V1050" s="32">
        <v>-254444816.10039458</v>
      </c>
    </row>
    <row r="1051" spans="8:22" x14ac:dyDescent="0.35">
      <c r="H1051" s="21"/>
      <c r="I1051" s="21"/>
      <c r="J1051" s="21"/>
      <c r="K1051" s="21"/>
      <c r="L1051" s="4"/>
      <c r="M1051" s="4"/>
      <c r="N1051" s="4"/>
      <c r="O1051" s="4"/>
      <c r="S1051">
        <v>980</v>
      </c>
      <c r="T1051" s="32">
        <v>132033479.42472331</v>
      </c>
      <c r="U1051">
        <v>980</v>
      </c>
      <c r="V1051" s="32">
        <v>-350430628.04689854</v>
      </c>
    </row>
    <row r="1052" spans="8:22" x14ac:dyDescent="0.35">
      <c r="H1052" s="21"/>
      <c r="I1052" s="21"/>
      <c r="J1052" s="21"/>
      <c r="K1052" s="21"/>
      <c r="L1052" s="4"/>
      <c r="M1052" s="4"/>
      <c r="N1052" s="4"/>
      <c r="O1052" s="4"/>
      <c r="S1052">
        <v>981</v>
      </c>
      <c r="T1052" s="32">
        <v>160055286.14415854</v>
      </c>
      <c r="U1052">
        <v>981</v>
      </c>
      <c r="V1052" s="32">
        <v>575496432.44090426</v>
      </c>
    </row>
    <row r="1053" spans="8:22" x14ac:dyDescent="0.35">
      <c r="H1053" s="21"/>
      <c r="I1053" s="21"/>
      <c r="J1053" s="21"/>
      <c r="K1053" s="21"/>
      <c r="L1053" s="4"/>
      <c r="M1053" s="4"/>
      <c r="N1053" s="4"/>
      <c r="O1053" s="4"/>
      <c r="S1053">
        <v>982</v>
      </c>
      <c r="T1053" s="32">
        <v>181447591.15891609</v>
      </c>
      <c r="U1053">
        <v>982</v>
      </c>
      <c r="V1053" s="32">
        <v>-102247890.90314004</v>
      </c>
    </row>
    <row r="1054" spans="8:22" x14ac:dyDescent="0.35">
      <c r="H1054" s="21"/>
      <c r="I1054" s="21"/>
      <c r="J1054" s="21"/>
      <c r="K1054" s="21"/>
      <c r="L1054" s="4"/>
      <c r="M1054" s="4"/>
      <c r="N1054" s="4"/>
      <c r="O1054" s="4"/>
      <c r="S1054">
        <v>983</v>
      </c>
      <c r="T1054" s="32">
        <v>138942864.82818034</v>
      </c>
      <c r="U1054">
        <v>983</v>
      </c>
      <c r="V1054" s="32">
        <v>-570985183.88259923</v>
      </c>
    </row>
    <row r="1055" spans="8:22" x14ac:dyDescent="0.35">
      <c r="H1055" s="21"/>
      <c r="I1055" s="21"/>
      <c r="J1055" s="21"/>
      <c r="K1055" s="21"/>
      <c r="L1055" s="4"/>
      <c r="M1055" s="4"/>
      <c r="N1055" s="4"/>
      <c r="O1055" s="4"/>
      <c r="S1055">
        <v>984</v>
      </c>
      <c r="T1055" s="32">
        <v>81367308.46837455</v>
      </c>
      <c r="U1055">
        <v>984</v>
      </c>
      <c r="V1055" s="32">
        <v>-207542976.08162451</v>
      </c>
    </row>
    <row r="1056" spans="8:22" x14ac:dyDescent="0.35">
      <c r="H1056" s="21"/>
      <c r="I1056" s="21"/>
      <c r="J1056" s="21"/>
      <c r="K1056" s="21"/>
      <c r="L1056" s="4"/>
      <c r="M1056" s="4"/>
      <c r="N1056" s="4"/>
      <c r="O1056" s="4"/>
      <c r="S1056">
        <v>985</v>
      </c>
      <c r="T1056" s="32">
        <v>157986280.31104463</v>
      </c>
      <c r="U1056">
        <v>985</v>
      </c>
      <c r="V1056" s="32">
        <v>594569764.89348304</v>
      </c>
    </row>
    <row r="1057" spans="8:22" x14ac:dyDescent="0.35">
      <c r="H1057" s="21"/>
      <c r="I1057" s="21"/>
      <c r="J1057" s="21"/>
      <c r="K1057" s="21"/>
      <c r="L1057" s="4"/>
      <c r="M1057" s="4"/>
      <c r="N1057" s="4"/>
      <c r="O1057" s="4"/>
      <c r="S1057">
        <v>986</v>
      </c>
      <c r="T1057" s="32">
        <v>132311628.32372116</v>
      </c>
      <c r="U1057">
        <v>986</v>
      </c>
      <c r="V1057" s="32">
        <v>-331771966.93459672</v>
      </c>
    </row>
    <row r="1058" spans="8:22" x14ac:dyDescent="0.35">
      <c r="H1058" s="21"/>
      <c r="I1058" s="21"/>
      <c r="J1058" s="21"/>
      <c r="K1058" s="21"/>
      <c r="L1058" s="4"/>
      <c r="M1058" s="4"/>
      <c r="N1058" s="4"/>
      <c r="O1058" s="4"/>
      <c r="S1058">
        <v>987</v>
      </c>
      <c r="T1058" s="32">
        <v>102068214.40999497</v>
      </c>
      <c r="U1058">
        <v>987</v>
      </c>
      <c r="V1058" s="32">
        <v>-100368406.45727238</v>
      </c>
    </row>
    <row r="1059" spans="8:22" x14ac:dyDescent="0.35">
      <c r="H1059" s="21"/>
      <c r="I1059" s="21"/>
      <c r="J1059" s="21"/>
      <c r="K1059" s="21"/>
      <c r="L1059" s="4"/>
      <c r="M1059" s="4"/>
      <c r="N1059" s="4"/>
      <c r="O1059" s="4"/>
      <c r="S1059">
        <v>988</v>
      </c>
      <c r="T1059" s="32">
        <v>122443654.78032106</v>
      </c>
      <c r="U1059">
        <v>988</v>
      </c>
      <c r="V1059" s="32">
        <v>182803417.70065078</v>
      </c>
    </row>
    <row r="1060" spans="8:22" x14ac:dyDescent="0.35">
      <c r="H1060" s="21"/>
      <c r="I1060" s="21"/>
      <c r="J1060" s="21"/>
      <c r="K1060" s="21"/>
      <c r="L1060" s="4"/>
      <c r="M1060" s="4"/>
      <c r="N1060" s="4"/>
      <c r="O1060" s="4"/>
      <c r="S1060">
        <v>989</v>
      </c>
      <c r="T1060" s="32">
        <v>99495054.324447423</v>
      </c>
      <c r="U1060">
        <v>989</v>
      </c>
      <c r="V1060" s="32">
        <v>-147843385.77233338</v>
      </c>
    </row>
    <row r="1061" spans="8:22" x14ac:dyDescent="0.35">
      <c r="H1061" s="21"/>
      <c r="I1061" s="21"/>
      <c r="J1061" s="21"/>
      <c r="K1061" s="21"/>
      <c r="L1061" s="4"/>
      <c r="M1061" s="4"/>
      <c r="N1061" s="4"/>
      <c r="O1061" s="4"/>
      <c r="S1061">
        <v>990</v>
      </c>
      <c r="T1061" s="32">
        <v>224949116.53864756</v>
      </c>
      <c r="U1061">
        <v>990</v>
      </c>
      <c r="V1061" s="32">
        <v>-244220863.43429822</v>
      </c>
    </row>
    <row r="1062" spans="8:22" x14ac:dyDescent="0.35">
      <c r="H1062" s="21"/>
      <c r="I1062" s="21"/>
      <c r="J1062" s="21"/>
      <c r="K1062" s="21"/>
      <c r="L1062" s="4"/>
      <c r="M1062" s="4"/>
      <c r="N1062" s="4"/>
      <c r="O1062" s="4"/>
      <c r="S1062">
        <v>991</v>
      </c>
      <c r="T1062" s="32">
        <v>87114384.761267379</v>
      </c>
      <c r="U1062">
        <v>991</v>
      </c>
      <c r="V1062" s="32">
        <v>-103917565.52676599</v>
      </c>
    </row>
    <row r="1063" spans="8:22" x14ac:dyDescent="0.35">
      <c r="H1063" s="21"/>
      <c r="I1063" s="21"/>
      <c r="J1063" s="21"/>
      <c r="K1063" s="21"/>
      <c r="L1063" s="4"/>
      <c r="M1063" s="4"/>
      <c r="N1063" s="4"/>
      <c r="O1063" s="4"/>
      <c r="S1063">
        <v>992</v>
      </c>
      <c r="T1063" s="32">
        <v>256821268.61355463</v>
      </c>
      <c r="U1063">
        <v>992</v>
      </c>
      <c r="V1063" s="32">
        <v>-24402343.644127965</v>
      </c>
    </row>
    <row r="1064" spans="8:22" x14ac:dyDescent="0.35">
      <c r="H1064" s="21"/>
      <c r="I1064" s="21"/>
      <c r="J1064" s="21"/>
      <c r="K1064" s="21"/>
      <c r="L1064" s="4"/>
      <c r="M1064" s="4"/>
      <c r="N1064" s="4"/>
      <c r="O1064" s="4"/>
      <c r="S1064">
        <v>993</v>
      </c>
      <c r="T1064" s="32">
        <v>79472634.180269733</v>
      </c>
      <c r="U1064">
        <v>993</v>
      </c>
      <c r="V1064" s="32">
        <v>-164491074.58887139</v>
      </c>
    </row>
    <row r="1065" spans="8:22" x14ac:dyDescent="0.35">
      <c r="H1065" s="21"/>
      <c r="I1065" s="21"/>
      <c r="J1065" s="21"/>
      <c r="K1065" s="21"/>
      <c r="L1065" s="4"/>
      <c r="M1065" s="4"/>
      <c r="N1065" s="4"/>
      <c r="O1065" s="4"/>
      <c r="S1065">
        <v>994</v>
      </c>
      <c r="T1065" s="32">
        <v>229800740.28025153</v>
      </c>
      <c r="U1065">
        <v>994</v>
      </c>
      <c r="V1065" s="32">
        <v>2959099735.8407826</v>
      </c>
    </row>
    <row r="1066" spans="8:22" x14ac:dyDescent="0.35">
      <c r="H1066" s="21"/>
      <c r="I1066" s="21"/>
      <c r="J1066" s="21"/>
      <c r="K1066" s="21"/>
      <c r="L1066" s="4"/>
      <c r="M1066" s="4"/>
      <c r="N1066" s="4"/>
      <c r="O1066" s="4"/>
      <c r="S1066">
        <v>995</v>
      </c>
      <c r="T1066" s="32">
        <v>170276004.71987972</v>
      </c>
      <c r="U1066">
        <v>995</v>
      </c>
      <c r="V1066" s="32">
        <v>-248703772.75115573</v>
      </c>
    </row>
    <row r="1067" spans="8:22" x14ac:dyDescent="0.35">
      <c r="H1067" s="21"/>
      <c r="I1067" s="21"/>
      <c r="J1067" s="21"/>
      <c r="K1067" s="21"/>
      <c r="L1067" s="4"/>
      <c r="M1067" s="4"/>
      <c r="N1067" s="4"/>
      <c r="O1067" s="4"/>
      <c r="S1067">
        <v>996</v>
      </c>
      <c r="T1067" s="32">
        <v>321804049.85917294</v>
      </c>
      <c r="U1067">
        <v>996</v>
      </c>
      <c r="V1067" s="32">
        <v>115201167.76531579</v>
      </c>
    </row>
    <row r="1068" spans="8:22" x14ac:dyDescent="0.35">
      <c r="H1068" s="21"/>
      <c r="I1068" s="21"/>
      <c r="J1068" s="21"/>
      <c r="K1068" s="21"/>
      <c r="L1068" s="4"/>
      <c r="M1068" s="4"/>
      <c r="N1068" s="4"/>
      <c r="O1068" s="4"/>
      <c r="S1068">
        <v>997</v>
      </c>
      <c r="T1068" s="32">
        <v>71797474.539202645</v>
      </c>
      <c r="U1068">
        <v>997</v>
      </c>
      <c r="V1068" s="32">
        <v>-712003668.63123846</v>
      </c>
    </row>
    <row r="1069" spans="8:22" x14ac:dyDescent="0.35">
      <c r="H1069" s="21"/>
      <c r="I1069" s="21"/>
      <c r="J1069" s="21"/>
      <c r="K1069" s="21"/>
      <c r="L1069" s="4"/>
      <c r="M1069" s="4"/>
      <c r="N1069" s="4"/>
      <c r="O1069" s="4"/>
      <c r="S1069">
        <v>998</v>
      </c>
      <c r="T1069" s="32">
        <v>160498734.57905766</v>
      </c>
      <c r="U1069">
        <v>998</v>
      </c>
      <c r="V1069" s="32">
        <v>-79746235.242515162</v>
      </c>
    </row>
    <row r="1070" spans="8:22" x14ac:dyDescent="0.35">
      <c r="H1070" s="21"/>
      <c r="I1070" s="21"/>
      <c r="J1070" s="21"/>
      <c r="K1070" s="21"/>
      <c r="L1070" s="4"/>
      <c r="M1070" s="4"/>
      <c r="N1070" s="4"/>
      <c r="O1070" s="4"/>
      <c r="S1070">
        <v>999</v>
      </c>
      <c r="T1070" s="32">
        <v>139355876.47455388</v>
      </c>
      <c r="U1070">
        <v>999</v>
      </c>
      <c r="V1070" s="32">
        <v>-247537067.72877184</v>
      </c>
    </row>
    <row r="1071" spans="8:22" x14ac:dyDescent="0.35">
      <c r="H1071" s="21"/>
      <c r="I1071" s="21"/>
      <c r="J1071" s="21"/>
      <c r="K1071" s="21"/>
      <c r="L1071" s="4"/>
      <c r="M1071" s="4"/>
      <c r="N1071" s="4"/>
      <c r="O1071" s="4"/>
      <c r="S1071">
        <v>1000</v>
      </c>
      <c r="T1071" s="32">
        <v>109769353.43154541</v>
      </c>
      <c r="U1071">
        <v>1000</v>
      </c>
      <c r="V1071" s="32">
        <v>236753123.27456331</v>
      </c>
    </row>
    <row r="1072" spans="8:22" x14ac:dyDescent="0.35">
      <c r="H1072" s="21"/>
      <c r="I1072" s="21"/>
      <c r="J1072" s="21"/>
      <c r="K1072" s="21"/>
      <c r="L1072" s="4"/>
      <c r="M1072" s="4"/>
      <c r="N1072" s="4"/>
      <c r="O1072" s="4"/>
      <c r="S1072">
        <v>1001</v>
      </c>
      <c r="T1072" s="32">
        <v>122673811.0315524</v>
      </c>
      <c r="U1072">
        <v>1001</v>
      </c>
      <c r="V1072" s="32">
        <v>-38190402.550419815</v>
      </c>
    </row>
    <row r="1073" spans="8:22" x14ac:dyDescent="0.35">
      <c r="H1073" s="21"/>
      <c r="I1073" s="21"/>
      <c r="J1073" s="21"/>
      <c r="K1073" s="21"/>
      <c r="L1073" s="4"/>
      <c r="M1073" s="4"/>
      <c r="N1073" s="4"/>
      <c r="O1073" s="4"/>
      <c r="S1073">
        <v>1002</v>
      </c>
      <c r="T1073" s="32">
        <v>214243356.31484777</v>
      </c>
      <c r="U1073">
        <v>1002</v>
      </c>
      <c r="V1073" s="32">
        <v>-200404761.35898775</v>
      </c>
    </row>
    <row r="1074" spans="8:22" x14ac:dyDescent="0.35">
      <c r="H1074" s="21"/>
      <c r="I1074" s="21"/>
      <c r="J1074" s="21"/>
      <c r="K1074" s="21"/>
      <c r="L1074" s="4"/>
      <c r="M1074" s="4"/>
      <c r="N1074" s="4"/>
      <c r="O1074" s="4"/>
      <c r="S1074">
        <v>1003</v>
      </c>
      <c r="T1074" s="32">
        <v>93720123.310842454</v>
      </c>
      <c r="U1074">
        <v>1003</v>
      </c>
      <c r="V1074" s="32">
        <v>-383518537.05576652</v>
      </c>
    </row>
    <row r="1075" spans="8:22" x14ac:dyDescent="0.35">
      <c r="H1075" s="21"/>
      <c r="I1075" s="21"/>
      <c r="J1075" s="21"/>
      <c r="K1075" s="21"/>
      <c r="L1075" s="4"/>
      <c r="M1075" s="4"/>
      <c r="N1075" s="4"/>
      <c r="O1075" s="4"/>
      <c r="S1075">
        <v>1004</v>
      </c>
      <c r="T1075" s="32">
        <v>242935255.98869067</v>
      </c>
      <c r="U1075">
        <v>1004</v>
      </c>
      <c r="V1075" s="32">
        <v>-213662962.55362031</v>
      </c>
    </row>
    <row r="1076" spans="8:22" x14ac:dyDescent="0.35">
      <c r="H1076" s="21"/>
      <c r="I1076" s="21"/>
      <c r="J1076" s="21"/>
      <c r="K1076" s="21"/>
      <c r="L1076" s="4"/>
      <c r="M1076" s="4"/>
      <c r="N1076" s="4"/>
      <c r="O1076" s="4"/>
      <c r="S1076">
        <v>1005</v>
      </c>
      <c r="T1076" s="32">
        <v>412128412.30004388</v>
      </c>
      <c r="U1076">
        <v>1005</v>
      </c>
      <c r="V1076" s="32">
        <v>-196723022.67341742</v>
      </c>
    </row>
    <row r="1077" spans="8:22" x14ac:dyDescent="0.35">
      <c r="H1077" s="21"/>
      <c r="I1077" s="21"/>
      <c r="J1077" s="21"/>
      <c r="K1077" s="21"/>
      <c r="L1077" s="4"/>
      <c r="M1077" s="4"/>
      <c r="N1077" s="4"/>
      <c r="O1077" s="4"/>
      <c r="S1077">
        <v>1006</v>
      </c>
      <c r="T1077" s="32">
        <v>271391958.33475959</v>
      </c>
      <c r="U1077">
        <v>1006</v>
      </c>
      <c r="V1077" s="32">
        <v>-249395317.29548833</v>
      </c>
    </row>
    <row r="1078" spans="8:22" x14ac:dyDescent="0.35">
      <c r="H1078" s="21"/>
      <c r="I1078" s="21"/>
      <c r="J1078" s="21"/>
      <c r="K1078" s="21"/>
      <c r="L1078" s="4"/>
      <c r="M1078" s="4"/>
      <c r="N1078" s="4"/>
      <c r="O1078" s="4"/>
      <c r="S1078">
        <v>1007</v>
      </c>
      <c r="T1078" s="32">
        <v>408835246.70072162</v>
      </c>
      <c r="U1078">
        <v>1007</v>
      </c>
      <c r="V1078" s="32">
        <v>431564467.2726689</v>
      </c>
    </row>
    <row r="1079" spans="8:22" x14ac:dyDescent="0.35">
      <c r="H1079" s="21"/>
      <c r="I1079" s="21"/>
      <c r="J1079" s="21"/>
      <c r="K1079" s="21"/>
      <c r="L1079" s="4"/>
      <c r="M1079" s="4"/>
      <c r="N1079" s="4"/>
      <c r="O1079" s="4"/>
      <c r="S1079">
        <v>1008</v>
      </c>
      <c r="T1079" s="32">
        <v>380424817.63419747</v>
      </c>
      <c r="U1079">
        <v>1008</v>
      </c>
      <c r="V1079" s="32">
        <v>-317973122.89911515</v>
      </c>
    </row>
    <row r="1080" spans="8:22" x14ac:dyDescent="0.35">
      <c r="H1080" s="21"/>
      <c r="I1080" s="21"/>
      <c r="J1080" s="21"/>
      <c r="K1080" s="21"/>
      <c r="L1080" s="4"/>
      <c r="M1080" s="4"/>
      <c r="N1080" s="4"/>
      <c r="O1080" s="4"/>
      <c r="S1080">
        <v>1009</v>
      </c>
      <c r="T1080" s="32">
        <v>149167262.60405073</v>
      </c>
      <c r="U1080">
        <v>1009</v>
      </c>
      <c r="V1080" s="32">
        <v>51454102.659728646</v>
      </c>
    </row>
    <row r="1081" spans="8:22" x14ac:dyDescent="0.35">
      <c r="H1081" s="21"/>
      <c r="I1081" s="21"/>
      <c r="J1081" s="21"/>
      <c r="K1081" s="21"/>
      <c r="L1081" s="4"/>
      <c r="M1081" s="4"/>
      <c r="N1081" s="4"/>
      <c r="O1081" s="4"/>
      <c r="S1081">
        <v>1010</v>
      </c>
      <c r="T1081" s="32">
        <v>102083465.71486317</v>
      </c>
      <c r="U1081">
        <v>1010</v>
      </c>
      <c r="V1081" s="32">
        <v>-478183055.00146168</v>
      </c>
    </row>
    <row r="1082" spans="8:22" x14ac:dyDescent="0.35">
      <c r="H1082" s="21"/>
      <c r="I1082" s="21"/>
      <c r="J1082" s="21"/>
      <c r="K1082" s="21"/>
      <c r="L1082" s="4"/>
      <c r="M1082" s="4"/>
      <c r="N1082" s="4"/>
      <c r="O1082" s="4"/>
      <c r="S1082">
        <v>1011</v>
      </c>
      <c r="T1082" s="32">
        <v>65912061.798727065</v>
      </c>
      <c r="U1082">
        <v>1011</v>
      </c>
      <c r="V1082" s="32">
        <v>-595419920.86457109</v>
      </c>
    </row>
    <row r="1083" spans="8:22" x14ac:dyDescent="0.35">
      <c r="H1083" s="21"/>
      <c r="I1083" s="21"/>
      <c r="J1083" s="21"/>
      <c r="K1083" s="21"/>
      <c r="L1083" s="4"/>
      <c r="M1083" s="4"/>
      <c r="N1083" s="4"/>
      <c r="O1083" s="4"/>
      <c r="S1083">
        <v>1012</v>
      </c>
      <c r="T1083" s="32">
        <v>76712258.258182317</v>
      </c>
      <c r="U1083">
        <v>1012</v>
      </c>
      <c r="V1083" s="32">
        <v>-653155476.07229304</v>
      </c>
    </row>
    <row r="1084" spans="8:22" x14ac:dyDescent="0.35">
      <c r="H1084" s="21"/>
      <c r="I1084" s="21"/>
      <c r="J1084" s="21"/>
      <c r="K1084" s="21"/>
      <c r="L1084" s="4"/>
      <c r="M1084" s="4"/>
      <c r="N1084" s="4"/>
      <c r="O1084" s="4"/>
      <c r="S1084">
        <v>1013</v>
      </c>
      <c r="T1084" s="32">
        <v>185806359.13798153</v>
      </c>
      <c r="U1084">
        <v>1013</v>
      </c>
      <c r="V1084" s="32">
        <v>20173505.425566327</v>
      </c>
    </row>
    <row r="1085" spans="8:22" x14ac:dyDescent="0.35">
      <c r="H1085" s="21"/>
      <c r="I1085" s="21"/>
      <c r="J1085" s="21"/>
      <c r="K1085" s="21"/>
      <c r="L1085" s="4"/>
      <c r="M1085" s="4"/>
      <c r="N1085" s="4"/>
      <c r="O1085" s="4"/>
      <c r="S1085">
        <v>1014</v>
      </c>
      <c r="T1085" s="32">
        <v>92025950.332597375</v>
      </c>
      <c r="U1085">
        <v>1014</v>
      </c>
      <c r="V1085" s="32">
        <v>-173490921.6811454</v>
      </c>
    </row>
    <row r="1086" spans="8:22" x14ac:dyDescent="0.35">
      <c r="H1086" s="21"/>
      <c r="I1086" s="21"/>
      <c r="J1086" s="21"/>
      <c r="K1086" s="21"/>
      <c r="L1086" s="4"/>
      <c r="M1086" s="4"/>
      <c r="N1086" s="4"/>
      <c r="O1086" s="4"/>
      <c r="S1086">
        <v>1015</v>
      </c>
      <c r="T1086" s="32">
        <v>116120919.4467299</v>
      </c>
      <c r="U1086">
        <v>1015</v>
      </c>
      <c r="V1086" s="32">
        <v>-493503355.88146973</v>
      </c>
    </row>
    <row r="1087" spans="8:22" x14ac:dyDescent="0.35">
      <c r="H1087" s="21"/>
      <c r="I1087" s="21"/>
      <c r="J1087" s="21"/>
      <c r="K1087" s="21"/>
      <c r="L1087" s="4"/>
      <c r="M1087" s="4"/>
      <c r="N1087" s="4"/>
      <c r="O1087" s="4"/>
      <c r="S1087">
        <v>1016</v>
      </c>
      <c r="T1087" s="32">
        <v>193021288.62581059</v>
      </c>
      <c r="U1087">
        <v>1016</v>
      </c>
      <c r="V1087" s="32">
        <v>183619106.27563518</v>
      </c>
    </row>
    <row r="1088" spans="8:22" x14ac:dyDescent="0.35">
      <c r="H1088" s="21"/>
      <c r="I1088" s="21"/>
      <c r="J1088" s="21"/>
      <c r="K1088" s="21"/>
      <c r="L1088" s="4"/>
      <c r="M1088" s="4"/>
      <c r="N1088" s="4"/>
      <c r="O1088" s="4"/>
      <c r="S1088">
        <v>1017</v>
      </c>
      <c r="T1088" s="32">
        <v>56937556.721665524</v>
      </c>
      <c r="U1088">
        <v>1017</v>
      </c>
      <c r="V1088" s="32">
        <v>-222812047.81417698</v>
      </c>
    </row>
    <row r="1089" spans="8:22" x14ac:dyDescent="0.35">
      <c r="H1089" s="21"/>
      <c r="I1089" s="21"/>
      <c r="J1089" s="21"/>
      <c r="K1089" s="21"/>
      <c r="L1089" s="4"/>
      <c r="M1089" s="4"/>
      <c r="N1089" s="4"/>
      <c r="O1089" s="4"/>
      <c r="S1089">
        <v>1018</v>
      </c>
      <c r="T1089" s="32">
        <v>139184181.76254675</v>
      </c>
      <c r="U1089">
        <v>1018</v>
      </c>
      <c r="V1089" s="32">
        <v>8609586.5757988133</v>
      </c>
    </row>
    <row r="1090" spans="8:22" x14ac:dyDescent="0.35">
      <c r="H1090" s="21"/>
      <c r="I1090" s="21"/>
      <c r="J1090" s="21"/>
      <c r="K1090" s="21"/>
      <c r="L1090" s="4"/>
      <c r="M1090" s="4"/>
      <c r="N1090" s="4"/>
      <c r="O1090" s="4"/>
      <c r="S1090">
        <v>1019</v>
      </c>
      <c r="T1090" s="32">
        <v>108839161.67126946</v>
      </c>
      <c r="U1090">
        <v>1019</v>
      </c>
      <c r="V1090" s="32">
        <v>-116830857.61693427</v>
      </c>
    </row>
    <row r="1091" spans="8:22" x14ac:dyDescent="0.35">
      <c r="H1091" s="21"/>
      <c r="I1091" s="21"/>
      <c r="J1091" s="21"/>
      <c r="K1091" s="21"/>
      <c r="L1091" s="4"/>
      <c r="M1091" s="4"/>
      <c r="N1091" s="4"/>
      <c r="O1091" s="4"/>
      <c r="S1091">
        <v>1020</v>
      </c>
      <c r="T1091" s="32">
        <v>485007090.16549087</v>
      </c>
      <c r="U1091">
        <v>1020</v>
      </c>
      <c r="V1091" s="32">
        <v>-203248540.93271044</v>
      </c>
    </row>
    <row r="1092" spans="8:22" x14ac:dyDescent="0.35">
      <c r="H1092" s="21"/>
      <c r="I1092" s="21"/>
      <c r="J1092" s="21"/>
      <c r="K1092" s="21"/>
      <c r="L1092" s="4"/>
      <c r="M1092" s="4"/>
      <c r="N1092" s="4"/>
      <c r="O1092" s="4"/>
      <c r="S1092">
        <v>1021</v>
      </c>
      <c r="T1092" s="32">
        <v>166506546.11019397</v>
      </c>
      <c r="U1092">
        <v>1021</v>
      </c>
      <c r="V1092" s="32">
        <v>229797162.09568667</v>
      </c>
    </row>
    <row r="1093" spans="8:22" x14ac:dyDescent="0.35">
      <c r="H1093" s="21"/>
      <c r="I1093" s="21"/>
      <c r="J1093" s="21"/>
      <c r="K1093" s="21"/>
      <c r="L1093" s="4"/>
      <c r="M1093" s="4"/>
      <c r="N1093" s="4"/>
      <c r="O1093" s="4"/>
      <c r="S1093">
        <v>1022</v>
      </c>
      <c r="T1093" s="32">
        <v>190640635.83824125</v>
      </c>
      <c r="U1093">
        <v>1022</v>
      </c>
      <c r="V1093" s="32">
        <v>-239124794.82000154</v>
      </c>
    </row>
    <row r="1094" spans="8:22" x14ac:dyDescent="0.35">
      <c r="H1094" s="21"/>
      <c r="I1094" s="21"/>
      <c r="J1094" s="21"/>
      <c r="K1094" s="21"/>
      <c r="L1094" s="4"/>
      <c r="M1094" s="4"/>
      <c r="N1094" s="4"/>
      <c r="O1094" s="4"/>
      <c r="S1094">
        <v>1023</v>
      </c>
      <c r="T1094" s="32">
        <v>82524251.977235779</v>
      </c>
      <c r="U1094">
        <v>1023</v>
      </c>
      <c r="V1094" s="32">
        <v>184056011.64161009</v>
      </c>
    </row>
    <row r="1095" spans="8:22" x14ac:dyDescent="0.35">
      <c r="H1095" s="21"/>
      <c r="I1095" s="21"/>
      <c r="J1095" s="21"/>
      <c r="K1095" s="21"/>
      <c r="L1095" s="4"/>
      <c r="M1095" s="4"/>
      <c r="N1095" s="4"/>
      <c r="O1095" s="4"/>
      <c r="S1095">
        <v>1024</v>
      </c>
      <c r="T1095" s="32">
        <v>321771940.09562397</v>
      </c>
      <c r="U1095">
        <v>1024</v>
      </c>
      <c r="V1095" s="32">
        <v>-193875409.26943702</v>
      </c>
    </row>
    <row r="1096" spans="8:22" x14ac:dyDescent="0.35">
      <c r="H1096" s="21"/>
      <c r="I1096" s="21"/>
      <c r="J1096" s="21"/>
      <c r="K1096" s="21"/>
      <c r="L1096" s="4"/>
      <c r="M1096" s="4"/>
      <c r="N1096" s="4"/>
      <c r="O1096" s="4"/>
      <c r="S1096">
        <v>1025</v>
      </c>
      <c r="T1096" s="32">
        <v>87961666.906701252</v>
      </c>
      <c r="U1096">
        <v>1025</v>
      </c>
      <c r="V1096" s="32">
        <v>-536626760.22233242</v>
      </c>
    </row>
    <row r="1097" spans="8:22" x14ac:dyDescent="0.35">
      <c r="H1097" s="21"/>
      <c r="I1097" s="21"/>
      <c r="J1097" s="21"/>
      <c r="K1097" s="21"/>
      <c r="L1097" s="4"/>
      <c r="M1097" s="4"/>
      <c r="N1097" s="4"/>
      <c r="O1097" s="4"/>
      <c r="S1097">
        <v>1026</v>
      </c>
      <c r="T1097" s="32">
        <v>84085612.336967707</v>
      </c>
      <c r="U1097">
        <v>1026</v>
      </c>
      <c r="V1097" s="32">
        <v>2861102215.7593145</v>
      </c>
    </row>
    <row r="1098" spans="8:22" x14ac:dyDescent="0.35">
      <c r="H1098" s="21"/>
      <c r="I1098" s="21"/>
      <c r="J1098" s="21"/>
      <c r="K1098" s="21"/>
      <c r="L1098" s="4"/>
      <c r="M1098" s="4"/>
      <c r="N1098" s="4"/>
      <c r="O1098" s="4"/>
      <c r="S1098">
        <v>1027</v>
      </c>
      <c r="T1098" s="32">
        <v>177242651.12812215</v>
      </c>
      <c r="U1098">
        <v>1027</v>
      </c>
      <c r="V1098" s="32">
        <v>-306341742.34013546</v>
      </c>
    </row>
    <row r="1099" spans="8:22" x14ac:dyDescent="0.35">
      <c r="H1099" s="21"/>
      <c r="I1099" s="21"/>
      <c r="J1099" s="21"/>
      <c r="K1099" s="21"/>
      <c r="L1099" s="4"/>
      <c r="M1099" s="4"/>
      <c r="N1099" s="4"/>
      <c r="O1099" s="4"/>
      <c r="S1099">
        <v>1028</v>
      </c>
      <c r="T1099" s="32">
        <v>87958982.639731288</v>
      </c>
      <c r="U1099">
        <v>1028</v>
      </c>
      <c r="V1099" s="32">
        <v>-695781121.87298012</v>
      </c>
    </row>
    <row r="1100" spans="8:22" x14ac:dyDescent="0.35">
      <c r="H1100" s="21"/>
      <c r="I1100" s="21"/>
      <c r="J1100" s="21"/>
      <c r="K1100" s="21"/>
      <c r="L1100" s="4"/>
      <c r="M1100" s="4"/>
      <c r="N1100" s="4"/>
      <c r="O1100" s="4"/>
      <c r="S1100">
        <v>1029</v>
      </c>
      <c r="T1100" s="32">
        <v>95442064.350447297</v>
      </c>
      <c r="U1100">
        <v>1029</v>
      </c>
      <c r="V1100" s="32">
        <v>254050918.06558049</v>
      </c>
    </row>
    <row r="1101" spans="8:22" x14ac:dyDescent="0.35">
      <c r="H1101" s="21"/>
      <c r="I1101" s="21"/>
      <c r="J1101" s="21"/>
      <c r="K1101" s="21"/>
      <c r="L1101" s="4"/>
      <c r="M1101" s="4"/>
      <c r="N1101" s="4"/>
      <c r="O1101" s="4"/>
      <c r="S1101">
        <v>1030</v>
      </c>
      <c r="T1101" s="32">
        <v>184097645.48736209</v>
      </c>
      <c r="U1101">
        <v>1030</v>
      </c>
      <c r="V1101" s="32">
        <v>1333507311.3324552</v>
      </c>
    </row>
    <row r="1102" spans="8:22" x14ac:dyDescent="0.35">
      <c r="H1102" s="21"/>
      <c r="I1102" s="21"/>
      <c r="J1102" s="21"/>
      <c r="K1102" s="21"/>
      <c r="L1102" s="4"/>
      <c r="M1102" s="4"/>
      <c r="N1102" s="4"/>
      <c r="O1102" s="4"/>
      <c r="S1102">
        <v>1031</v>
      </c>
      <c r="T1102" s="32">
        <v>235567132.27293897</v>
      </c>
      <c r="U1102">
        <v>1031</v>
      </c>
      <c r="V1102" s="32">
        <v>-487120665.68355596</v>
      </c>
    </row>
    <row r="1103" spans="8:22" x14ac:dyDescent="0.35">
      <c r="H1103" s="21"/>
      <c r="I1103" s="21"/>
      <c r="J1103" s="21"/>
      <c r="K1103" s="21"/>
      <c r="L1103" s="4"/>
      <c r="M1103" s="4"/>
      <c r="N1103" s="4"/>
      <c r="O1103" s="4"/>
      <c r="S1103">
        <v>1032</v>
      </c>
      <c r="T1103" s="32">
        <v>74421100.351870805</v>
      </c>
      <c r="U1103">
        <v>1032</v>
      </c>
      <c r="V1103" s="32">
        <v>351344479.0196048</v>
      </c>
    </row>
    <row r="1104" spans="8:22" x14ac:dyDescent="0.35">
      <c r="H1104" s="21"/>
      <c r="I1104" s="21"/>
      <c r="J1104" s="21"/>
      <c r="K1104" s="21"/>
      <c r="L1104" s="4"/>
      <c r="M1104" s="4"/>
      <c r="N1104" s="4"/>
      <c r="O1104" s="4"/>
      <c r="S1104">
        <v>1033</v>
      </c>
      <c r="T1104" s="32">
        <v>116013602.68726917</v>
      </c>
      <c r="U1104">
        <v>1033</v>
      </c>
      <c r="V1104" s="32">
        <v>21272813.529497225</v>
      </c>
    </row>
    <row r="1105" spans="8:22" x14ac:dyDescent="0.35">
      <c r="H1105" s="21"/>
      <c r="I1105" s="21"/>
      <c r="J1105" s="21"/>
      <c r="K1105" s="21"/>
      <c r="L1105" s="4"/>
      <c r="M1105" s="4"/>
      <c r="N1105" s="4"/>
      <c r="O1105" s="4"/>
      <c r="S1105">
        <v>1034</v>
      </c>
      <c r="T1105" s="32">
        <v>138996744.0728285</v>
      </c>
      <c r="U1105">
        <v>1034</v>
      </c>
      <c r="V1105" s="32">
        <v>-253020767.53727898</v>
      </c>
    </row>
    <row r="1106" spans="8:22" x14ac:dyDescent="0.35">
      <c r="H1106" s="21"/>
      <c r="I1106" s="21"/>
      <c r="J1106" s="21"/>
      <c r="K1106" s="21"/>
      <c r="L1106" s="4"/>
      <c r="M1106" s="4"/>
      <c r="N1106" s="4"/>
      <c r="O1106" s="4"/>
      <c r="S1106">
        <v>1035</v>
      </c>
      <c r="T1106" s="32">
        <v>176700682.64363584</v>
      </c>
      <c r="U1106">
        <v>1035</v>
      </c>
      <c r="V1106" s="32">
        <v>-316134263.91932636</v>
      </c>
    </row>
    <row r="1107" spans="8:22" x14ac:dyDescent="0.35">
      <c r="H1107" s="21"/>
      <c r="I1107" s="21"/>
      <c r="J1107" s="21"/>
      <c r="K1107" s="21"/>
      <c r="L1107" s="4"/>
      <c r="M1107" s="4"/>
      <c r="N1107" s="4"/>
      <c r="O1107" s="4"/>
      <c r="S1107">
        <v>1036</v>
      </c>
      <c r="T1107" s="32">
        <v>60179518.007318333</v>
      </c>
      <c r="U1107">
        <v>1036</v>
      </c>
      <c r="V1107" s="32">
        <v>269787628.32875919</v>
      </c>
    </row>
    <row r="1108" spans="8:22" x14ac:dyDescent="0.35">
      <c r="H1108" s="21"/>
      <c r="I1108" s="21"/>
      <c r="J1108" s="21"/>
      <c r="K1108" s="21"/>
      <c r="L1108" s="4"/>
      <c r="M1108" s="4"/>
      <c r="N1108" s="4"/>
      <c r="O1108" s="4"/>
      <c r="S1108">
        <v>1037</v>
      </c>
      <c r="T1108" s="32">
        <v>72680007.061690941</v>
      </c>
      <c r="U1108">
        <v>1037</v>
      </c>
      <c r="V1108" s="32">
        <v>753465572.19807422</v>
      </c>
    </row>
    <row r="1109" spans="8:22" x14ac:dyDescent="0.35">
      <c r="H1109" s="21"/>
      <c r="I1109" s="21"/>
      <c r="J1109" s="21"/>
      <c r="K1109" s="21"/>
      <c r="L1109" s="4"/>
      <c r="M1109" s="4"/>
      <c r="N1109" s="4"/>
      <c r="O1109" s="4"/>
      <c r="S1109">
        <v>1038</v>
      </c>
      <c r="T1109" s="32">
        <v>87830913.367453724</v>
      </c>
      <c r="U1109">
        <v>1038</v>
      </c>
      <c r="V1109" s="32">
        <v>-155501227.52154163</v>
      </c>
    </row>
    <row r="1110" spans="8:22" x14ac:dyDescent="0.35">
      <c r="H1110" s="21"/>
      <c r="I1110" s="21"/>
      <c r="J1110" s="21"/>
      <c r="K1110" s="21"/>
      <c r="L1110" s="4"/>
      <c r="M1110" s="4"/>
      <c r="N1110" s="4"/>
      <c r="O1110" s="4"/>
      <c r="S1110">
        <v>1039</v>
      </c>
      <c r="T1110" s="32">
        <v>109239426.6880724</v>
      </c>
      <c r="U1110">
        <v>1039</v>
      </c>
      <c r="V1110" s="32">
        <v>-467172244.11972284</v>
      </c>
    </row>
    <row r="1111" spans="8:22" x14ac:dyDescent="0.35">
      <c r="H1111" s="21"/>
      <c r="I1111" s="21"/>
      <c r="J1111" s="21"/>
      <c r="K1111" s="21"/>
      <c r="L1111" s="4"/>
      <c r="M1111" s="4"/>
      <c r="N1111" s="4"/>
      <c r="O1111" s="4"/>
      <c r="S1111">
        <v>1040</v>
      </c>
      <c r="T1111" s="32">
        <v>243140506.78532743</v>
      </c>
      <c r="U1111">
        <v>1040</v>
      </c>
      <c r="V1111" s="32">
        <v>-306431027.99325639</v>
      </c>
    </row>
    <row r="1112" spans="8:22" x14ac:dyDescent="0.35">
      <c r="H1112" s="21"/>
      <c r="I1112" s="21"/>
      <c r="J1112" s="21"/>
      <c r="K1112" s="21"/>
      <c r="L1112" s="4"/>
      <c r="M1112" s="4"/>
      <c r="N1112" s="4"/>
      <c r="O1112" s="4"/>
      <c r="S1112">
        <v>1041</v>
      </c>
      <c r="T1112" s="32">
        <v>139010649.37511027</v>
      </c>
      <c r="U1112">
        <v>1041</v>
      </c>
      <c r="V1112" s="32">
        <v>139086118.54526451</v>
      </c>
    </row>
    <row r="1113" spans="8:22" x14ac:dyDescent="0.35">
      <c r="H1113" s="21"/>
      <c r="I1113" s="21"/>
      <c r="J1113" s="21"/>
      <c r="K1113" s="21"/>
      <c r="L1113" s="4"/>
      <c r="M1113" s="4"/>
      <c r="N1113" s="4"/>
      <c r="O1113" s="4"/>
      <c r="S1113">
        <v>1042</v>
      </c>
      <c r="T1113" s="32">
        <v>202710627.69549283</v>
      </c>
      <c r="U1113">
        <v>1042</v>
      </c>
      <c r="V1113" s="32">
        <v>-448674111.05948454</v>
      </c>
    </row>
    <row r="1114" spans="8:22" x14ac:dyDescent="0.35">
      <c r="H1114" s="21"/>
      <c r="I1114" s="21"/>
      <c r="J1114" s="21"/>
      <c r="K1114" s="21"/>
      <c r="L1114" s="4"/>
      <c r="M1114" s="4"/>
      <c r="N1114" s="4"/>
      <c r="O1114" s="4"/>
      <c r="S1114">
        <v>1043</v>
      </c>
      <c r="T1114" s="32">
        <v>108104725.40873586</v>
      </c>
      <c r="U1114">
        <v>1043</v>
      </c>
      <c r="V1114" s="32">
        <v>655003958.00324082</v>
      </c>
    </row>
    <row r="1115" spans="8:22" x14ac:dyDescent="0.35">
      <c r="H1115" s="21"/>
      <c r="I1115" s="21"/>
      <c r="J1115" s="21"/>
      <c r="K1115" s="21"/>
      <c r="L1115" s="4"/>
      <c r="M1115" s="4"/>
      <c r="N1115" s="4"/>
      <c r="O1115" s="4"/>
      <c r="S1115">
        <v>1044</v>
      </c>
      <c r="T1115" s="32">
        <v>159358589.78771585</v>
      </c>
      <c r="U1115">
        <v>1044</v>
      </c>
      <c r="V1115" s="32">
        <v>3481019587.0238175</v>
      </c>
    </row>
    <row r="1116" spans="8:22" x14ac:dyDescent="0.35">
      <c r="H1116" s="21"/>
      <c r="I1116" s="21"/>
      <c r="J1116" s="21"/>
      <c r="K1116" s="21"/>
      <c r="L1116" s="4"/>
      <c r="M1116" s="4"/>
      <c r="N1116" s="4"/>
      <c r="O1116" s="4"/>
      <c r="S1116">
        <v>1045</v>
      </c>
      <c r="T1116" s="32">
        <v>176464191.67341566</v>
      </c>
      <c r="U1116">
        <v>1045</v>
      </c>
      <c r="V1116" s="32">
        <v>-148717805.06982419</v>
      </c>
    </row>
    <row r="1117" spans="8:22" x14ac:dyDescent="0.35">
      <c r="H1117" s="21"/>
      <c r="I1117" s="21"/>
      <c r="J1117" s="21"/>
      <c r="K1117" s="21"/>
      <c r="L1117" s="4"/>
      <c r="M1117" s="4"/>
      <c r="N1117" s="4"/>
      <c r="O1117" s="4"/>
      <c r="S1117">
        <v>1046</v>
      </c>
      <c r="T1117" s="32">
        <v>289536662.27520764</v>
      </c>
      <c r="U1117">
        <v>1046</v>
      </c>
      <c r="V1117" s="32">
        <v>-1843475068.2095146</v>
      </c>
    </row>
    <row r="1118" spans="8:22" x14ac:dyDescent="0.35">
      <c r="H1118" s="21"/>
      <c r="I1118" s="21"/>
      <c r="J1118" s="21"/>
      <c r="K1118" s="21"/>
      <c r="L1118" s="4"/>
      <c r="M1118" s="4"/>
      <c r="N1118" s="4"/>
      <c r="O1118" s="4"/>
      <c r="S1118">
        <v>1047</v>
      </c>
      <c r="T1118" s="32">
        <v>69293358.383039042</v>
      </c>
      <c r="U1118">
        <v>1047</v>
      </c>
      <c r="V1118" s="32">
        <v>-434471123.63289791</v>
      </c>
    </row>
    <row r="1119" spans="8:22" x14ac:dyDescent="0.35">
      <c r="H1119" s="21"/>
      <c r="I1119" s="21"/>
      <c r="J1119" s="21"/>
      <c r="K1119" s="21"/>
      <c r="L1119" s="4"/>
      <c r="M1119" s="4"/>
      <c r="N1119" s="4"/>
      <c r="O1119" s="4"/>
      <c r="S1119">
        <v>1048</v>
      </c>
      <c r="T1119" s="32">
        <v>96788691.334340423</v>
      </c>
      <c r="U1119">
        <v>1048</v>
      </c>
      <c r="V1119" s="32">
        <v>687380858.92117631</v>
      </c>
    </row>
    <row r="1120" spans="8:22" x14ac:dyDescent="0.35">
      <c r="H1120" s="21"/>
      <c r="I1120" s="21"/>
      <c r="J1120" s="21"/>
      <c r="K1120" s="21"/>
      <c r="L1120" s="4"/>
      <c r="M1120" s="4"/>
      <c r="N1120" s="4"/>
      <c r="O1120" s="4"/>
      <c r="S1120">
        <v>1049</v>
      </c>
      <c r="T1120" s="32">
        <v>100672110.17544086</v>
      </c>
      <c r="U1120">
        <v>1049</v>
      </c>
      <c r="V1120" s="32">
        <v>151770782.07173601</v>
      </c>
    </row>
    <row r="1121" spans="8:22" x14ac:dyDescent="0.35">
      <c r="H1121" s="21"/>
      <c r="I1121" s="21"/>
      <c r="J1121" s="21"/>
      <c r="K1121" s="21"/>
      <c r="L1121" s="4"/>
      <c r="M1121" s="4"/>
      <c r="N1121" s="4"/>
      <c r="O1121" s="4"/>
      <c r="S1121">
        <v>1050</v>
      </c>
      <c r="T1121" s="32">
        <v>252991652.19355664</v>
      </c>
      <c r="U1121">
        <v>1050</v>
      </c>
      <c r="V1121" s="32">
        <v>125287217.81842525</v>
      </c>
    </row>
    <row r="1122" spans="8:22" x14ac:dyDescent="0.35">
      <c r="H1122" s="21"/>
      <c r="I1122" s="21"/>
      <c r="J1122" s="21"/>
      <c r="K1122" s="21"/>
      <c r="L1122" s="4"/>
      <c r="M1122" s="4"/>
      <c r="N1122" s="4"/>
      <c r="O1122" s="4"/>
      <c r="S1122">
        <v>1051</v>
      </c>
      <c r="T1122" s="32">
        <v>70113148.437491328</v>
      </c>
      <c r="U1122">
        <v>1051</v>
      </c>
      <c r="V1122" s="32">
        <v>-71890663.296859935</v>
      </c>
    </row>
    <row r="1123" spans="8:22" x14ac:dyDescent="0.35">
      <c r="H1123" s="21"/>
      <c r="I1123" s="21"/>
      <c r="J1123" s="21"/>
      <c r="K1123" s="21"/>
      <c r="L1123" s="4"/>
      <c r="M1123" s="4"/>
      <c r="N1123" s="4"/>
      <c r="O1123" s="4"/>
      <c r="S1123">
        <v>1052</v>
      </c>
      <c r="T1123" s="32">
        <v>86741920.942992851</v>
      </c>
      <c r="U1123">
        <v>1052</v>
      </c>
      <c r="V1123" s="32">
        <v>-396062872.28841728</v>
      </c>
    </row>
    <row r="1124" spans="8:22" x14ac:dyDescent="0.35">
      <c r="H1124" s="21"/>
      <c r="I1124" s="21"/>
      <c r="J1124" s="21"/>
      <c r="K1124" s="21"/>
      <c r="L1124" s="4"/>
      <c r="M1124" s="4"/>
      <c r="N1124" s="4"/>
      <c r="O1124" s="4"/>
      <c r="S1124">
        <v>1053</v>
      </c>
      <c r="T1124" s="32">
        <v>147815580.20841157</v>
      </c>
      <c r="U1124">
        <v>1053</v>
      </c>
      <c r="V1124" s="32">
        <v>-286060714.4129917</v>
      </c>
    </row>
    <row r="1125" spans="8:22" x14ac:dyDescent="0.35">
      <c r="H1125" s="21"/>
      <c r="I1125" s="21"/>
      <c r="J1125" s="21"/>
      <c r="K1125" s="21"/>
      <c r="L1125" s="4"/>
      <c r="M1125" s="4"/>
      <c r="N1125" s="4"/>
      <c r="O1125" s="4"/>
      <c r="S1125">
        <v>1054</v>
      </c>
      <c r="T1125" s="32">
        <v>90392500.444452599</v>
      </c>
      <c r="U1125">
        <v>1054</v>
      </c>
      <c r="V1125" s="32">
        <v>-129837397.396864</v>
      </c>
    </row>
    <row r="1126" spans="8:22" x14ac:dyDescent="0.35">
      <c r="H1126" s="21"/>
      <c r="I1126" s="21"/>
      <c r="J1126" s="21"/>
      <c r="K1126" s="21"/>
      <c r="L1126" s="4"/>
      <c r="M1126" s="4"/>
      <c r="N1126" s="4"/>
      <c r="O1126" s="4"/>
      <c r="S1126">
        <v>1055</v>
      </c>
      <c r="T1126" s="32">
        <v>124865658.92357275</v>
      </c>
      <c r="U1126">
        <v>1055</v>
      </c>
      <c r="V1126" s="32">
        <v>-300745091.88582671</v>
      </c>
    </row>
    <row r="1127" spans="8:22" x14ac:dyDescent="0.35">
      <c r="H1127" s="21"/>
      <c r="I1127" s="21"/>
      <c r="J1127" s="21"/>
      <c r="K1127" s="21"/>
      <c r="L1127" s="4"/>
      <c r="M1127" s="4"/>
      <c r="N1127" s="4"/>
      <c r="O1127" s="4"/>
      <c r="S1127">
        <v>1056</v>
      </c>
      <c r="T1127" s="32">
        <v>103130053.98234616</v>
      </c>
      <c r="U1127">
        <v>1056</v>
      </c>
      <c r="V1127" s="32">
        <v>528702457.36621761</v>
      </c>
    </row>
    <row r="1128" spans="8:22" x14ac:dyDescent="0.35">
      <c r="H1128" s="21"/>
      <c r="I1128" s="21"/>
      <c r="J1128" s="21"/>
      <c r="K1128" s="21"/>
      <c r="L1128" s="4"/>
      <c r="M1128" s="4"/>
      <c r="N1128" s="4"/>
      <c r="O1128" s="4"/>
      <c r="S1128">
        <v>1057</v>
      </c>
      <c r="T1128" s="32">
        <v>195368828.51219025</v>
      </c>
      <c r="U1128">
        <v>1057</v>
      </c>
      <c r="V1128" s="32">
        <v>-283861448.62939721</v>
      </c>
    </row>
    <row r="1129" spans="8:22" x14ac:dyDescent="0.35">
      <c r="H1129" s="21"/>
      <c r="I1129" s="21"/>
      <c r="J1129" s="21"/>
      <c r="K1129" s="21"/>
      <c r="L1129" s="4"/>
      <c r="M1129" s="4"/>
      <c r="N1129" s="4"/>
      <c r="O1129" s="4"/>
      <c r="S1129">
        <v>1058</v>
      </c>
      <c r="T1129" s="32">
        <v>133533457.99869123</v>
      </c>
      <c r="U1129">
        <v>1058</v>
      </c>
      <c r="V1129" s="32">
        <v>-273501698.24937737</v>
      </c>
    </row>
    <row r="1130" spans="8:22" x14ac:dyDescent="0.35">
      <c r="H1130" s="21"/>
      <c r="I1130" s="21"/>
      <c r="J1130" s="21"/>
      <c r="K1130" s="21"/>
      <c r="L1130" s="4"/>
      <c r="M1130" s="4"/>
      <c r="N1130" s="4"/>
      <c r="O1130" s="4"/>
      <c r="S1130">
        <v>1059</v>
      </c>
      <c r="T1130" s="32">
        <v>153273352.64235678</v>
      </c>
      <c r="U1130">
        <v>1059</v>
      </c>
      <c r="V1130" s="32">
        <v>-314867309.74762857</v>
      </c>
    </row>
    <row r="1131" spans="8:22" x14ac:dyDescent="0.35">
      <c r="H1131" s="21"/>
      <c r="I1131" s="21"/>
      <c r="J1131" s="21"/>
      <c r="K1131" s="21"/>
      <c r="L1131" s="4"/>
      <c r="M1131" s="4"/>
      <c r="N1131" s="4"/>
      <c r="O1131" s="4"/>
      <c r="S1131">
        <v>1060</v>
      </c>
      <c r="T1131" s="32">
        <v>163459680.96004939</v>
      </c>
      <c r="U1131">
        <v>1060</v>
      </c>
      <c r="V1131" s="32">
        <v>-115398695.35871533</v>
      </c>
    </row>
    <row r="1132" spans="8:22" x14ac:dyDescent="0.35">
      <c r="H1132" s="21"/>
      <c r="I1132" s="21"/>
      <c r="J1132" s="21"/>
      <c r="K1132" s="21"/>
      <c r="L1132" s="4"/>
      <c r="M1132" s="4"/>
      <c r="N1132" s="4"/>
      <c r="O1132" s="4"/>
      <c r="S1132">
        <v>1061</v>
      </c>
      <c r="T1132" s="32">
        <v>167744840.66972619</v>
      </c>
      <c r="U1132">
        <v>1061</v>
      </c>
      <c r="V1132" s="32">
        <v>-139424536.67290917</v>
      </c>
    </row>
    <row r="1133" spans="8:22" x14ac:dyDescent="0.35">
      <c r="H1133" s="21"/>
      <c r="I1133" s="21"/>
      <c r="J1133" s="21"/>
      <c r="K1133" s="21"/>
      <c r="L1133" s="4"/>
      <c r="M1133" s="4"/>
      <c r="N1133" s="4"/>
      <c r="O1133" s="4"/>
      <c r="S1133">
        <v>1062</v>
      </c>
      <c r="T1133" s="32">
        <v>122483989.17651904</v>
      </c>
      <c r="U1133">
        <v>1062</v>
      </c>
      <c r="V1133" s="32">
        <v>-28006689.016582139</v>
      </c>
    </row>
    <row r="1134" spans="8:22" x14ac:dyDescent="0.35">
      <c r="H1134" s="21"/>
      <c r="I1134" s="21"/>
      <c r="J1134" s="21"/>
      <c r="K1134" s="21"/>
      <c r="L1134" s="4"/>
      <c r="M1134" s="4"/>
      <c r="N1134" s="4"/>
      <c r="O1134" s="4"/>
      <c r="S1134">
        <v>1063</v>
      </c>
      <c r="T1134" s="32">
        <v>73534085.043830335</v>
      </c>
      <c r="U1134">
        <v>1063</v>
      </c>
      <c r="V1134" s="32">
        <v>-316948914.93441677</v>
      </c>
    </row>
    <row r="1135" spans="8:22" x14ac:dyDescent="0.35">
      <c r="H1135" s="21"/>
      <c r="I1135" s="21"/>
      <c r="J1135" s="21"/>
      <c r="K1135" s="21"/>
      <c r="L1135" s="4"/>
      <c r="M1135" s="4"/>
      <c r="N1135" s="4"/>
      <c r="O1135" s="4"/>
      <c r="S1135">
        <v>1064</v>
      </c>
      <c r="T1135" s="32">
        <v>257749452.94450229</v>
      </c>
      <c r="U1135">
        <v>1064</v>
      </c>
      <c r="V1135" s="32">
        <v>-287117157.7877906</v>
      </c>
    </row>
    <row r="1136" spans="8:22" x14ac:dyDescent="0.35">
      <c r="H1136" s="21"/>
      <c r="I1136" s="21"/>
      <c r="J1136" s="21"/>
      <c r="K1136" s="21"/>
      <c r="L1136" s="4"/>
      <c r="M1136" s="4"/>
      <c r="N1136" s="4"/>
      <c r="O1136" s="4"/>
      <c r="S1136">
        <v>1065</v>
      </c>
      <c r="T1136" s="32">
        <v>114040914.44888113</v>
      </c>
      <c r="U1136">
        <v>1065</v>
      </c>
      <c r="V1136" s="32">
        <v>-43821212.833563849</v>
      </c>
    </row>
    <row r="1137" spans="8:22" x14ac:dyDescent="0.35">
      <c r="H1137" s="21"/>
      <c r="I1137" s="21"/>
      <c r="J1137" s="21"/>
      <c r="K1137" s="21"/>
      <c r="L1137" s="4"/>
      <c r="M1137" s="4"/>
      <c r="N1137" s="4"/>
      <c r="O1137" s="4"/>
      <c r="S1137">
        <v>1066</v>
      </c>
      <c r="T1137" s="32">
        <v>85956580.051785424</v>
      </c>
      <c r="U1137">
        <v>1066</v>
      </c>
      <c r="V1137" s="32">
        <v>-56672190.708828703</v>
      </c>
    </row>
    <row r="1138" spans="8:22" x14ac:dyDescent="0.35">
      <c r="H1138" s="21"/>
      <c r="I1138" s="21"/>
      <c r="J1138" s="21"/>
      <c r="K1138" s="21"/>
      <c r="L1138" s="4"/>
      <c r="M1138" s="4"/>
      <c r="N1138" s="4"/>
      <c r="O1138" s="4"/>
      <c r="S1138">
        <v>1067</v>
      </c>
      <c r="T1138" s="32">
        <v>124747844.42557465</v>
      </c>
      <c r="U1138">
        <v>1067</v>
      </c>
      <c r="V1138" s="32">
        <v>335660725.79387277</v>
      </c>
    </row>
    <row r="1139" spans="8:22" x14ac:dyDescent="0.35">
      <c r="H1139" s="21"/>
      <c r="I1139" s="21"/>
      <c r="J1139" s="21"/>
      <c r="K1139" s="21"/>
      <c r="L1139" s="4"/>
      <c r="M1139" s="4"/>
      <c r="N1139" s="4"/>
      <c r="O1139" s="4"/>
      <c r="S1139">
        <v>1068</v>
      </c>
      <c r="T1139" s="32">
        <v>73105843.797798559</v>
      </c>
      <c r="U1139">
        <v>1068</v>
      </c>
      <c r="V1139" s="32">
        <v>1245882360.8478916</v>
      </c>
    </row>
    <row r="1140" spans="8:22" x14ac:dyDescent="0.35">
      <c r="H1140" s="21"/>
      <c r="I1140" s="21"/>
      <c r="J1140" s="21"/>
      <c r="K1140" s="21"/>
      <c r="L1140" s="4"/>
      <c r="M1140" s="4"/>
      <c r="N1140" s="4"/>
      <c r="O1140" s="4"/>
      <c r="S1140">
        <v>1069</v>
      </c>
      <c r="T1140" s="32">
        <v>196831378.45827776</v>
      </c>
      <c r="U1140">
        <v>1069</v>
      </c>
      <c r="V1140" s="32">
        <v>71703348.93190372</v>
      </c>
    </row>
    <row r="1141" spans="8:22" x14ac:dyDescent="0.35">
      <c r="H1141" s="21"/>
      <c r="I1141" s="21"/>
      <c r="J1141" s="21"/>
      <c r="K1141" s="21"/>
      <c r="L1141" s="4"/>
      <c r="M1141" s="4"/>
      <c r="N1141" s="4"/>
      <c r="O1141" s="4"/>
      <c r="S1141">
        <v>1070</v>
      </c>
      <c r="T1141" s="32">
        <v>161243720.97602016</v>
      </c>
      <c r="U1141">
        <v>1070</v>
      </c>
      <c r="V1141" s="32">
        <v>-392652527.25788146</v>
      </c>
    </row>
    <row r="1142" spans="8:22" x14ac:dyDescent="0.35">
      <c r="H1142" s="21"/>
      <c r="I1142" s="21"/>
      <c r="J1142" s="21"/>
      <c r="K1142" s="21"/>
      <c r="L1142" s="4"/>
      <c r="M1142" s="4"/>
      <c r="N1142" s="4"/>
      <c r="O1142" s="4"/>
      <c r="S1142">
        <v>1071</v>
      </c>
      <c r="T1142" s="32">
        <v>145591679.81658813</v>
      </c>
      <c r="U1142">
        <v>1071</v>
      </c>
      <c r="V1142" s="32">
        <v>-28852758.623038985</v>
      </c>
    </row>
    <row r="1143" spans="8:22" x14ac:dyDescent="0.35">
      <c r="H1143" s="21"/>
      <c r="I1143" s="21"/>
      <c r="J1143" s="21"/>
      <c r="K1143" s="21"/>
      <c r="L1143" s="4"/>
      <c r="M1143" s="4"/>
      <c r="N1143" s="4"/>
      <c r="O1143" s="4"/>
      <c r="S1143">
        <v>1072</v>
      </c>
      <c r="T1143" s="32">
        <v>337127369.69657803</v>
      </c>
      <c r="U1143">
        <v>1072</v>
      </c>
      <c r="V1143" s="32">
        <v>-165185086.56202468</v>
      </c>
    </row>
    <row r="1144" spans="8:22" x14ac:dyDescent="0.35">
      <c r="H1144" s="21"/>
      <c r="I1144" s="21"/>
      <c r="J1144" s="21"/>
      <c r="K1144" s="21"/>
      <c r="L1144" s="4"/>
      <c r="M1144" s="4"/>
      <c r="N1144" s="4"/>
      <c r="O1144" s="4"/>
      <c r="S1144">
        <v>1073</v>
      </c>
      <c r="T1144" s="32">
        <v>118389834.17615539</v>
      </c>
      <c r="U1144">
        <v>1073</v>
      </c>
      <c r="V1144" s="32">
        <v>-574363518.79888558</v>
      </c>
    </row>
    <row r="1145" spans="8:22" x14ac:dyDescent="0.35">
      <c r="H1145" s="21"/>
      <c r="I1145" s="21"/>
      <c r="J1145" s="21"/>
      <c r="K1145" s="21"/>
      <c r="L1145" s="4"/>
      <c r="M1145" s="4"/>
      <c r="N1145" s="4"/>
      <c r="O1145" s="4"/>
      <c r="S1145">
        <v>1074</v>
      </c>
      <c r="T1145" s="32">
        <v>95328642.104915351</v>
      </c>
      <c r="U1145">
        <v>1074</v>
      </c>
      <c r="V1145" s="32">
        <v>-145499744.78603423</v>
      </c>
    </row>
    <row r="1146" spans="8:22" x14ac:dyDescent="0.35">
      <c r="H1146" s="21"/>
      <c r="I1146" s="21"/>
      <c r="J1146" s="21"/>
      <c r="K1146" s="21"/>
      <c r="L1146" s="4"/>
      <c r="M1146" s="4"/>
      <c r="N1146" s="4"/>
      <c r="O1146" s="4"/>
      <c r="S1146">
        <v>1075</v>
      </c>
      <c r="T1146" s="32">
        <v>139915794.89210257</v>
      </c>
      <c r="U1146">
        <v>1075</v>
      </c>
      <c r="V1146" s="32">
        <v>-297728572.9793011</v>
      </c>
    </row>
    <row r="1147" spans="8:22" x14ac:dyDescent="0.35">
      <c r="H1147" s="21"/>
      <c r="I1147" s="21"/>
      <c r="J1147" s="21"/>
      <c r="K1147" s="21"/>
      <c r="L1147" s="4"/>
      <c r="M1147" s="4"/>
      <c r="N1147" s="4"/>
      <c r="O1147" s="4"/>
      <c r="S1147">
        <v>1076</v>
      </c>
      <c r="T1147" s="32">
        <v>281837441.87050623</v>
      </c>
      <c r="U1147">
        <v>1076</v>
      </c>
      <c r="V1147" s="32">
        <v>121361882.26744585</v>
      </c>
    </row>
    <row r="1148" spans="8:22" x14ac:dyDescent="0.35">
      <c r="H1148" s="21"/>
      <c r="I1148" s="21"/>
      <c r="J1148" s="21"/>
      <c r="K1148" s="21"/>
      <c r="L1148" s="4"/>
      <c r="M1148" s="4"/>
      <c r="N1148" s="4"/>
      <c r="O1148" s="4"/>
      <c r="S1148">
        <v>1077</v>
      </c>
      <c r="T1148" s="32">
        <v>138961739.13778749</v>
      </c>
      <c r="U1148">
        <v>1077</v>
      </c>
      <c r="V1148" s="32">
        <v>554593827.8943491</v>
      </c>
    </row>
    <row r="1149" spans="8:22" x14ac:dyDescent="0.35">
      <c r="H1149" s="21"/>
      <c r="I1149" s="21"/>
      <c r="J1149" s="21"/>
      <c r="K1149" s="21"/>
      <c r="L1149" s="4"/>
      <c r="M1149" s="4"/>
      <c r="N1149" s="4"/>
      <c r="O1149" s="4"/>
      <c r="S1149">
        <v>1078</v>
      </c>
      <c r="T1149" s="32">
        <v>148595320.73638317</v>
      </c>
      <c r="U1149">
        <v>1078</v>
      </c>
      <c r="V1149" s="32">
        <v>-101812020.9244699</v>
      </c>
    </row>
    <row r="1150" spans="8:22" x14ac:dyDescent="0.35">
      <c r="H1150" s="21"/>
      <c r="I1150" s="21"/>
      <c r="J1150" s="21"/>
      <c r="K1150" s="21"/>
      <c r="L1150" s="4"/>
      <c r="M1150" s="4"/>
      <c r="N1150" s="4"/>
      <c r="O1150" s="4"/>
      <c r="S1150">
        <v>1079</v>
      </c>
      <c r="T1150" s="32">
        <v>79494722.363672644</v>
      </c>
      <c r="U1150">
        <v>1079</v>
      </c>
      <c r="V1150" s="32">
        <v>-387043514.04264808</v>
      </c>
    </row>
    <row r="1151" spans="8:22" x14ac:dyDescent="0.35">
      <c r="H1151" s="21"/>
      <c r="I1151" s="21"/>
      <c r="J1151" s="21"/>
      <c r="K1151" s="21"/>
      <c r="L1151" s="4"/>
      <c r="M1151" s="4"/>
      <c r="N1151" s="4"/>
      <c r="O1151" s="4"/>
      <c r="S1151">
        <v>1080</v>
      </c>
      <c r="T1151" s="32">
        <v>86910858.038714752</v>
      </c>
      <c r="U1151">
        <v>1080</v>
      </c>
      <c r="V1151" s="32">
        <v>-182303175.33286974</v>
      </c>
    </row>
    <row r="1152" spans="8:22" x14ac:dyDescent="0.35">
      <c r="H1152" s="21"/>
      <c r="I1152" s="21"/>
      <c r="J1152" s="21"/>
      <c r="K1152" s="21"/>
      <c r="L1152" s="4"/>
      <c r="M1152" s="4"/>
      <c r="N1152" s="4"/>
      <c r="O1152" s="4"/>
      <c r="S1152">
        <v>1081</v>
      </c>
      <c r="T1152" s="32">
        <v>178571618.04628026</v>
      </c>
      <c r="U1152">
        <v>1081</v>
      </c>
      <c r="V1152" s="32">
        <v>-117386292.77679901</v>
      </c>
    </row>
    <row r="1153" spans="8:22" x14ac:dyDescent="0.35">
      <c r="H1153" s="21"/>
      <c r="I1153" s="21"/>
      <c r="J1153" s="21"/>
      <c r="K1153" s="21"/>
      <c r="L1153" s="4"/>
      <c r="M1153" s="4"/>
      <c r="N1153" s="4"/>
      <c r="O1153" s="4"/>
      <c r="S1153">
        <v>1082</v>
      </c>
      <c r="T1153" s="32">
        <v>105021193.92608106</v>
      </c>
      <c r="U1153">
        <v>1082</v>
      </c>
      <c r="V1153" s="32">
        <v>-291892340.49090999</v>
      </c>
    </row>
    <row r="1154" spans="8:22" x14ac:dyDescent="0.35">
      <c r="H1154" s="21"/>
      <c r="I1154" s="21"/>
      <c r="J1154" s="21"/>
      <c r="K1154" s="21"/>
      <c r="L1154" s="4"/>
      <c r="M1154" s="4"/>
      <c r="N1154" s="4"/>
      <c r="O1154" s="4"/>
      <c r="S1154">
        <v>1083</v>
      </c>
      <c r="T1154" s="32">
        <v>102836922.92276224</v>
      </c>
      <c r="U1154">
        <v>1083</v>
      </c>
      <c r="V1154" s="32">
        <v>229902721.7432068</v>
      </c>
    </row>
    <row r="1155" spans="8:22" x14ac:dyDescent="0.35">
      <c r="S1155">
        <v>1084</v>
      </c>
      <c r="T1155" s="32">
        <v>197358139.87022948</v>
      </c>
      <c r="U1155">
        <v>1084</v>
      </c>
      <c r="V1155" s="32">
        <v>-347168471.38563418</v>
      </c>
    </row>
    <row r="1156" spans="8:22" x14ac:dyDescent="0.35">
      <c r="S1156">
        <v>1085</v>
      </c>
      <c r="T1156" s="32">
        <v>153641579.51144478</v>
      </c>
      <c r="U1156">
        <v>1085</v>
      </c>
      <c r="V1156" s="32">
        <v>70169538.278317645</v>
      </c>
    </row>
    <row r="1157" spans="8:22" x14ac:dyDescent="0.35">
      <c r="S1157">
        <v>1086</v>
      </c>
      <c r="T1157" s="32">
        <v>227035315.60562512</v>
      </c>
      <c r="U1157">
        <v>1086</v>
      </c>
      <c r="V1157" s="32">
        <v>-540556145.81626153</v>
      </c>
    </row>
    <row r="1158" spans="8:22" x14ac:dyDescent="0.35">
      <c r="S1158">
        <v>1087</v>
      </c>
      <c r="T1158" s="32">
        <v>168982574.60308543</v>
      </c>
      <c r="U1158">
        <v>1087</v>
      </c>
      <c r="V1158" s="32">
        <v>433275728.61564356</v>
      </c>
    </row>
    <row r="1159" spans="8:22" x14ac:dyDescent="0.35">
      <c r="S1159">
        <v>1088</v>
      </c>
      <c r="T1159" s="32">
        <v>97078368.038967863</v>
      </c>
      <c r="U1159">
        <v>1088</v>
      </c>
      <c r="V1159" s="32">
        <v>-132331002.10032189</v>
      </c>
    </row>
    <row r="1160" spans="8:22" x14ac:dyDescent="0.35">
      <c r="S1160">
        <v>1089</v>
      </c>
      <c r="T1160" s="32">
        <v>83013084.237478688</v>
      </c>
      <c r="U1160">
        <v>1089</v>
      </c>
      <c r="V1160" s="32">
        <v>-468302122.4973892</v>
      </c>
    </row>
    <row r="1161" spans="8:22" x14ac:dyDescent="0.35">
      <c r="S1161">
        <v>1090</v>
      </c>
      <c r="T1161" s="32">
        <v>204836148.74668095</v>
      </c>
      <c r="U1161">
        <v>1090</v>
      </c>
      <c r="V1161" s="32">
        <v>-192234936.36066103</v>
      </c>
    </row>
    <row r="1162" spans="8:22" x14ac:dyDescent="0.35">
      <c r="S1162">
        <v>1091</v>
      </c>
      <c r="T1162" s="32">
        <v>157507833.9577724</v>
      </c>
      <c r="U1162">
        <v>1091</v>
      </c>
      <c r="V1162" s="32">
        <v>58050228.819778636</v>
      </c>
    </row>
    <row r="1163" spans="8:22" x14ac:dyDescent="0.35">
      <c r="S1163">
        <v>1092</v>
      </c>
      <c r="T1163" s="32">
        <v>167366175.02203378</v>
      </c>
      <c r="U1163">
        <v>1092</v>
      </c>
      <c r="V1163" s="32">
        <v>-269470624.28671294</v>
      </c>
    </row>
    <row r="1164" spans="8:22" x14ac:dyDescent="0.35">
      <c r="S1164">
        <v>1093</v>
      </c>
      <c r="T1164" s="32">
        <v>134858883.67865047</v>
      </c>
      <c r="U1164">
        <v>1093</v>
      </c>
      <c r="V1164" s="32">
        <v>-199441578.11845094</v>
      </c>
    </row>
    <row r="1165" spans="8:22" x14ac:dyDescent="0.35">
      <c r="S1165">
        <v>1094</v>
      </c>
      <c r="T1165" s="32">
        <v>80676116.824182376</v>
      </c>
      <c r="U1165">
        <v>1094</v>
      </c>
      <c r="V1165" s="32">
        <v>-515370576.68534648</v>
      </c>
    </row>
    <row r="1166" spans="8:22" x14ac:dyDescent="0.35">
      <c r="S1166">
        <v>1095</v>
      </c>
      <c r="T1166" s="32">
        <v>274197822.66543561</v>
      </c>
      <c r="U1166">
        <v>1095</v>
      </c>
      <c r="V1166" s="32">
        <v>340455087.79145175</v>
      </c>
    </row>
    <row r="1167" spans="8:22" x14ac:dyDescent="0.35">
      <c r="S1167">
        <v>1096</v>
      </c>
      <c r="T1167" s="32">
        <v>121183808.51234438</v>
      </c>
      <c r="U1167">
        <v>1096</v>
      </c>
      <c r="V1167" s="32">
        <v>1466973236.6022468</v>
      </c>
    </row>
    <row r="1168" spans="8:22" x14ac:dyDescent="0.35">
      <c r="S1168">
        <v>1097</v>
      </c>
      <c r="T1168" s="32">
        <v>179506134.3073197</v>
      </c>
      <c r="U1168">
        <v>1097</v>
      </c>
      <c r="V1168" s="32">
        <v>-343021451.49339902</v>
      </c>
    </row>
    <row r="1169" spans="19:22" x14ac:dyDescent="0.35">
      <c r="S1169">
        <v>1098</v>
      </c>
      <c r="T1169" s="32">
        <v>228401163.05096069</v>
      </c>
      <c r="U1169">
        <v>1098</v>
      </c>
      <c r="V1169" s="32">
        <v>-976673244.35061765</v>
      </c>
    </row>
    <row r="1170" spans="19:22" x14ac:dyDescent="0.35">
      <c r="S1170">
        <v>1099</v>
      </c>
      <c r="T1170" s="32">
        <v>192442160.0913198</v>
      </c>
      <c r="U1170">
        <v>1099</v>
      </c>
      <c r="V1170" s="32">
        <v>-182593221.6674138</v>
      </c>
    </row>
    <row r="1171" spans="19:22" x14ac:dyDescent="0.35">
      <c r="S1171">
        <v>1100</v>
      </c>
      <c r="T1171" s="32">
        <v>164104701.79537532</v>
      </c>
      <c r="U1171">
        <v>1100</v>
      </c>
      <c r="V1171" s="32">
        <v>120630963.15528889</v>
      </c>
    </row>
    <row r="1172" spans="19:22" x14ac:dyDescent="0.35">
      <c r="S1172">
        <v>1101</v>
      </c>
      <c r="T1172" s="32">
        <v>128351172.98685803</v>
      </c>
      <c r="U1172">
        <v>1101</v>
      </c>
      <c r="V1172" s="32">
        <v>-10034854.273560422</v>
      </c>
    </row>
    <row r="1173" spans="19:22" x14ac:dyDescent="0.35">
      <c r="S1173">
        <v>1102</v>
      </c>
      <c r="T1173" s="32">
        <v>166519456.41022924</v>
      </c>
      <c r="U1173">
        <v>1102</v>
      </c>
      <c r="V1173" s="32">
        <v>229657298.99915367</v>
      </c>
    </row>
    <row r="1174" spans="19:22" x14ac:dyDescent="0.35">
      <c r="S1174">
        <v>1103</v>
      </c>
      <c r="T1174" s="32">
        <v>110982226.94938606</v>
      </c>
      <c r="U1174">
        <v>1103</v>
      </c>
      <c r="V1174" s="32">
        <v>-86256632.214093477</v>
      </c>
    </row>
    <row r="1175" spans="19:22" x14ac:dyDescent="0.35">
      <c r="S1175">
        <v>1104</v>
      </c>
      <c r="T1175" s="32">
        <v>229689295.68127918</v>
      </c>
      <c r="U1175">
        <v>1104</v>
      </c>
      <c r="V1175" s="32">
        <v>-127536937.75960577</v>
      </c>
    </row>
    <row r="1176" spans="19:22" x14ac:dyDescent="0.35">
      <c r="S1176">
        <v>1105</v>
      </c>
      <c r="T1176" s="32">
        <v>179847803.34677351</v>
      </c>
      <c r="U1176">
        <v>1105</v>
      </c>
      <c r="V1176" s="32">
        <v>208257367.3133381</v>
      </c>
    </row>
    <row r="1177" spans="19:22" x14ac:dyDescent="0.35">
      <c r="S1177">
        <v>1106</v>
      </c>
      <c r="T1177" s="32">
        <v>207936991.36467272</v>
      </c>
      <c r="U1177">
        <v>1106</v>
      </c>
      <c r="V1177" s="32">
        <v>-164572681.49099395</v>
      </c>
    </row>
    <row r="1178" spans="19:22" x14ac:dyDescent="0.35">
      <c r="S1178">
        <v>1107</v>
      </c>
      <c r="T1178" s="32">
        <v>117282804.20620863</v>
      </c>
      <c r="U1178">
        <v>1107</v>
      </c>
      <c r="V1178" s="32">
        <v>-381344697.86510295</v>
      </c>
    </row>
    <row r="1179" spans="19:22" x14ac:dyDescent="0.35">
      <c r="S1179">
        <v>1108</v>
      </c>
      <c r="T1179" s="32">
        <v>155117883.10793886</v>
      </c>
      <c r="U1179">
        <v>1108</v>
      </c>
      <c r="V1179" s="32">
        <v>-476509833.28269976</v>
      </c>
    </row>
    <row r="1180" spans="19:22" x14ac:dyDescent="0.35">
      <c r="S1180">
        <v>1109</v>
      </c>
      <c r="T1180" s="32">
        <v>205014631.95804784</v>
      </c>
      <c r="U1180">
        <v>1109</v>
      </c>
      <c r="V1180" s="32">
        <v>91500215.894712389</v>
      </c>
    </row>
    <row r="1181" spans="19:22" x14ac:dyDescent="0.35">
      <c r="S1181">
        <v>1110</v>
      </c>
      <c r="T1181" s="32">
        <v>134558475.20150763</v>
      </c>
      <c r="U1181">
        <v>1110</v>
      </c>
      <c r="V1181" s="32">
        <v>-207995745.26605785</v>
      </c>
    </row>
    <row r="1182" spans="19:22" x14ac:dyDescent="0.35">
      <c r="S1182">
        <v>1111</v>
      </c>
      <c r="T1182" s="32">
        <v>122039513.572965</v>
      </c>
      <c r="U1182">
        <v>1111</v>
      </c>
      <c r="V1182" s="32">
        <v>-632499533.02281106</v>
      </c>
    </row>
    <row r="1183" spans="19:22" x14ac:dyDescent="0.35">
      <c r="S1183">
        <v>1112</v>
      </c>
      <c r="T1183" s="32">
        <v>219615525.17185664</v>
      </c>
      <c r="U1183">
        <v>1112</v>
      </c>
      <c r="V1183" s="32">
        <v>-557135681.53124714</v>
      </c>
    </row>
    <row r="1184" spans="19:22" x14ac:dyDescent="0.35">
      <c r="S1184">
        <v>1113</v>
      </c>
      <c r="T1184" s="32">
        <v>218354281.10488766</v>
      </c>
      <c r="U1184">
        <v>1113</v>
      </c>
      <c r="V1184" s="32">
        <v>-210928305.54794568</v>
      </c>
    </row>
    <row r="1185" spans="19:22" x14ac:dyDescent="0.35">
      <c r="S1185">
        <v>1114</v>
      </c>
      <c r="T1185" s="32">
        <v>139426276.61264735</v>
      </c>
      <c r="U1185">
        <v>1114</v>
      </c>
      <c r="V1185" s="32">
        <v>125512590.52970804</v>
      </c>
    </row>
    <row r="1186" spans="19:22" x14ac:dyDescent="0.35">
      <c r="S1186">
        <v>1115</v>
      </c>
      <c r="T1186" s="32">
        <v>126021786.65184264</v>
      </c>
      <c r="U1186">
        <v>1115</v>
      </c>
      <c r="V1186" s="32">
        <v>-316787686.80459446</v>
      </c>
    </row>
    <row r="1187" spans="19:22" x14ac:dyDescent="0.35">
      <c r="S1187">
        <v>1116</v>
      </c>
      <c r="T1187" s="32">
        <v>185463821.06681693</v>
      </c>
      <c r="U1187">
        <v>1116</v>
      </c>
      <c r="V1187" s="32">
        <v>-155010064.55049697</v>
      </c>
    </row>
    <row r="1188" spans="19:22" x14ac:dyDescent="0.35">
      <c r="S1188">
        <v>1117</v>
      </c>
      <c r="T1188" s="32">
        <v>186812610.81208125</v>
      </c>
      <c r="U1188">
        <v>1117</v>
      </c>
      <c r="V1188" s="32">
        <v>-358028323.14505714</v>
      </c>
    </row>
    <row r="1189" spans="19:22" x14ac:dyDescent="0.35">
      <c r="S1189">
        <v>1118</v>
      </c>
      <c r="T1189" s="32">
        <v>214489616.25007516</v>
      </c>
      <c r="U1189">
        <v>1118</v>
      </c>
      <c r="V1189" s="32">
        <v>-369176874.91311777</v>
      </c>
    </row>
    <row r="1190" spans="19:22" x14ac:dyDescent="0.35">
      <c r="S1190">
        <v>1119</v>
      </c>
      <c r="T1190" s="32">
        <v>172996675.1861791</v>
      </c>
      <c r="U1190">
        <v>1119</v>
      </c>
      <c r="V1190" s="32">
        <v>-411993034.84496051</v>
      </c>
    </row>
    <row r="1191" spans="19:22" x14ac:dyDescent="0.35">
      <c r="S1191">
        <v>1120</v>
      </c>
      <c r="T1191" s="32">
        <v>189349136.63735458</v>
      </c>
      <c r="U1191">
        <v>1120</v>
      </c>
      <c r="V1191" s="32">
        <v>-277012618.98683524</v>
      </c>
    </row>
    <row r="1192" spans="19:22" x14ac:dyDescent="0.35">
      <c r="S1192">
        <v>1121</v>
      </c>
      <c r="T1192" s="32">
        <v>129798237.03572379</v>
      </c>
      <c r="U1192">
        <v>1121</v>
      </c>
      <c r="V1192" s="32">
        <v>-582917497.34434116</v>
      </c>
    </row>
    <row r="1193" spans="19:22" x14ac:dyDescent="0.35">
      <c r="S1193">
        <v>1122</v>
      </c>
      <c r="T1193" s="32">
        <v>215510900.72985843</v>
      </c>
      <c r="U1193">
        <v>1122</v>
      </c>
      <c r="V1193" s="32">
        <v>25806055.182092275</v>
      </c>
    </row>
    <row r="1194" spans="19:22" x14ac:dyDescent="0.35">
      <c r="S1194">
        <v>1123</v>
      </c>
      <c r="T1194" s="32">
        <v>113667565.03906742</v>
      </c>
      <c r="U1194">
        <v>1123</v>
      </c>
      <c r="V1194" s="32">
        <v>1011830182.5824065</v>
      </c>
    </row>
    <row r="1195" spans="19:22" x14ac:dyDescent="0.35">
      <c r="S1195">
        <v>1124</v>
      </c>
      <c r="T1195" s="32">
        <v>66368909.087890625</v>
      </c>
      <c r="U1195">
        <v>1124</v>
      </c>
      <c r="V1195" s="32">
        <v>-52799459.20328515</v>
      </c>
    </row>
    <row r="1196" spans="19:22" x14ac:dyDescent="0.35">
      <c r="S1196">
        <v>1125</v>
      </c>
      <c r="T1196" s="32">
        <v>353275894.05488145</v>
      </c>
      <c r="U1196">
        <v>1125</v>
      </c>
      <c r="V1196" s="32">
        <v>-241323739.586337</v>
      </c>
    </row>
    <row r="1197" spans="19:22" x14ac:dyDescent="0.35">
      <c r="S1197">
        <v>1126</v>
      </c>
      <c r="T1197" s="32">
        <v>111621027.33393085</v>
      </c>
      <c r="U1197">
        <v>1126</v>
      </c>
      <c r="V1197" s="32">
        <v>323056494.00994259</v>
      </c>
    </row>
    <row r="1198" spans="19:22" x14ac:dyDescent="0.35">
      <c r="S1198">
        <v>1127</v>
      </c>
      <c r="T1198" s="32">
        <v>154093754.78332025</v>
      </c>
      <c r="U1198">
        <v>1127</v>
      </c>
      <c r="V1198" s="32">
        <v>1144235520.4266188</v>
      </c>
    </row>
    <row r="1199" spans="19:22" x14ac:dyDescent="0.35">
      <c r="S1199">
        <v>1128</v>
      </c>
      <c r="T1199" s="32">
        <v>138087769.90077266</v>
      </c>
      <c r="U1199">
        <v>1128</v>
      </c>
      <c r="V1199" s="32">
        <v>1129103637.8777833</v>
      </c>
    </row>
    <row r="1200" spans="19:22" x14ac:dyDescent="0.35">
      <c r="S1200">
        <v>1129</v>
      </c>
      <c r="T1200" s="32">
        <v>285082274.95552975</v>
      </c>
      <c r="U1200">
        <v>1129</v>
      </c>
      <c r="V1200" s="32">
        <v>-310472597.59202904</v>
      </c>
    </row>
    <row r="1201" spans="19:22" x14ac:dyDescent="0.35">
      <c r="S1201">
        <v>1130</v>
      </c>
      <c r="T1201" s="32">
        <v>139897196.57770577</v>
      </c>
      <c r="U1201">
        <v>1130</v>
      </c>
      <c r="V1201" s="32">
        <v>-913706390.3984983</v>
      </c>
    </row>
    <row r="1202" spans="19:22" x14ac:dyDescent="0.35">
      <c r="S1202">
        <v>1131</v>
      </c>
      <c r="T1202" s="32">
        <v>226167026.09924313</v>
      </c>
      <c r="U1202">
        <v>1131</v>
      </c>
      <c r="V1202" s="32">
        <v>16008415.118095454</v>
      </c>
    </row>
    <row r="1203" spans="19:22" x14ac:dyDescent="0.35">
      <c r="S1203">
        <v>1132</v>
      </c>
      <c r="T1203" s="32">
        <v>91897362.434047803</v>
      </c>
      <c r="U1203">
        <v>1132</v>
      </c>
      <c r="V1203" s="32">
        <v>114277585.34737922</v>
      </c>
    </row>
    <row r="1204" spans="19:22" x14ac:dyDescent="0.35">
      <c r="S1204">
        <v>1133</v>
      </c>
      <c r="T1204" s="32">
        <v>109750830.84883337</v>
      </c>
      <c r="U1204">
        <v>1133</v>
      </c>
      <c r="V1204" s="32">
        <v>-286008018.65586156</v>
      </c>
    </row>
    <row r="1205" spans="19:22" x14ac:dyDescent="0.35">
      <c r="S1205">
        <v>1134</v>
      </c>
      <c r="T1205" s="32">
        <v>241267916.04867679</v>
      </c>
      <c r="U1205">
        <v>1134</v>
      </c>
      <c r="V1205" s="32">
        <v>-118572986.65943447</v>
      </c>
    </row>
    <row r="1206" spans="19:22" x14ac:dyDescent="0.35">
      <c r="S1206">
        <v>1135</v>
      </c>
      <c r="T1206" s="32">
        <v>138176090.46339133</v>
      </c>
      <c r="U1206">
        <v>1135</v>
      </c>
      <c r="V1206" s="32">
        <v>-414033618.2054714</v>
      </c>
    </row>
    <row r="1207" spans="19:22" x14ac:dyDescent="0.35">
      <c r="S1207">
        <v>1136</v>
      </c>
      <c r="T1207" s="32">
        <v>204494297.71116462</v>
      </c>
      <c r="U1207">
        <v>1136</v>
      </c>
      <c r="V1207" s="32">
        <v>1011351862.0722555</v>
      </c>
    </row>
    <row r="1208" spans="19:22" x14ac:dyDescent="0.35">
      <c r="S1208">
        <v>1137</v>
      </c>
      <c r="T1208" s="32">
        <v>212786177.16220301</v>
      </c>
      <c r="U1208">
        <v>1137</v>
      </c>
      <c r="V1208" s="32">
        <v>3291321.6960046962</v>
      </c>
    </row>
    <row r="1209" spans="19:22" x14ac:dyDescent="0.35">
      <c r="S1209">
        <v>1138</v>
      </c>
      <c r="T1209" s="32">
        <v>103127203.80805613</v>
      </c>
      <c r="U1209">
        <v>1138</v>
      </c>
      <c r="V1209" s="32">
        <v>-138894600.98252681</v>
      </c>
    </row>
    <row r="1210" spans="19:22" x14ac:dyDescent="0.35">
      <c r="S1210">
        <v>1139</v>
      </c>
      <c r="T1210" s="32">
        <v>212833841.04119509</v>
      </c>
      <c r="U1210">
        <v>1139</v>
      </c>
      <c r="V1210" s="32">
        <v>-460970743.65140921</v>
      </c>
    </row>
    <row r="1211" spans="19:22" x14ac:dyDescent="0.35">
      <c r="S1211">
        <v>1140</v>
      </c>
      <c r="T1211" s="32">
        <v>129069860.2927853</v>
      </c>
      <c r="U1211">
        <v>1140</v>
      </c>
      <c r="V1211" s="32">
        <v>-308380739.21370995</v>
      </c>
    </row>
    <row r="1212" spans="19:22" x14ac:dyDescent="0.35">
      <c r="S1212">
        <v>1141</v>
      </c>
      <c r="T1212" s="32">
        <v>107368759.77912663</v>
      </c>
      <c r="U1212">
        <v>1141</v>
      </c>
      <c r="V1212" s="32">
        <v>-616769153.17690134</v>
      </c>
    </row>
    <row r="1213" spans="19:22" x14ac:dyDescent="0.35">
      <c r="S1213">
        <v>1142</v>
      </c>
      <c r="T1213" s="32">
        <v>206732007.24855334</v>
      </c>
      <c r="U1213">
        <v>1142</v>
      </c>
      <c r="V1213" s="32">
        <v>347605811.92345601</v>
      </c>
    </row>
    <row r="1214" spans="19:22" x14ac:dyDescent="0.35">
      <c r="S1214">
        <v>1143</v>
      </c>
      <c r="T1214" s="32">
        <v>194117830.26704356</v>
      </c>
      <c r="U1214">
        <v>1143</v>
      </c>
      <c r="V1214" s="32">
        <v>-360726274.19929099</v>
      </c>
    </row>
    <row r="1215" spans="19:22" x14ac:dyDescent="0.35">
      <c r="S1215">
        <v>1144</v>
      </c>
      <c r="T1215" s="32">
        <v>63321602.058157481</v>
      </c>
      <c r="U1215">
        <v>1144</v>
      </c>
      <c r="V1215" s="32">
        <v>-201145307.54522365</v>
      </c>
    </row>
    <row r="1216" spans="19:22" x14ac:dyDescent="0.35">
      <c r="S1216">
        <v>1145</v>
      </c>
      <c r="T1216" s="32">
        <v>133241079.15820961</v>
      </c>
      <c r="U1216">
        <v>1145</v>
      </c>
      <c r="V1216" s="32">
        <v>-248620021.51862723</v>
      </c>
    </row>
    <row r="1217" spans="19:22" x14ac:dyDescent="0.35">
      <c r="S1217">
        <v>1146</v>
      </c>
      <c r="T1217" s="32">
        <v>155276587.89899045</v>
      </c>
      <c r="U1217">
        <v>1146</v>
      </c>
      <c r="V1217" s="32">
        <v>-250976152.72364578</v>
      </c>
    </row>
    <row r="1218" spans="19:22" x14ac:dyDescent="0.35">
      <c r="S1218">
        <v>1147</v>
      </c>
      <c r="T1218" s="32">
        <v>66750257.604840152</v>
      </c>
      <c r="U1218">
        <v>1147</v>
      </c>
      <c r="V1218" s="32">
        <v>-208190378.97661266</v>
      </c>
    </row>
    <row r="1219" spans="19:22" x14ac:dyDescent="0.35">
      <c r="S1219">
        <v>1148</v>
      </c>
      <c r="T1219" s="32">
        <v>82556777.046122283</v>
      </c>
      <c r="U1219">
        <v>1148</v>
      </c>
      <c r="V1219" s="32">
        <v>448317141.85189581</v>
      </c>
    </row>
    <row r="1220" spans="19:22" x14ac:dyDescent="0.35">
      <c r="S1220">
        <v>1149</v>
      </c>
      <c r="T1220" s="32">
        <v>140807082.86373648</v>
      </c>
      <c r="U1220">
        <v>1149</v>
      </c>
      <c r="V1220" s="32">
        <v>-89168282.398950443</v>
      </c>
    </row>
    <row r="1221" spans="19:22" x14ac:dyDescent="0.35">
      <c r="S1221">
        <v>1150</v>
      </c>
      <c r="T1221" s="32">
        <v>124443055.53540389</v>
      </c>
      <c r="U1221">
        <v>1150</v>
      </c>
      <c r="V1221" s="32">
        <v>-322355535.65252328</v>
      </c>
    </row>
    <row r="1222" spans="19:22" x14ac:dyDescent="0.35">
      <c r="S1222">
        <v>1151</v>
      </c>
      <c r="T1222" s="32">
        <v>159456370.77613458</v>
      </c>
      <c r="U1222">
        <v>1151</v>
      </c>
      <c r="V1222" s="32">
        <v>-263448470.36634403</v>
      </c>
    </row>
    <row r="1223" spans="19:22" x14ac:dyDescent="0.35">
      <c r="S1223">
        <v>1152</v>
      </c>
      <c r="T1223" s="32">
        <v>127301836.42999564</v>
      </c>
      <c r="U1223">
        <v>1152</v>
      </c>
      <c r="V1223" s="32">
        <v>8099321.6665239781</v>
      </c>
    </row>
    <row r="1224" spans="19:22" x14ac:dyDescent="0.35">
      <c r="S1224">
        <v>1153</v>
      </c>
      <c r="T1224" s="32">
        <v>89806014.952688843</v>
      </c>
      <c r="U1224">
        <v>1153</v>
      </c>
      <c r="V1224" s="32">
        <v>-165201153.3329975</v>
      </c>
    </row>
    <row r="1225" spans="19:22" x14ac:dyDescent="0.35">
      <c r="S1225">
        <v>1154</v>
      </c>
      <c r="T1225" s="32">
        <v>108516671.01304667</v>
      </c>
      <c r="U1225">
        <v>1154</v>
      </c>
      <c r="V1225" s="32">
        <v>-250974469.17599514</v>
      </c>
    </row>
    <row r="1226" spans="19:22" x14ac:dyDescent="0.35">
      <c r="S1226">
        <v>1155</v>
      </c>
      <c r="T1226" s="32">
        <v>200397049.7051219</v>
      </c>
      <c r="U1226">
        <v>1155</v>
      </c>
      <c r="V1226" s="32">
        <v>-644126457.44030237</v>
      </c>
    </row>
    <row r="1227" spans="19:22" x14ac:dyDescent="0.35">
      <c r="S1227">
        <v>1156</v>
      </c>
      <c r="T1227" s="32">
        <v>167523527.13692713</v>
      </c>
      <c r="U1227">
        <v>1156</v>
      </c>
      <c r="V1227" s="32">
        <v>21857410.667483848</v>
      </c>
    </row>
    <row r="1228" spans="19:22" x14ac:dyDescent="0.35">
      <c r="S1228">
        <v>1157</v>
      </c>
      <c r="T1228" s="32">
        <v>146426197.4964911</v>
      </c>
      <c r="U1228">
        <v>1157</v>
      </c>
      <c r="V1228" s="32">
        <v>469770343.33640313</v>
      </c>
    </row>
    <row r="1229" spans="19:22" x14ac:dyDescent="0.35">
      <c r="S1229">
        <v>1158</v>
      </c>
      <c r="T1229" s="32">
        <v>102112217.51194254</v>
      </c>
      <c r="U1229">
        <v>1158</v>
      </c>
      <c r="V1229" s="32">
        <v>-822464534.13812923</v>
      </c>
    </row>
    <row r="1230" spans="19:22" x14ac:dyDescent="0.35">
      <c r="S1230">
        <v>1159</v>
      </c>
      <c r="T1230" s="32">
        <v>281935471.76923287</v>
      </c>
      <c r="U1230">
        <v>1159</v>
      </c>
      <c r="V1230" s="32">
        <v>1295386838.1735694</v>
      </c>
    </row>
    <row r="1231" spans="19:22" x14ac:dyDescent="0.35">
      <c r="S1231">
        <v>1160</v>
      </c>
      <c r="T1231" s="32">
        <v>91760054.520597652</v>
      </c>
      <c r="U1231">
        <v>1160</v>
      </c>
      <c r="V1231" s="32">
        <v>881759317.46835113</v>
      </c>
    </row>
    <row r="1232" spans="19:22" x14ac:dyDescent="0.35">
      <c r="S1232">
        <v>1161</v>
      </c>
      <c r="T1232" s="32">
        <v>127576186.63682128</v>
      </c>
      <c r="U1232">
        <v>1161</v>
      </c>
      <c r="V1232" s="32">
        <v>-104096116.92334248</v>
      </c>
    </row>
    <row r="1233" spans="19:22" x14ac:dyDescent="0.35">
      <c r="S1233">
        <v>1162</v>
      </c>
      <c r="T1233" s="32">
        <v>168776260.88023949</v>
      </c>
      <c r="U1233">
        <v>1162</v>
      </c>
      <c r="V1233" s="32">
        <v>1723420774.3316669</v>
      </c>
    </row>
    <row r="1234" spans="19:22" x14ac:dyDescent="0.35">
      <c r="S1234">
        <v>1163</v>
      </c>
      <c r="T1234" s="32">
        <v>102031444.87533249</v>
      </c>
      <c r="U1234">
        <v>1163</v>
      </c>
      <c r="V1234" s="32">
        <v>162900305.57590604</v>
      </c>
    </row>
    <row r="1235" spans="19:22" x14ac:dyDescent="0.35">
      <c r="S1235">
        <v>1164</v>
      </c>
      <c r="T1235" s="32">
        <v>158046990.61160371</v>
      </c>
      <c r="U1235">
        <v>1164</v>
      </c>
      <c r="V1235" s="32">
        <v>-362368408.24574029</v>
      </c>
    </row>
    <row r="1236" spans="19:22" x14ac:dyDescent="0.35">
      <c r="S1236">
        <v>1165</v>
      </c>
      <c r="T1236" s="32">
        <v>212186995.75467697</v>
      </c>
      <c r="U1236">
        <v>1165</v>
      </c>
      <c r="V1236" s="32">
        <v>2199331223.315608</v>
      </c>
    </row>
    <row r="1237" spans="19:22" x14ac:dyDescent="0.35">
      <c r="S1237">
        <v>1166</v>
      </c>
      <c r="T1237" s="32">
        <v>165947867.47033527</v>
      </c>
      <c r="U1237">
        <v>1166</v>
      </c>
      <c r="V1237" s="32">
        <v>-175363957.19390118</v>
      </c>
    </row>
    <row r="1238" spans="19:22" x14ac:dyDescent="0.35">
      <c r="S1238">
        <v>1167</v>
      </c>
      <c r="T1238" s="32">
        <v>143065464.17867273</v>
      </c>
      <c r="U1238">
        <v>1167</v>
      </c>
      <c r="V1238" s="32">
        <v>729863059.53797126</v>
      </c>
    </row>
    <row r="1239" spans="19:22" x14ac:dyDescent="0.35">
      <c r="S1239">
        <v>1168</v>
      </c>
      <c r="T1239" s="32">
        <v>60457927.568371847</v>
      </c>
      <c r="U1239">
        <v>1168</v>
      </c>
      <c r="V1239" s="32">
        <v>-177597526.22928089</v>
      </c>
    </row>
    <row r="1240" spans="19:22" x14ac:dyDescent="0.35">
      <c r="S1240">
        <v>1169</v>
      </c>
      <c r="T1240" s="32">
        <v>90696378.078109756</v>
      </c>
      <c r="U1240">
        <v>1169</v>
      </c>
      <c r="V1240" s="32">
        <v>-281598279.9520545</v>
      </c>
    </row>
    <row r="1241" spans="19:22" x14ac:dyDescent="0.35">
      <c r="S1241">
        <v>1170</v>
      </c>
      <c r="T1241" s="32">
        <v>270532231.66043782</v>
      </c>
      <c r="U1241">
        <v>1170</v>
      </c>
      <c r="V1241" s="32">
        <v>2421951650.1562815</v>
      </c>
    </row>
    <row r="1242" spans="19:22" x14ac:dyDescent="0.35">
      <c r="S1242">
        <v>1171</v>
      </c>
      <c r="T1242" s="32">
        <v>86772040.538292438</v>
      </c>
      <c r="U1242">
        <v>1171</v>
      </c>
      <c r="V1242" s="32">
        <v>945590484.31872451</v>
      </c>
    </row>
    <row r="1243" spans="19:22" x14ac:dyDescent="0.35">
      <c r="S1243">
        <v>1172</v>
      </c>
      <c r="T1243" s="32">
        <v>91787150.751808286</v>
      </c>
      <c r="U1243">
        <v>1172</v>
      </c>
      <c r="V1243" s="32">
        <v>351274627.83460116</v>
      </c>
    </row>
    <row r="1244" spans="19:22" x14ac:dyDescent="0.35">
      <c r="S1244">
        <v>1173</v>
      </c>
      <c r="T1244" s="32">
        <v>190575153.79312971</v>
      </c>
      <c r="U1244">
        <v>1173</v>
      </c>
      <c r="V1244" s="32">
        <v>-327155996.60962898</v>
      </c>
    </row>
    <row r="1245" spans="19:22" x14ac:dyDescent="0.35">
      <c r="S1245">
        <v>1174</v>
      </c>
      <c r="T1245" s="32">
        <v>261723414.07331356</v>
      </c>
      <c r="U1245">
        <v>1174</v>
      </c>
      <c r="V1245" s="32">
        <v>-873395301.722386</v>
      </c>
    </row>
    <row r="1246" spans="19:22" x14ac:dyDescent="0.35">
      <c r="S1246">
        <v>1175</v>
      </c>
      <c r="T1246" s="32">
        <v>95653605.347557992</v>
      </c>
      <c r="U1246">
        <v>1175</v>
      </c>
      <c r="V1246" s="32">
        <v>282190198.4771508</v>
      </c>
    </row>
    <row r="1247" spans="19:22" x14ac:dyDescent="0.35">
      <c r="S1247">
        <v>1176</v>
      </c>
      <c r="T1247" s="32">
        <v>186650976.72403803</v>
      </c>
      <c r="U1247">
        <v>1176</v>
      </c>
      <c r="V1247" s="32">
        <v>780695245.20063484</v>
      </c>
    </row>
    <row r="1248" spans="19:22" x14ac:dyDescent="0.35">
      <c r="S1248">
        <v>1177</v>
      </c>
      <c r="T1248" s="32">
        <v>221315855.27331555</v>
      </c>
      <c r="U1248">
        <v>1177</v>
      </c>
      <c r="V1248" s="32">
        <v>36621592.20751825</v>
      </c>
    </row>
    <row r="1249" spans="19:22" x14ac:dyDescent="0.35">
      <c r="S1249">
        <v>1178</v>
      </c>
      <c r="T1249" s="32">
        <v>119223223.98636004</v>
      </c>
      <c r="U1249">
        <v>1178</v>
      </c>
      <c r="V1249" s="32">
        <v>-209767353.52334726</v>
      </c>
    </row>
    <row r="1250" spans="19:22" x14ac:dyDescent="0.35">
      <c r="S1250">
        <v>1179</v>
      </c>
      <c r="T1250" s="32">
        <v>206856235.65452728</v>
      </c>
      <c r="U1250">
        <v>1179</v>
      </c>
      <c r="V1250" s="32">
        <v>-6284541.5742875841</v>
      </c>
    </row>
    <row r="1251" spans="19:22" x14ac:dyDescent="0.35">
      <c r="S1251">
        <v>1180</v>
      </c>
      <c r="T1251" s="32">
        <v>109488860.71851814</v>
      </c>
      <c r="U1251">
        <v>1180</v>
      </c>
      <c r="V1251" s="32">
        <v>-181244460.29609329</v>
      </c>
    </row>
    <row r="1252" spans="19:22" x14ac:dyDescent="0.35">
      <c r="S1252">
        <v>1181</v>
      </c>
      <c r="T1252" s="32">
        <v>77440133.903113291</v>
      </c>
      <c r="U1252">
        <v>1181</v>
      </c>
      <c r="V1252" s="32">
        <v>-127712478.58619374</v>
      </c>
    </row>
    <row r="1253" spans="19:22" x14ac:dyDescent="0.35">
      <c r="S1253">
        <v>1182</v>
      </c>
      <c r="T1253" s="32">
        <v>289462052.43165851</v>
      </c>
      <c r="U1253">
        <v>1182</v>
      </c>
      <c r="V1253" s="32">
        <v>-210120782.39415795</v>
      </c>
    </row>
    <row r="1254" spans="19:22" x14ac:dyDescent="0.35">
      <c r="S1254">
        <v>1183</v>
      </c>
      <c r="T1254" s="32">
        <v>106784845.56962499</v>
      </c>
      <c r="U1254">
        <v>1183</v>
      </c>
      <c r="V1254" s="32">
        <v>-546512489.38266385</v>
      </c>
    </row>
    <row r="1255" spans="19:22" x14ac:dyDescent="0.35">
      <c r="S1255">
        <v>1184</v>
      </c>
      <c r="T1255" s="32">
        <v>79816045.450060621</v>
      </c>
      <c r="U1255">
        <v>1184</v>
      </c>
      <c r="V1255" s="32">
        <v>-190504266.16996318</v>
      </c>
    </row>
    <row r="1256" spans="19:22" x14ac:dyDescent="0.35">
      <c r="S1256">
        <v>1185</v>
      </c>
      <c r="T1256" s="32">
        <v>271277652.08587319</v>
      </c>
      <c r="U1256">
        <v>1185</v>
      </c>
      <c r="V1256" s="32">
        <v>-601772045.42740643</v>
      </c>
    </row>
    <row r="1257" spans="19:22" x14ac:dyDescent="0.35">
      <c r="S1257">
        <v>1186</v>
      </c>
      <c r="T1257" s="32">
        <v>101794869.77891393</v>
      </c>
      <c r="U1257">
        <v>1186</v>
      </c>
      <c r="V1257" s="32">
        <v>-94360457.707418635</v>
      </c>
    </row>
    <row r="1258" spans="19:22" x14ac:dyDescent="0.35">
      <c r="S1258">
        <v>1187</v>
      </c>
      <c r="T1258" s="32">
        <v>171202411.31010276</v>
      </c>
      <c r="U1258">
        <v>1187</v>
      </c>
      <c r="V1258" s="32">
        <v>-14812102.7399913</v>
      </c>
    </row>
    <row r="1259" spans="19:22" x14ac:dyDescent="0.35">
      <c r="S1259">
        <v>1188</v>
      </c>
      <c r="T1259" s="32">
        <v>164216620.79901272</v>
      </c>
      <c r="U1259">
        <v>1188</v>
      </c>
      <c r="V1259" s="32">
        <v>563143424.68532181</v>
      </c>
    </row>
    <row r="1260" spans="19:22" x14ac:dyDescent="0.35">
      <c r="S1260">
        <v>1189</v>
      </c>
      <c r="T1260" s="32">
        <v>375901323.9303149</v>
      </c>
      <c r="U1260">
        <v>1189</v>
      </c>
      <c r="V1260" s="32">
        <v>101615755.07594977</v>
      </c>
    </row>
    <row r="1261" spans="19:22" x14ac:dyDescent="0.35">
      <c r="S1261">
        <v>1190</v>
      </c>
      <c r="T1261" s="32">
        <v>182308609.89769402</v>
      </c>
      <c r="U1261">
        <v>1190</v>
      </c>
      <c r="V1261" s="32">
        <v>-288745110.56491041</v>
      </c>
    </row>
    <row r="1262" spans="19:22" x14ac:dyDescent="0.35">
      <c r="S1262">
        <v>1191</v>
      </c>
      <c r="T1262" s="32">
        <v>225668114.28602773</v>
      </c>
      <c r="U1262">
        <v>1191</v>
      </c>
      <c r="V1262" s="32">
        <v>-57400734.670698285</v>
      </c>
    </row>
    <row r="1263" spans="19:22" x14ac:dyDescent="0.35">
      <c r="S1263">
        <v>1192</v>
      </c>
      <c r="T1263" s="32">
        <v>136722944.27830428</v>
      </c>
      <c r="U1263">
        <v>1192</v>
      </c>
      <c r="V1263" s="32">
        <v>324317729.26873571</v>
      </c>
    </row>
    <row r="1264" spans="19:22" x14ac:dyDescent="0.35">
      <c r="S1264">
        <v>1193</v>
      </c>
      <c r="T1264" s="32">
        <v>101465171.83250728</v>
      </c>
      <c r="U1264">
        <v>1193</v>
      </c>
      <c r="V1264" s="32">
        <v>73647315.270446271</v>
      </c>
    </row>
    <row r="1265" spans="19:22" x14ac:dyDescent="0.35">
      <c r="S1265">
        <v>1194</v>
      </c>
      <c r="T1265" s="32">
        <v>187900892.40233943</v>
      </c>
      <c r="U1265">
        <v>1194</v>
      </c>
      <c r="V1265" s="32">
        <v>341908783.85185087</v>
      </c>
    </row>
    <row r="1266" spans="19:22" x14ac:dyDescent="0.35">
      <c r="S1266">
        <v>1195</v>
      </c>
      <c r="T1266" s="32">
        <v>133107748.56297511</v>
      </c>
      <c r="U1266">
        <v>1195</v>
      </c>
      <c r="V1266" s="32">
        <v>801574748.01666439</v>
      </c>
    </row>
    <row r="1267" spans="19:22" x14ac:dyDescent="0.35">
      <c r="S1267">
        <v>1196</v>
      </c>
      <c r="T1267" s="32">
        <v>275975298.74511677</v>
      </c>
      <c r="U1267">
        <v>1196</v>
      </c>
      <c r="V1267" s="32">
        <v>411993930.71887481</v>
      </c>
    </row>
    <row r="1268" spans="19:22" x14ac:dyDescent="0.35">
      <c r="S1268">
        <v>1197</v>
      </c>
      <c r="T1268" s="32">
        <v>130834152.3523429</v>
      </c>
      <c r="U1268">
        <v>1197</v>
      </c>
      <c r="V1268" s="32">
        <v>77195367.228569776</v>
      </c>
    </row>
    <row r="1269" spans="19:22" x14ac:dyDescent="0.35">
      <c r="S1269">
        <v>1198</v>
      </c>
      <c r="T1269" s="32">
        <v>94225777.889614806</v>
      </c>
      <c r="U1269">
        <v>1198</v>
      </c>
      <c r="V1269" s="32">
        <v>667092111.09156942</v>
      </c>
    </row>
    <row r="1270" spans="19:22" x14ac:dyDescent="0.35">
      <c r="S1270">
        <v>1199</v>
      </c>
      <c r="T1270" s="32">
        <v>167476910.16699949</v>
      </c>
      <c r="U1270">
        <v>1199</v>
      </c>
      <c r="V1270" s="32">
        <v>67767593.328404009</v>
      </c>
    </row>
    <row r="1271" spans="19:22" x14ac:dyDescent="0.35">
      <c r="S1271">
        <v>1200</v>
      </c>
      <c r="T1271" s="32">
        <v>159596390.08706215</v>
      </c>
      <c r="U1271">
        <v>1200</v>
      </c>
      <c r="V1271" s="32">
        <v>-362824682.87567753</v>
      </c>
    </row>
    <row r="1272" spans="19:22" x14ac:dyDescent="0.35">
      <c r="S1272">
        <v>1201</v>
      </c>
      <c r="T1272" s="32">
        <v>171940176.77611664</v>
      </c>
      <c r="U1272">
        <v>1201</v>
      </c>
      <c r="V1272" s="32">
        <v>62271372.413334087</v>
      </c>
    </row>
    <row r="1273" spans="19:22" x14ac:dyDescent="0.35">
      <c r="S1273">
        <v>1202</v>
      </c>
      <c r="T1273" s="32">
        <v>106486005.69265263</v>
      </c>
      <c r="U1273">
        <v>1202</v>
      </c>
      <c r="V1273" s="32">
        <v>193357724.62911543</v>
      </c>
    </row>
    <row r="1274" spans="19:22" x14ac:dyDescent="0.35">
      <c r="S1274">
        <v>1203</v>
      </c>
      <c r="T1274" s="32">
        <v>262295873.74614686</v>
      </c>
      <c r="U1274">
        <v>1203</v>
      </c>
      <c r="V1274" s="32">
        <v>-565591514.65160179</v>
      </c>
    </row>
    <row r="1275" spans="19:22" x14ac:dyDescent="0.35">
      <c r="S1275">
        <v>1204</v>
      </c>
      <c r="T1275" s="32">
        <v>160961693.23497519</v>
      </c>
      <c r="U1275">
        <v>1204</v>
      </c>
      <c r="V1275" s="32">
        <v>36117137.357262179</v>
      </c>
    </row>
    <row r="1276" spans="19:22" x14ac:dyDescent="0.35">
      <c r="S1276">
        <v>1205</v>
      </c>
      <c r="T1276" s="32">
        <v>82600065.786204621</v>
      </c>
      <c r="U1276">
        <v>1205</v>
      </c>
      <c r="V1276" s="32">
        <v>-147798390.41180027</v>
      </c>
    </row>
    <row r="1277" spans="19:22" x14ac:dyDescent="0.35">
      <c r="S1277">
        <v>1206</v>
      </c>
      <c r="T1277" s="32">
        <v>166488339.16554466</v>
      </c>
      <c r="U1277">
        <v>1206</v>
      </c>
      <c r="V1277" s="32">
        <v>-338932557.79338986</v>
      </c>
    </row>
    <row r="1278" spans="19:22" x14ac:dyDescent="0.35">
      <c r="S1278">
        <v>1207</v>
      </c>
      <c r="T1278" s="32">
        <v>233307970.41069627</v>
      </c>
      <c r="U1278">
        <v>1207</v>
      </c>
      <c r="V1278" s="32">
        <v>-298010376.77358985</v>
      </c>
    </row>
    <row r="1279" spans="19:22" x14ac:dyDescent="0.35">
      <c r="S1279">
        <v>1208</v>
      </c>
      <c r="T1279" s="32">
        <v>107943895.23442149</v>
      </c>
      <c r="U1279">
        <v>1208</v>
      </c>
      <c r="V1279" s="32">
        <v>-79047676.176629826</v>
      </c>
    </row>
    <row r="1280" spans="19:22" x14ac:dyDescent="0.35">
      <c r="S1280">
        <v>1209</v>
      </c>
      <c r="T1280" s="32">
        <v>153833014.25295463</v>
      </c>
      <c r="U1280">
        <v>1209</v>
      </c>
      <c r="V1280" s="32">
        <v>-246870379.73613715</v>
      </c>
    </row>
    <row r="1281" spans="19:22" x14ac:dyDescent="0.35">
      <c r="S1281">
        <v>1210</v>
      </c>
      <c r="T1281" s="32">
        <v>506265312.69666207</v>
      </c>
      <c r="U1281">
        <v>1210</v>
      </c>
      <c r="V1281" s="32">
        <v>-245768650.42386952</v>
      </c>
    </row>
    <row r="1282" spans="19:22" x14ac:dyDescent="0.35">
      <c r="S1282">
        <v>1211</v>
      </c>
      <c r="T1282" s="32">
        <v>231126731.05383897</v>
      </c>
      <c r="U1282">
        <v>1211</v>
      </c>
      <c r="V1282" s="32">
        <v>657373891.13980269</v>
      </c>
    </row>
    <row r="1283" spans="19:22" x14ac:dyDescent="0.35">
      <c r="S1283">
        <v>1212</v>
      </c>
      <c r="T1283" s="32">
        <v>95619798.635367066</v>
      </c>
      <c r="U1283">
        <v>1212</v>
      </c>
      <c r="V1283" s="32">
        <v>-236706081.05349207</v>
      </c>
    </row>
    <row r="1284" spans="19:22" x14ac:dyDescent="0.35">
      <c r="S1284">
        <v>1213</v>
      </c>
      <c r="T1284" s="32">
        <v>341009446.43844974</v>
      </c>
      <c r="U1284">
        <v>1213</v>
      </c>
      <c r="V1284" s="32">
        <v>-177042733.01858246</v>
      </c>
    </row>
    <row r="1285" spans="19:22" x14ac:dyDescent="0.35">
      <c r="S1285">
        <v>1214</v>
      </c>
      <c r="T1285" s="32">
        <v>284714630.75039357</v>
      </c>
      <c r="U1285">
        <v>1214</v>
      </c>
      <c r="V1285" s="32">
        <v>-526982975.86700505</v>
      </c>
    </row>
    <row r="1286" spans="19:22" x14ac:dyDescent="0.35">
      <c r="S1286">
        <v>1215</v>
      </c>
      <c r="T1286" s="32">
        <v>111702408.8802404</v>
      </c>
      <c r="U1286">
        <v>1215</v>
      </c>
      <c r="V1286" s="32">
        <v>-52460136.830640137</v>
      </c>
    </row>
    <row r="1287" spans="19:22" x14ac:dyDescent="0.35">
      <c r="S1287">
        <v>1216</v>
      </c>
      <c r="T1287" s="32">
        <v>136866039.55183223</v>
      </c>
      <c r="U1287">
        <v>1216</v>
      </c>
      <c r="V1287" s="32">
        <v>524687013.44612002</v>
      </c>
    </row>
    <row r="1288" spans="19:22" x14ac:dyDescent="0.35">
      <c r="S1288">
        <v>1217</v>
      </c>
      <c r="T1288" s="32">
        <v>161745026.98836923</v>
      </c>
      <c r="U1288">
        <v>1217</v>
      </c>
      <c r="V1288" s="32">
        <v>-474375556.22986799</v>
      </c>
    </row>
    <row r="1289" spans="19:22" x14ac:dyDescent="0.35">
      <c r="S1289">
        <v>1218</v>
      </c>
      <c r="T1289" s="32">
        <v>79473007.998811945</v>
      </c>
      <c r="U1289">
        <v>1218</v>
      </c>
      <c r="V1289" s="32">
        <v>707020515.85371649</v>
      </c>
    </row>
    <row r="1290" spans="19:22" x14ac:dyDescent="0.35">
      <c r="S1290">
        <v>1219</v>
      </c>
      <c r="T1290" s="32">
        <v>124107095.51108828</v>
      </c>
      <c r="U1290">
        <v>1219</v>
      </c>
      <c r="V1290" s="32">
        <v>84286436.028375596</v>
      </c>
    </row>
    <row r="1291" spans="19:22" x14ac:dyDescent="0.35">
      <c r="S1291">
        <v>1220</v>
      </c>
      <c r="T1291" s="32">
        <v>74098271.002246901</v>
      </c>
      <c r="U1291">
        <v>1220</v>
      </c>
      <c r="V1291" s="32">
        <v>-208392014.22916692</v>
      </c>
    </row>
    <row r="1292" spans="19:22" x14ac:dyDescent="0.35">
      <c r="S1292">
        <v>1221</v>
      </c>
      <c r="T1292" s="32">
        <v>245177069.61831781</v>
      </c>
      <c r="U1292">
        <v>1221</v>
      </c>
      <c r="V1292" s="32">
        <v>-263107227.35522288</v>
      </c>
    </row>
    <row r="1293" spans="19:22" x14ac:dyDescent="0.35">
      <c r="S1293">
        <v>1222</v>
      </c>
      <c r="T1293" s="32">
        <v>86952660.056685284</v>
      </c>
      <c r="U1293">
        <v>1222</v>
      </c>
      <c r="V1293" s="32">
        <v>106305492.97509383</v>
      </c>
    </row>
    <row r="1294" spans="19:22" x14ac:dyDescent="0.35">
      <c r="S1294">
        <v>1223</v>
      </c>
      <c r="T1294" s="32">
        <v>135442390.72776088</v>
      </c>
      <c r="U1294">
        <v>1223</v>
      </c>
      <c r="V1294" s="32">
        <v>-401298134.91355473</v>
      </c>
    </row>
    <row r="1295" spans="19:22" x14ac:dyDescent="0.35">
      <c r="S1295">
        <v>1224</v>
      </c>
      <c r="T1295" s="32">
        <v>301656271.96081209</v>
      </c>
      <c r="U1295">
        <v>1224</v>
      </c>
      <c r="V1295" s="32">
        <v>275823169.29328424</v>
      </c>
    </row>
    <row r="1296" spans="19:22" x14ac:dyDescent="0.35">
      <c r="S1296">
        <v>1225</v>
      </c>
      <c r="T1296" s="32">
        <v>388738442.35285825</v>
      </c>
      <c r="U1296">
        <v>1225</v>
      </c>
      <c r="V1296" s="32">
        <v>90266379.750859529</v>
      </c>
    </row>
    <row r="1297" spans="19:22" x14ac:dyDescent="0.35">
      <c r="S1297">
        <v>1226</v>
      </c>
      <c r="T1297" s="32">
        <v>100127565.75125623</v>
      </c>
      <c r="U1297">
        <v>1226</v>
      </c>
      <c r="V1297" s="32">
        <v>-317440858.65208304</v>
      </c>
    </row>
    <row r="1298" spans="19:22" x14ac:dyDescent="0.35">
      <c r="S1298">
        <v>1227</v>
      </c>
      <c r="T1298" s="32">
        <v>290228198.39136261</v>
      </c>
      <c r="U1298">
        <v>1227</v>
      </c>
      <c r="V1298" s="32">
        <v>-172757313.27700856</v>
      </c>
    </row>
    <row r="1299" spans="19:22" x14ac:dyDescent="0.35">
      <c r="S1299">
        <v>1228</v>
      </c>
      <c r="T1299" s="32">
        <v>108425995.87457436</v>
      </c>
      <c r="U1299">
        <v>1228</v>
      </c>
      <c r="V1299" s="32">
        <v>-307641147.73018253</v>
      </c>
    </row>
    <row r="1300" spans="19:22" x14ac:dyDescent="0.35">
      <c r="S1300">
        <v>1229</v>
      </c>
      <c r="T1300" s="32">
        <v>81080661.111383751</v>
      </c>
      <c r="U1300">
        <v>1229</v>
      </c>
      <c r="V1300" s="32">
        <v>-349334302.84042072</v>
      </c>
    </row>
    <row r="1301" spans="19:22" x14ac:dyDescent="0.35">
      <c r="S1301">
        <v>1230</v>
      </c>
      <c r="T1301" s="32">
        <v>170576355.98454121</v>
      </c>
      <c r="U1301">
        <v>1230</v>
      </c>
      <c r="V1301" s="32">
        <v>-71715018.47331132</v>
      </c>
    </row>
    <row r="1302" spans="19:22" x14ac:dyDescent="0.35">
      <c r="S1302">
        <v>1231</v>
      </c>
      <c r="T1302" s="32">
        <v>88420451.789409727</v>
      </c>
      <c r="U1302">
        <v>1231</v>
      </c>
      <c r="V1302" s="32">
        <v>-358654360.2111274</v>
      </c>
    </row>
    <row r="1303" spans="19:22" x14ac:dyDescent="0.35">
      <c r="S1303">
        <v>1232</v>
      </c>
      <c r="T1303" s="32">
        <v>125830603.36498788</v>
      </c>
      <c r="U1303">
        <v>1232</v>
      </c>
      <c r="V1303" s="32">
        <v>508118382.4327994</v>
      </c>
    </row>
    <row r="1304" spans="19:22" x14ac:dyDescent="0.35">
      <c r="S1304">
        <v>1233</v>
      </c>
      <c r="T1304" s="32">
        <v>116484838.92851098</v>
      </c>
      <c r="U1304">
        <v>1233</v>
      </c>
      <c r="V1304" s="32">
        <v>-194247355.13361302</v>
      </c>
    </row>
    <row r="1305" spans="19:22" x14ac:dyDescent="0.35">
      <c r="S1305">
        <v>1234</v>
      </c>
      <c r="T1305" s="32">
        <v>124213249.52043661</v>
      </c>
      <c r="U1305">
        <v>1234</v>
      </c>
      <c r="V1305" s="32">
        <v>371590881.57461357</v>
      </c>
    </row>
    <row r="1306" spans="19:22" x14ac:dyDescent="0.35">
      <c r="S1306">
        <v>1235</v>
      </c>
      <c r="T1306" s="32">
        <v>48491488.662479378</v>
      </c>
      <c r="U1306">
        <v>1235</v>
      </c>
      <c r="V1306" s="32">
        <v>-38318927.136764631</v>
      </c>
    </row>
    <row r="1307" spans="19:22" x14ac:dyDescent="0.35">
      <c r="S1307">
        <v>1236</v>
      </c>
      <c r="T1307" s="32">
        <v>129735396.18358934</v>
      </c>
      <c r="U1307">
        <v>1236</v>
      </c>
      <c r="V1307" s="32">
        <v>-73090275.887069389</v>
      </c>
    </row>
    <row r="1308" spans="19:22" x14ac:dyDescent="0.35">
      <c r="S1308">
        <v>1237</v>
      </c>
      <c r="T1308" s="32">
        <v>160262060.67903075</v>
      </c>
      <c r="U1308">
        <v>1237</v>
      </c>
      <c r="V1308" s="32">
        <v>-182133540.85552105</v>
      </c>
    </row>
    <row r="1309" spans="19:22" x14ac:dyDescent="0.35">
      <c r="S1309">
        <v>1238</v>
      </c>
      <c r="T1309" s="32">
        <v>146978638.3751207</v>
      </c>
      <c r="U1309">
        <v>1238</v>
      </c>
      <c r="V1309" s="32">
        <v>-416185609.97987962</v>
      </c>
    </row>
    <row r="1310" spans="19:22" x14ac:dyDescent="0.35">
      <c r="S1310">
        <v>1239</v>
      </c>
      <c r="T1310" s="32">
        <v>116421440.55638891</v>
      </c>
      <c r="U1310">
        <v>1239</v>
      </c>
      <c r="V1310" s="32">
        <v>96349323.966434658</v>
      </c>
    </row>
    <row r="1311" spans="19:22" x14ac:dyDescent="0.35">
      <c r="S1311">
        <v>1240</v>
      </c>
      <c r="T1311" s="32">
        <v>251030609.46305603</v>
      </c>
      <c r="U1311">
        <v>1240</v>
      </c>
      <c r="V1311" s="32">
        <v>178426935.85410944</v>
      </c>
    </row>
    <row r="1312" spans="19:22" x14ac:dyDescent="0.35">
      <c r="S1312">
        <v>1241</v>
      </c>
      <c r="T1312" s="32">
        <v>133205280.62094058</v>
      </c>
      <c r="U1312">
        <v>1241</v>
      </c>
      <c r="V1312" s="32">
        <v>-67374471.431930408</v>
      </c>
    </row>
    <row r="1313" spans="19:22" x14ac:dyDescent="0.35">
      <c r="S1313">
        <v>1242</v>
      </c>
      <c r="T1313" s="32">
        <v>103426231.20249291</v>
      </c>
      <c r="U1313">
        <v>1242</v>
      </c>
      <c r="V1313" s="32">
        <v>5134038.6292187087</v>
      </c>
    </row>
    <row r="1314" spans="19:22" x14ac:dyDescent="0.35">
      <c r="S1314">
        <v>1243</v>
      </c>
      <c r="T1314" s="32">
        <v>135437827.74007291</v>
      </c>
      <c r="U1314">
        <v>1243</v>
      </c>
      <c r="V1314" s="32">
        <v>361613019.21477151</v>
      </c>
    </row>
    <row r="1315" spans="19:22" x14ac:dyDescent="0.35">
      <c r="S1315">
        <v>1244</v>
      </c>
      <c r="T1315" s="32">
        <v>232312773.59886473</v>
      </c>
      <c r="U1315">
        <v>1244</v>
      </c>
      <c r="V1315" s="32">
        <v>870299485.29640007</v>
      </c>
    </row>
    <row r="1316" spans="19:22" x14ac:dyDescent="0.35">
      <c r="S1316">
        <v>1245</v>
      </c>
      <c r="T1316" s="32">
        <v>115446578.51139008</v>
      </c>
      <c r="U1316">
        <v>1245</v>
      </c>
      <c r="V1316" s="32">
        <v>703615944.7437712</v>
      </c>
    </row>
    <row r="1317" spans="19:22" x14ac:dyDescent="0.35">
      <c r="S1317">
        <v>1246</v>
      </c>
      <c r="T1317" s="32">
        <v>141166335.7759116</v>
      </c>
      <c r="U1317">
        <v>1246</v>
      </c>
      <c r="V1317" s="32">
        <v>112498007.20538439</v>
      </c>
    </row>
    <row r="1318" spans="19:22" x14ac:dyDescent="0.35">
      <c r="S1318">
        <v>1247</v>
      </c>
      <c r="T1318" s="32">
        <v>81418188.988568693</v>
      </c>
      <c r="U1318">
        <v>1247</v>
      </c>
      <c r="V1318" s="32">
        <v>-682231019.5677439</v>
      </c>
    </row>
    <row r="1319" spans="19:22" x14ac:dyDescent="0.35">
      <c r="S1319">
        <v>1248</v>
      </c>
      <c r="T1319" s="32">
        <v>190180653.55563408</v>
      </c>
      <c r="U1319">
        <v>1248</v>
      </c>
      <c r="V1319" s="32">
        <v>-603104225.63530838</v>
      </c>
    </row>
    <row r="1320" spans="19:22" x14ac:dyDescent="0.35">
      <c r="S1320">
        <v>1249</v>
      </c>
      <c r="T1320" s="32">
        <v>136958391.38422036</v>
      </c>
      <c r="U1320">
        <v>1249</v>
      </c>
      <c r="V1320" s="32">
        <v>-272491240.51707828</v>
      </c>
    </row>
    <row r="1321" spans="19:22" x14ac:dyDescent="0.35">
      <c r="S1321">
        <v>1250</v>
      </c>
      <c r="T1321" s="32">
        <v>124721269.74349283</v>
      </c>
      <c r="U1321">
        <v>1250</v>
      </c>
      <c r="V1321" s="32">
        <v>-418011325.3868587</v>
      </c>
    </row>
    <row r="1322" spans="19:22" x14ac:dyDescent="0.35">
      <c r="S1322">
        <v>1251</v>
      </c>
      <c r="T1322" s="32">
        <v>66092842.334479876</v>
      </c>
      <c r="U1322">
        <v>1251</v>
      </c>
      <c r="V1322" s="32">
        <v>248413990.19454193</v>
      </c>
    </row>
    <row r="1323" spans="19:22" x14ac:dyDescent="0.35">
      <c r="S1323">
        <v>1252</v>
      </c>
      <c r="T1323" s="32">
        <v>115862420.9292029</v>
      </c>
      <c r="U1323">
        <v>1252</v>
      </c>
      <c r="V1323" s="32">
        <v>-50809558.694834247</v>
      </c>
    </row>
    <row r="1324" spans="19:22" x14ac:dyDescent="0.35">
      <c r="S1324">
        <v>1253</v>
      </c>
      <c r="T1324" s="32">
        <v>159343945.39530978</v>
      </c>
      <c r="U1324">
        <v>1253</v>
      </c>
      <c r="V1324" s="32">
        <v>25289732.409927618</v>
      </c>
    </row>
    <row r="1325" spans="19:22" x14ac:dyDescent="0.35">
      <c r="S1325">
        <v>1254</v>
      </c>
      <c r="T1325" s="32">
        <v>71675958.841989741</v>
      </c>
      <c r="U1325">
        <v>1254</v>
      </c>
      <c r="V1325" s="32">
        <v>-345193132.23146856</v>
      </c>
    </row>
    <row r="1326" spans="19:22" x14ac:dyDescent="0.35">
      <c r="S1326">
        <v>1255</v>
      </c>
      <c r="T1326" s="32">
        <v>135322471.90487379</v>
      </c>
      <c r="U1326">
        <v>1255</v>
      </c>
      <c r="V1326" s="32">
        <v>-451732090.83810413</v>
      </c>
    </row>
    <row r="1327" spans="19:22" x14ac:dyDescent="0.35">
      <c r="S1327">
        <v>1256</v>
      </c>
      <c r="T1327" s="32">
        <v>138522154.227988</v>
      </c>
      <c r="U1327">
        <v>1256</v>
      </c>
      <c r="V1327" s="32">
        <v>-186699428.75324059</v>
      </c>
    </row>
    <row r="1328" spans="19:22" x14ac:dyDescent="0.35">
      <c r="S1328">
        <v>1257</v>
      </c>
      <c r="T1328" s="32">
        <v>193105006.75318789</v>
      </c>
      <c r="U1328">
        <v>1257</v>
      </c>
      <c r="V1328" s="32">
        <v>250798927.11427033</v>
      </c>
    </row>
    <row r="1329" spans="19:22" x14ac:dyDescent="0.35">
      <c r="S1329">
        <v>1258</v>
      </c>
      <c r="T1329" s="32">
        <v>95875331.212467283</v>
      </c>
      <c r="U1329">
        <v>1258</v>
      </c>
      <c r="V1329" s="32">
        <v>-214937715.6166918</v>
      </c>
    </row>
    <row r="1330" spans="19:22" x14ac:dyDescent="0.35">
      <c r="S1330">
        <v>1259</v>
      </c>
      <c r="T1330" s="32">
        <v>143267202.38576296</v>
      </c>
      <c r="U1330">
        <v>1259</v>
      </c>
      <c r="V1330" s="32">
        <v>-718929224.41257465</v>
      </c>
    </row>
    <row r="1331" spans="19:22" x14ac:dyDescent="0.35">
      <c r="S1331">
        <v>1260</v>
      </c>
      <c r="T1331" s="32">
        <v>242985913.31653154</v>
      </c>
      <c r="U1331">
        <v>1260</v>
      </c>
      <c r="V1331" s="32">
        <v>-452112011.95897686</v>
      </c>
    </row>
    <row r="1332" spans="19:22" x14ac:dyDescent="0.35">
      <c r="S1332">
        <v>1261</v>
      </c>
      <c r="T1332" s="32">
        <v>96163553.451267049</v>
      </c>
      <c r="U1332">
        <v>1261</v>
      </c>
      <c r="V1332" s="32">
        <v>2762404.7800948136</v>
      </c>
    </row>
    <row r="1333" spans="19:22" x14ac:dyDescent="0.35">
      <c r="S1333">
        <v>1262</v>
      </c>
      <c r="T1333" s="32">
        <v>122485477.40575576</v>
      </c>
      <c r="U1333">
        <v>1262</v>
      </c>
      <c r="V1333" s="32">
        <v>-424573033.46889496</v>
      </c>
    </row>
    <row r="1334" spans="19:22" x14ac:dyDescent="0.35">
      <c r="S1334">
        <v>1263</v>
      </c>
      <c r="T1334" s="32">
        <v>186168993.64120248</v>
      </c>
      <c r="U1334">
        <v>1263</v>
      </c>
      <c r="V1334" s="32">
        <v>-157643690.51736474</v>
      </c>
    </row>
    <row r="1335" spans="19:22" x14ac:dyDescent="0.35">
      <c r="S1335">
        <v>1264</v>
      </c>
      <c r="T1335" s="32">
        <v>152375465.3742635</v>
      </c>
      <c r="U1335">
        <v>1264</v>
      </c>
      <c r="V1335" s="32">
        <v>13663953.169712935</v>
      </c>
    </row>
    <row r="1336" spans="19:22" x14ac:dyDescent="0.35">
      <c r="S1336">
        <v>1265</v>
      </c>
      <c r="T1336" s="32">
        <v>133354977.36863634</v>
      </c>
      <c r="U1336">
        <v>1265</v>
      </c>
      <c r="V1336" s="32">
        <v>-222385832.29732132</v>
      </c>
    </row>
    <row r="1337" spans="19:22" x14ac:dyDescent="0.35">
      <c r="S1337">
        <v>1266</v>
      </c>
      <c r="T1337" s="32">
        <v>84520221.693885818</v>
      </c>
      <c r="U1337">
        <v>1266</v>
      </c>
      <c r="V1337" s="32">
        <v>833900656.24659419</v>
      </c>
    </row>
    <row r="1338" spans="19:22" x14ac:dyDescent="0.35">
      <c r="S1338">
        <v>1267</v>
      </c>
      <c r="T1338" s="32">
        <v>112157532.14641471</v>
      </c>
      <c r="U1338">
        <v>1267</v>
      </c>
      <c r="V1338" s="32">
        <v>-372048200.26777881</v>
      </c>
    </row>
    <row r="1339" spans="19:22" x14ac:dyDescent="0.35">
      <c r="S1339">
        <v>1268</v>
      </c>
      <c r="T1339" s="32">
        <v>260362442.90222469</v>
      </c>
      <c r="U1339">
        <v>1268</v>
      </c>
      <c r="V1339" s="32">
        <v>-442847852.79109144</v>
      </c>
    </row>
    <row r="1340" spans="19:22" x14ac:dyDescent="0.35">
      <c r="S1340">
        <v>1269</v>
      </c>
      <c r="T1340" s="32">
        <v>125500576.10054344</v>
      </c>
      <c r="U1340">
        <v>1269</v>
      </c>
      <c r="V1340" s="32">
        <v>-395902420.89303923</v>
      </c>
    </row>
    <row r="1341" spans="19:22" x14ac:dyDescent="0.35">
      <c r="S1341">
        <v>1270</v>
      </c>
      <c r="T1341" s="32">
        <v>220693250.40255055</v>
      </c>
      <c r="U1341">
        <v>1270</v>
      </c>
      <c r="V1341" s="32">
        <v>-418306402.86582071</v>
      </c>
    </row>
    <row r="1342" spans="19:22" x14ac:dyDescent="0.35">
      <c r="S1342">
        <v>1271</v>
      </c>
      <c r="T1342" s="32">
        <v>149621972.89650077</v>
      </c>
      <c r="U1342">
        <v>1271</v>
      </c>
      <c r="V1342" s="32">
        <v>2248748856.0816369</v>
      </c>
    </row>
    <row r="1343" spans="19:22" x14ac:dyDescent="0.35">
      <c r="S1343">
        <v>1272</v>
      </c>
      <c r="T1343" s="32">
        <v>193241210.71534273</v>
      </c>
      <c r="U1343">
        <v>1272</v>
      </c>
      <c r="V1343" s="32">
        <v>-274341383.89966309</v>
      </c>
    </row>
    <row r="1344" spans="19:22" x14ac:dyDescent="0.35">
      <c r="S1344">
        <v>1273</v>
      </c>
      <c r="T1344" s="32">
        <v>135301154.78009439</v>
      </c>
      <c r="U1344">
        <v>1273</v>
      </c>
      <c r="V1344" s="32">
        <v>-649177957.68420887</v>
      </c>
    </row>
    <row r="1345" spans="19:22" x14ac:dyDescent="0.35">
      <c r="S1345">
        <v>1274</v>
      </c>
      <c r="T1345" s="32">
        <v>165489735.53284356</v>
      </c>
      <c r="U1345">
        <v>1274</v>
      </c>
      <c r="V1345" s="32">
        <v>-184471318.52780843</v>
      </c>
    </row>
    <row r="1346" spans="19:22" x14ac:dyDescent="0.35">
      <c r="S1346">
        <v>1275</v>
      </c>
      <c r="T1346" s="32">
        <v>185676083.97030038</v>
      </c>
      <c r="U1346">
        <v>1275</v>
      </c>
      <c r="V1346" s="32">
        <v>-179701011.31867081</v>
      </c>
    </row>
    <row r="1347" spans="19:22" x14ac:dyDescent="0.35">
      <c r="S1347">
        <v>1276</v>
      </c>
      <c r="T1347" s="32">
        <v>100296024.88510782</v>
      </c>
      <c r="U1347">
        <v>1276</v>
      </c>
      <c r="V1347" s="32">
        <v>53451529.961628944</v>
      </c>
    </row>
    <row r="1348" spans="19:22" x14ac:dyDescent="0.35">
      <c r="S1348">
        <v>1277</v>
      </c>
      <c r="T1348" s="32">
        <v>83504112.49204126</v>
      </c>
      <c r="U1348">
        <v>1277</v>
      </c>
      <c r="V1348" s="32">
        <v>-92263695.506560728</v>
      </c>
    </row>
    <row r="1349" spans="19:22" x14ac:dyDescent="0.35">
      <c r="S1349">
        <v>1278</v>
      </c>
      <c r="T1349" s="32">
        <v>319044863.1160987</v>
      </c>
      <c r="U1349">
        <v>1278</v>
      </c>
      <c r="V1349" s="32">
        <v>-154514.14768266305</v>
      </c>
    </row>
    <row r="1350" spans="19:22" x14ac:dyDescent="0.35">
      <c r="S1350">
        <v>1279</v>
      </c>
      <c r="T1350" s="32">
        <v>92914591.332745314</v>
      </c>
      <c r="U1350">
        <v>1279</v>
      </c>
      <c r="V1350" s="32">
        <v>-450037267.23705506</v>
      </c>
    </row>
    <row r="1351" spans="19:22" x14ac:dyDescent="0.35">
      <c r="S1351">
        <v>1280</v>
      </c>
      <c r="T1351" s="32">
        <v>138849388.11098909</v>
      </c>
      <c r="U1351">
        <v>1280</v>
      </c>
      <c r="V1351" s="32">
        <v>-671956225.12157559</v>
      </c>
    </row>
    <row r="1352" spans="19:22" x14ac:dyDescent="0.35">
      <c r="S1352">
        <v>1281</v>
      </c>
      <c r="T1352" s="32">
        <v>299512013.66980278</v>
      </c>
      <c r="U1352">
        <v>1281</v>
      </c>
      <c r="V1352" s="32">
        <v>1806505.3428675756</v>
      </c>
    </row>
    <row r="1353" spans="19:22" x14ac:dyDescent="0.35">
      <c r="S1353">
        <v>1282</v>
      </c>
      <c r="T1353" s="32">
        <v>123697422.1169184</v>
      </c>
      <c r="U1353">
        <v>1282</v>
      </c>
      <c r="V1353" s="32">
        <v>-328617138.47247857</v>
      </c>
    </row>
    <row r="1354" spans="19:22" x14ac:dyDescent="0.35">
      <c r="S1354">
        <v>1283</v>
      </c>
      <c r="T1354" s="32">
        <v>232702592.24301946</v>
      </c>
      <c r="U1354">
        <v>1283</v>
      </c>
      <c r="V1354" s="32">
        <v>-301660791.92503238</v>
      </c>
    </row>
    <row r="1355" spans="19:22" x14ac:dyDescent="0.35">
      <c r="S1355">
        <v>1284</v>
      </c>
      <c r="T1355" s="32">
        <v>72622578.854815647</v>
      </c>
      <c r="U1355">
        <v>1284</v>
      </c>
      <c r="V1355" s="32">
        <v>2093624123.2885935</v>
      </c>
    </row>
    <row r="1356" spans="19:22" x14ac:dyDescent="0.35">
      <c r="S1356">
        <v>1285</v>
      </c>
      <c r="T1356" s="32">
        <v>101830399.23850007</v>
      </c>
      <c r="U1356">
        <v>1285</v>
      </c>
      <c r="V1356" s="32">
        <v>-355812907.19150168</v>
      </c>
    </row>
    <row r="1357" spans="19:22" x14ac:dyDescent="0.35">
      <c r="S1357">
        <v>1286</v>
      </c>
      <c r="T1357" s="32">
        <v>96811403.8760003</v>
      </c>
      <c r="U1357">
        <v>1286</v>
      </c>
      <c r="V1357" s="32">
        <v>-523223789.20511025</v>
      </c>
    </row>
    <row r="1358" spans="19:22" x14ac:dyDescent="0.35">
      <c r="S1358">
        <v>1287</v>
      </c>
      <c r="T1358" s="32">
        <v>81452412.291583762</v>
      </c>
      <c r="U1358">
        <v>1287</v>
      </c>
      <c r="V1358" s="32">
        <v>-467403167.68272394</v>
      </c>
    </row>
    <row r="1359" spans="19:22" x14ac:dyDescent="0.35">
      <c r="S1359">
        <v>1288</v>
      </c>
      <c r="T1359" s="32">
        <v>190236066.1685994</v>
      </c>
      <c r="U1359">
        <v>1288</v>
      </c>
      <c r="V1359" s="32">
        <v>424738627.45226496</v>
      </c>
    </row>
    <row r="1360" spans="19:22" x14ac:dyDescent="0.35">
      <c r="S1360">
        <v>1289</v>
      </c>
      <c r="T1360" s="32">
        <v>102883504.04477853</v>
      </c>
      <c r="U1360">
        <v>1289</v>
      </c>
      <c r="V1360" s="32">
        <v>109636780.11538588</v>
      </c>
    </row>
    <row r="1361" spans="19:22" x14ac:dyDescent="0.35">
      <c r="S1361">
        <v>1290</v>
      </c>
      <c r="T1361" s="32">
        <v>156129289.43496552</v>
      </c>
      <c r="U1361">
        <v>1290</v>
      </c>
      <c r="V1361" s="32">
        <v>-3247921.1959582008</v>
      </c>
    </row>
    <row r="1362" spans="19:22" x14ac:dyDescent="0.35">
      <c r="S1362">
        <v>1291</v>
      </c>
      <c r="T1362" s="32">
        <v>86760196.701541469</v>
      </c>
      <c r="U1362">
        <v>1291</v>
      </c>
      <c r="V1362" s="32">
        <v>-533590351.14344782</v>
      </c>
    </row>
    <row r="1363" spans="19:22" x14ac:dyDescent="0.35">
      <c r="S1363">
        <v>1292</v>
      </c>
      <c r="T1363" s="32">
        <v>139276340.74603125</v>
      </c>
      <c r="U1363">
        <v>1292</v>
      </c>
      <c r="V1363" s="32">
        <v>-166259570.85814056</v>
      </c>
    </row>
    <row r="1364" spans="19:22" x14ac:dyDescent="0.35">
      <c r="S1364">
        <v>1293</v>
      </c>
      <c r="T1364" s="32">
        <v>138186032.42130005</v>
      </c>
      <c r="U1364">
        <v>1293</v>
      </c>
      <c r="V1364" s="32">
        <v>-63670669.622277901</v>
      </c>
    </row>
    <row r="1365" spans="19:22" x14ac:dyDescent="0.35">
      <c r="S1365">
        <v>1294</v>
      </c>
      <c r="T1365" s="32">
        <v>99606935.864765763</v>
      </c>
      <c r="U1365">
        <v>1294</v>
      </c>
      <c r="V1365" s="32">
        <v>-156043782.34072459</v>
      </c>
    </row>
    <row r="1366" spans="19:22" x14ac:dyDescent="0.35">
      <c r="S1366">
        <v>1295</v>
      </c>
      <c r="T1366" s="32">
        <v>142305516.15004188</v>
      </c>
      <c r="U1366">
        <v>1295</v>
      </c>
      <c r="V1366" s="32">
        <v>-178134508.32554924</v>
      </c>
    </row>
    <row r="1367" spans="19:22" x14ac:dyDescent="0.35">
      <c r="S1367">
        <v>1296</v>
      </c>
      <c r="T1367" s="32">
        <v>172388068.70859569</v>
      </c>
      <c r="U1367">
        <v>1296</v>
      </c>
      <c r="V1367" s="32">
        <v>-305744791.51362306</v>
      </c>
    </row>
    <row r="1368" spans="19:22" x14ac:dyDescent="0.35">
      <c r="S1368">
        <v>1297</v>
      </c>
      <c r="T1368" s="32">
        <v>304497511.27655208</v>
      </c>
      <c r="U1368">
        <v>1297</v>
      </c>
      <c r="V1368" s="32">
        <v>17687625.811739158</v>
      </c>
    </row>
    <row r="1369" spans="19:22" x14ac:dyDescent="0.35">
      <c r="S1369">
        <v>1298</v>
      </c>
      <c r="T1369" s="32">
        <v>91703840.081889778</v>
      </c>
      <c r="U1369">
        <v>1298</v>
      </c>
      <c r="V1369" s="32">
        <v>37800627.731093988</v>
      </c>
    </row>
    <row r="1370" spans="19:22" x14ac:dyDescent="0.35">
      <c r="S1370">
        <v>1299</v>
      </c>
      <c r="T1370" s="32">
        <v>165104261.38075188</v>
      </c>
      <c r="U1370">
        <v>1299</v>
      </c>
      <c r="V1370" s="32">
        <v>535911930.89346302</v>
      </c>
    </row>
    <row r="1371" spans="19:22" x14ac:dyDescent="0.35">
      <c r="S1371">
        <v>1300</v>
      </c>
      <c r="T1371" s="32">
        <v>225556302.09961617</v>
      </c>
      <c r="U1371">
        <v>1300</v>
      </c>
      <c r="V1371" s="32">
        <v>-334919906.27429861</v>
      </c>
    </row>
    <row r="1372" spans="19:22" x14ac:dyDescent="0.35">
      <c r="S1372">
        <v>1301</v>
      </c>
      <c r="T1372" s="32">
        <v>188238507.6814281</v>
      </c>
      <c r="U1372">
        <v>1301</v>
      </c>
      <c r="V1372" s="32">
        <v>-908078640.3117336</v>
      </c>
    </row>
    <row r="1373" spans="19:22" x14ac:dyDescent="0.35">
      <c r="S1373">
        <v>1302</v>
      </c>
      <c r="T1373" s="32">
        <v>198195341.58548322</v>
      </c>
      <c r="U1373">
        <v>1302</v>
      </c>
      <c r="V1373" s="32">
        <v>-231506494.7295723</v>
      </c>
    </row>
    <row r="1374" spans="19:22" x14ac:dyDescent="0.35">
      <c r="S1374">
        <v>1303</v>
      </c>
      <c r="T1374" s="32">
        <v>130694619.79205652</v>
      </c>
      <c r="U1374">
        <v>1303</v>
      </c>
      <c r="V1374" s="32">
        <v>-96800448.132835984</v>
      </c>
    </row>
    <row r="1375" spans="19:22" x14ac:dyDescent="0.35">
      <c r="S1375">
        <v>1304</v>
      </c>
      <c r="T1375" s="32">
        <v>177414351.66483808</v>
      </c>
      <c r="U1375">
        <v>1304</v>
      </c>
      <c r="V1375" s="32">
        <v>-380727983.03533846</v>
      </c>
    </row>
    <row r="1376" spans="19:22" x14ac:dyDescent="0.35">
      <c r="S1376">
        <v>1305</v>
      </c>
      <c r="T1376" s="32">
        <v>125555213.35832353</v>
      </c>
      <c r="U1376">
        <v>1305</v>
      </c>
      <c r="V1376" s="32">
        <v>-117701356.5525692</v>
      </c>
    </row>
    <row r="1377" spans="19:22" x14ac:dyDescent="0.35">
      <c r="S1377">
        <v>1306</v>
      </c>
      <c r="T1377" s="32">
        <v>196044303.31380102</v>
      </c>
      <c r="U1377">
        <v>1306</v>
      </c>
      <c r="V1377" s="32">
        <v>-242788953.58456761</v>
      </c>
    </row>
    <row r="1378" spans="19:22" x14ac:dyDescent="0.35">
      <c r="S1378">
        <v>1307</v>
      </c>
      <c r="T1378" s="32">
        <v>184347759.40164083</v>
      </c>
      <c r="U1378">
        <v>1307</v>
      </c>
      <c r="V1378" s="32">
        <v>483438150.76577431</v>
      </c>
    </row>
    <row r="1379" spans="19:22" x14ac:dyDescent="0.35">
      <c r="S1379">
        <v>1308</v>
      </c>
      <c r="T1379" s="32">
        <v>110587370.91127205</v>
      </c>
      <c r="U1379">
        <v>1308</v>
      </c>
      <c r="V1379" s="32">
        <v>1874705944.5351896</v>
      </c>
    </row>
    <row r="1380" spans="19:22" x14ac:dyDescent="0.35">
      <c r="S1380">
        <v>1309</v>
      </c>
      <c r="T1380" s="32">
        <v>234326634.08801952</v>
      </c>
      <c r="U1380">
        <v>1309</v>
      </c>
      <c r="V1380" s="32">
        <v>-342379145.01154649</v>
      </c>
    </row>
    <row r="1381" spans="19:22" x14ac:dyDescent="0.35">
      <c r="S1381">
        <v>1310</v>
      </c>
      <c r="T1381" s="32">
        <v>54043550.875854641</v>
      </c>
      <c r="U1381">
        <v>1310</v>
      </c>
      <c r="V1381" s="32">
        <v>303368862.70468622</v>
      </c>
    </row>
    <row r="1382" spans="19:22" x14ac:dyDescent="0.35">
      <c r="S1382">
        <v>1311</v>
      </c>
      <c r="T1382" s="32">
        <v>193566228.10225886</v>
      </c>
      <c r="U1382">
        <v>1311</v>
      </c>
      <c r="V1382" s="32">
        <v>-166874600.31204537</v>
      </c>
    </row>
    <row r="1383" spans="19:22" x14ac:dyDescent="0.35">
      <c r="S1383">
        <v>1312</v>
      </c>
      <c r="T1383" s="32">
        <v>129250284.30266711</v>
      </c>
      <c r="U1383">
        <v>1312</v>
      </c>
      <c r="V1383" s="32">
        <v>-451037497.44588131</v>
      </c>
    </row>
    <row r="1384" spans="19:22" x14ac:dyDescent="0.35">
      <c r="S1384">
        <v>1313</v>
      </c>
      <c r="T1384" s="32">
        <v>233918385.68801871</v>
      </c>
      <c r="U1384">
        <v>1313</v>
      </c>
      <c r="V1384" s="32">
        <v>-428778508.38267326</v>
      </c>
    </row>
    <row r="1385" spans="19:22" x14ac:dyDescent="0.35">
      <c r="S1385">
        <v>1314</v>
      </c>
      <c r="T1385" s="32">
        <v>60372347.1481672</v>
      </c>
      <c r="U1385">
        <v>1314</v>
      </c>
      <c r="V1385" s="32">
        <v>1378369792.8797183</v>
      </c>
    </row>
    <row r="1386" spans="19:22" x14ac:dyDescent="0.35">
      <c r="S1386">
        <v>1315</v>
      </c>
      <c r="T1386" s="32">
        <v>100201821.66952643</v>
      </c>
      <c r="U1386">
        <v>1315</v>
      </c>
      <c r="V1386" s="32">
        <v>4707909266.2989864</v>
      </c>
    </row>
    <row r="1387" spans="19:22" x14ac:dyDescent="0.35">
      <c r="S1387">
        <v>1316</v>
      </c>
      <c r="T1387" s="32">
        <v>113137330.41841373</v>
      </c>
      <c r="U1387">
        <v>1316</v>
      </c>
      <c r="V1387" s="32">
        <v>-172012669.50014925</v>
      </c>
    </row>
    <row r="1388" spans="19:22" x14ac:dyDescent="0.35">
      <c r="S1388">
        <v>1317</v>
      </c>
      <c r="T1388" s="32">
        <v>73376194.045193702</v>
      </c>
      <c r="U1388">
        <v>1317</v>
      </c>
      <c r="V1388" s="32">
        <v>-451680378.36417389</v>
      </c>
    </row>
    <row r="1389" spans="19:22" x14ac:dyDescent="0.35">
      <c r="S1389">
        <v>1318</v>
      </c>
      <c r="T1389" s="32">
        <v>109199235.29275337</v>
      </c>
      <c r="U1389">
        <v>1318</v>
      </c>
      <c r="V1389" s="32">
        <v>-465968850.40094644</v>
      </c>
    </row>
    <row r="1390" spans="19:22" x14ac:dyDescent="0.35">
      <c r="S1390">
        <v>1319</v>
      </c>
      <c r="T1390" s="32">
        <v>89411193.909582675</v>
      </c>
      <c r="U1390">
        <v>1319</v>
      </c>
      <c r="V1390" s="32">
        <v>-264010668.06394529</v>
      </c>
    </row>
    <row r="1391" spans="19:22" x14ac:dyDescent="0.35">
      <c r="S1391">
        <v>1320</v>
      </c>
      <c r="T1391" s="32">
        <v>104822108.75050072</v>
      </c>
      <c r="U1391">
        <v>1320</v>
      </c>
      <c r="V1391" s="32">
        <v>-38507112.151248261</v>
      </c>
    </row>
    <row r="1392" spans="19:22" x14ac:dyDescent="0.35">
      <c r="S1392">
        <v>1321</v>
      </c>
      <c r="T1392" s="32">
        <v>157460112.74320891</v>
      </c>
      <c r="U1392">
        <v>1321</v>
      </c>
      <c r="V1392" s="32">
        <v>-353015266.13416839</v>
      </c>
    </row>
    <row r="1393" spans="19:22" x14ac:dyDescent="0.35">
      <c r="S1393">
        <v>1322</v>
      </c>
      <c r="T1393" s="32">
        <v>240176839.43944427</v>
      </c>
      <c r="U1393">
        <v>1322</v>
      </c>
      <c r="V1393" s="32">
        <v>-71901757.246373162</v>
      </c>
    </row>
    <row r="1394" spans="19:22" x14ac:dyDescent="0.35">
      <c r="S1394">
        <v>1323</v>
      </c>
      <c r="T1394" s="32">
        <v>147840222.90762621</v>
      </c>
      <c r="U1394">
        <v>1323</v>
      </c>
      <c r="V1394" s="32">
        <v>65609644.057556704</v>
      </c>
    </row>
    <row r="1395" spans="19:22" x14ac:dyDescent="0.35">
      <c r="S1395">
        <v>1324</v>
      </c>
      <c r="T1395" s="32">
        <v>179302956.23223957</v>
      </c>
      <c r="U1395">
        <v>1324</v>
      </c>
      <c r="V1395" s="32">
        <v>-293974619.93150818</v>
      </c>
    </row>
    <row r="1396" spans="19:22" x14ac:dyDescent="0.35">
      <c r="S1396">
        <v>1325</v>
      </c>
      <c r="T1396" s="32">
        <v>175457902.69571045</v>
      </c>
      <c r="U1396">
        <v>1325</v>
      </c>
      <c r="V1396" s="32">
        <v>1612270970.3491957</v>
      </c>
    </row>
    <row r="1397" spans="19:22" x14ac:dyDescent="0.35">
      <c r="S1397">
        <v>1326</v>
      </c>
      <c r="T1397" s="32">
        <v>126078554.02954209</v>
      </c>
      <c r="U1397">
        <v>1326</v>
      </c>
      <c r="V1397" s="32">
        <v>-243684750.82658562</v>
      </c>
    </row>
    <row r="1398" spans="19:22" x14ac:dyDescent="0.35">
      <c r="S1398">
        <v>1327</v>
      </c>
      <c r="T1398" s="32">
        <v>124876553.75081539</v>
      </c>
      <c r="U1398">
        <v>1327</v>
      </c>
      <c r="V1398" s="32">
        <v>1001989545.9525753</v>
      </c>
    </row>
    <row r="1399" spans="19:22" x14ac:dyDescent="0.35">
      <c r="S1399">
        <v>1328</v>
      </c>
      <c r="T1399" s="32">
        <v>167997486.44669718</v>
      </c>
      <c r="U1399">
        <v>1328</v>
      </c>
      <c r="V1399" s="32">
        <v>-290603850.45115024</v>
      </c>
    </row>
    <row r="1400" spans="19:22" x14ac:dyDescent="0.35">
      <c r="S1400">
        <v>1329</v>
      </c>
      <c r="T1400" s="32">
        <v>120420367.54977554</v>
      </c>
      <c r="U1400">
        <v>1329</v>
      </c>
      <c r="V1400" s="32">
        <v>-446132133.87554568</v>
      </c>
    </row>
    <row r="1401" spans="19:22" x14ac:dyDescent="0.35">
      <c r="S1401">
        <v>1330</v>
      </c>
      <c r="T1401" s="32">
        <v>137946261.31679171</v>
      </c>
      <c r="U1401">
        <v>1330</v>
      </c>
      <c r="V1401" s="32">
        <v>-299607038.34017658</v>
      </c>
    </row>
    <row r="1402" spans="19:22" x14ac:dyDescent="0.35">
      <c r="S1402">
        <v>1331</v>
      </c>
      <c r="T1402" s="32">
        <v>155505328.53512126</v>
      </c>
      <c r="U1402">
        <v>1331</v>
      </c>
      <c r="V1402" s="32">
        <v>-208048186.32518318</v>
      </c>
    </row>
    <row r="1403" spans="19:22" x14ac:dyDescent="0.35">
      <c r="S1403">
        <v>1332</v>
      </c>
      <c r="T1403" s="32">
        <v>75585460.300733224</v>
      </c>
      <c r="U1403">
        <v>1332</v>
      </c>
      <c r="V1403" s="32">
        <v>76018528.097313181</v>
      </c>
    </row>
    <row r="1404" spans="19:22" x14ac:dyDescent="0.35">
      <c r="S1404">
        <v>1333</v>
      </c>
      <c r="T1404" s="32">
        <v>63486120.999561734</v>
      </c>
      <c r="U1404">
        <v>1333</v>
      </c>
      <c r="V1404" s="32">
        <v>-238280946.38553989</v>
      </c>
    </row>
    <row r="1405" spans="19:22" x14ac:dyDescent="0.35">
      <c r="S1405">
        <v>1334</v>
      </c>
      <c r="T1405" s="32">
        <v>253726873.41076326</v>
      </c>
      <c r="U1405">
        <v>1334</v>
      </c>
      <c r="V1405" s="32">
        <v>-293491297.88633329</v>
      </c>
    </row>
    <row r="1406" spans="19:22" x14ac:dyDescent="0.35">
      <c r="S1406">
        <v>1335</v>
      </c>
      <c r="T1406" s="32">
        <v>141126273.84644377</v>
      </c>
      <c r="U1406">
        <v>1335</v>
      </c>
      <c r="V1406" s="32">
        <v>-218470946.41231802</v>
      </c>
    </row>
    <row r="1407" spans="19:22" x14ac:dyDescent="0.35">
      <c r="S1407">
        <v>1336</v>
      </c>
      <c r="T1407" s="32">
        <v>106466896.72404878</v>
      </c>
      <c r="U1407">
        <v>1336</v>
      </c>
      <c r="V1407" s="32">
        <v>11879183.834823065</v>
      </c>
    </row>
    <row r="1408" spans="19:22" x14ac:dyDescent="0.35">
      <c r="S1408">
        <v>1337</v>
      </c>
      <c r="T1408" s="32">
        <v>157904695.61162233</v>
      </c>
      <c r="U1408">
        <v>1337</v>
      </c>
      <c r="V1408" s="32">
        <v>-410925193.24260581</v>
      </c>
    </row>
    <row r="1409" spans="19:22" x14ac:dyDescent="0.35">
      <c r="S1409">
        <v>1338</v>
      </c>
      <c r="T1409" s="32">
        <v>133996330.04267368</v>
      </c>
      <c r="U1409">
        <v>1338</v>
      </c>
      <c r="V1409" s="32">
        <v>843402704.34230208</v>
      </c>
    </row>
    <row r="1410" spans="19:22" x14ac:dyDescent="0.35">
      <c r="S1410">
        <v>1339</v>
      </c>
      <c r="T1410" s="32">
        <v>138830516.17584527</v>
      </c>
      <c r="U1410">
        <v>1339</v>
      </c>
      <c r="V1410" s="32">
        <v>9785228.6854712367</v>
      </c>
    </row>
    <row r="1411" spans="19:22" x14ac:dyDescent="0.35">
      <c r="S1411">
        <v>1340</v>
      </c>
      <c r="T1411" s="32">
        <v>127838159.61438647</v>
      </c>
      <c r="U1411">
        <v>1340</v>
      </c>
      <c r="V1411" s="32">
        <v>-223848659.07958177</v>
      </c>
    </row>
    <row r="1412" spans="19:22" x14ac:dyDescent="0.35">
      <c r="S1412">
        <v>1341</v>
      </c>
      <c r="T1412" s="32">
        <v>70411730.655613765</v>
      </c>
      <c r="U1412">
        <v>1341</v>
      </c>
      <c r="V1412" s="32">
        <v>-434736954.26462013</v>
      </c>
    </row>
    <row r="1413" spans="19:22" x14ac:dyDescent="0.35">
      <c r="S1413">
        <v>1342</v>
      </c>
      <c r="T1413" s="32">
        <v>157391906.09206444</v>
      </c>
      <c r="U1413">
        <v>1342</v>
      </c>
      <c r="V1413" s="32">
        <v>-177302527.78439865</v>
      </c>
    </row>
    <row r="1414" spans="19:22" x14ac:dyDescent="0.35">
      <c r="S1414">
        <v>1343</v>
      </c>
      <c r="T1414" s="32">
        <v>98500536.677797839</v>
      </c>
      <c r="U1414">
        <v>1343</v>
      </c>
      <c r="V1414" s="32">
        <v>182280910.6501871</v>
      </c>
    </row>
    <row r="1415" spans="19:22" x14ac:dyDescent="0.35">
      <c r="S1415">
        <v>1344</v>
      </c>
      <c r="T1415" s="32">
        <v>188983391.5621621</v>
      </c>
      <c r="U1415">
        <v>1344</v>
      </c>
      <c r="V1415" s="32">
        <v>-227434654.05240193</v>
      </c>
    </row>
    <row r="1416" spans="19:22" x14ac:dyDescent="0.35">
      <c r="S1416">
        <v>1345</v>
      </c>
      <c r="T1416" s="32">
        <v>121535773.25476317</v>
      </c>
      <c r="U1416">
        <v>1345</v>
      </c>
      <c r="V1416" s="32">
        <v>-171182983.58052513</v>
      </c>
    </row>
    <row r="1417" spans="19:22" x14ac:dyDescent="0.35">
      <c r="S1417">
        <v>1346</v>
      </c>
      <c r="T1417" s="32">
        <v>91052062.856918201</v>
      </c>
      <c r="U1417">
        <v>1346</v>
      </c>
      <c r="V1417" s="32">
        <v>-251090392.62159324</v>
      </c>
    </row>
    <row r="1418" spans="19:22" x14ac:dyDescent="0.35">
      <c r="S1418">
        <v>1347</v>
      </c>
      <c r="T1418" s="32">
        <v>141469674.29772043</v>
      </c>
      <c r="U1418">
        <v>1347</v>
      </c>
      <c r="V1418" s="32">
        <v>-20825768.378214639</v>
      </c>
    </row>
    <row r="1419" spans="19:22" x14ac:dyDescent="0.35">
      <c r="S1419">
        <v>1348</v>
      </c>
      <c r="T1419" s="32">
        <v>99036663.552721351</v>
      </c>
      <c r="U1419">
        <v>1348</v>
      </c>
      <c r="V1419" s="32">
        <v>-178558385.84287968</v>
      </c>
    </row>
    <row r="1420" spans="19:22" x14ac:dyDescent="0.35">
      <c r="S1420">
        <v>1349</v>
      </c>
      <c r="T1420" s="32">
        <v>101307666.60623012</v>
      </c>
      <c r="U1420">
        <v>1349</v>
      </c>
      <c r="V1420" s="32">
        <v>-251665577.58244529</v>
      </c>
    </row>
    <row r="1421" spans="19:22" x14ac:dyDescent="0.35">
      <c r="S1421">
        <v>1350</v>
      </c>
      <c r="T1421" s="32">
        <v>155121207.98423812</v>
      </c>
      <c r="U1421">
        <v>1350</v>
      </c>
      <c r="V1421" s="32">
        <v>612544608.46815622</v>
      </c>
    </row>
    <row r="1422" spans="19:22" x14ac:dyDescent="0.35">
      <c r="S1422">
        <v>1351</v>
      </c>
      <c r="T1422" s="32">
        <v>139172510.30935872</v>
      </c>
      <c r="U1422">
        <v>1351</v>
      </c>
      <c r="V1422" s="32">
        <v>463333600.39463234</v>
      </c>
    </row>
    <row r="1423" spans="19:22" x14ac:dyDescent="0.35">
      <c r="S1423">
        <v>1352</v>
      </c>
      <c r="T1423" s="32">
        <v>146978565.53119758</v>
      </c>
      <c r="U1423">
        <v>1352</v>
      </c>
      <c r="V1423" s="32">
        <v>1179473218.7938449</v>
      </c>
    </row>
    <row r="1424" spans="19:22" x14ac:dyDescent="0.35">
      <c r="S1424">
        <v>1353</v>
      </c>
      <c r="T1424" s="32">
        <v>80084174.511681855</v>
      </c>
      <c r="U1424">
        <v>1353</v>
      </c>
      <c r="V1424" s="32">
        <v>-346321995.37929511</v>
      </c>
    </row>
    <row r="1425" spans="19:22" x14ac:dyDescent="0.35">
      <c r="S1425">
        <v>1354</v>
      </c>
      <c r="T1425" s="32">
        <v>162934596.45854393</v>
      </c>
      <c r="U1425">
        <v>1354</v>
      </c>
      <c r="V1425" s="32">
        <v>-237514287.78511634</v>
      </c>
    </row>
    <row r="1426" spans="19:22" x14ac:dyDescent="0.35">
      <c r="S1426">
        <v>1355</v>
      </c>
      <c r="T1426" s="32">
        <v>184736017.29565176</v>
      </c>
      <c r="U1426">
        <v>1355</v>
      </c>
      <c r="V1426" s="32">
        <v>-247862662.28917295</v>
      </c>
    </row>
    <row r="1427" spans="19:22" x14ac:dyDescent="0.35">
      <c r="S1427">
        <v>1356</v>
      </c>
      <c r="T1427" s="32">
        <v>166082070.95813566</v>
      </c>
      <c r="U1427">
        <v>1356</v>
      </c>
      <c r="V1427" s="32">
        <v>184466026.21650279</v>
      </c>
    </row>
    <row r="1428" spans="19:22" x14ac:dyDescent="0.35">
      <c r="S1428">
        <v>1357</v>
      </c>
      <c r="T1428" s="32">
        <v>111542238.57167555</v>
      </c>
      <c r="U1428">
        <v>1357</v>
      </c>
      <c r="V1428" s="32">
        <v>-660249881.35960901</v>
      </c>
    </row>
    <row r="1429" spans="19:22" x14ac:dyDescent="0.35">
      <c r="S1429">
        <v>1358</v>
      </c>
      <c r="T1429" s="32">
        <v>121996364.95047399</v>
      </c>
      <c r="U1429">
        <v>1358</v>
      </c>
      <c r="V1429" s="32">
        <v>-242913357.5331662</v>
      </c>
    </row>
    <row r="1430" spans="19:22" x14ac:dyDescent="0.35">
      <c r="S1430">
        <v>1359</v>
      </c>
      <c r="T1430" s="32">
        <v>118814226.95954679</v>
      </c>
      <c r="U1430">
        <v>1359</v>
      </c>
      <c r="V1430" s="32">
        <v>-298160600.29354686</v>
      </c>
    </row>
    <row r="1431" spans="19:22" x14ac:dyDescent="0.35">
      <c r="S1431">
        <v>1360</v>
      </c>
      <c r="T1431" s="32">
        <v>213989801.69046628</v>
      </c>
      <c r="U1431">
        <v>1360</v>
      </c>
      <c r="V1431" s="32">
        <v>-230695527.5570108</v>
      </c>
    </row>
    <row r="1432" spans="19:22" x14ac:dyDescent="0.35">
      <c r="S1432">
        <v>1361</v>
      </c>
      <c r="T1432" s="32">
        <v>158952463.84704697</v>
      </c>
      <c r="U1432">
        <v>1361</v>
      </c>
      <c r="V1432" s="32">
        <v>-241100144.01938123</v>
      </c>
    </row>
    <row r="1433" spans="19:22" x14ac:dyDescent="0.35">
      <c r="S1433">
        <v>1362</v>
      </c>
      <c r="T1433" s="32">
        <v>105088666.72349884</v>
      </c>
      <c r="U1433">
        <v>1362</v>
      </c>
      <c r="V1433" s="32">
        <v>-389265119.58507931</v>
      </c>
    </row>
    <row r="1434" spans="19:22" x14ac:dyDescent="0.35">
      <c r="S1434">
        <v>1363</v>
      </c>
      <c r="T1434" s="32">
        <v>200222406.63391048</v>
      </c>
      <c r="U1434">
        <v>1363</v>
      </c>
      <c r="V1434" s="32">
        <v>574038285.02845085</v>
      </c>
    </row>
    <row r="1435" spans="19:22" x14ac:dyDescent="0.35">
      <c r="S1435">
        <v>1364</v>
      </c>
      <c r="T1435" s="32">
        <v>159296258.58590758</v>
      </c>
      <c r="U1435">
        <v>1364</v>
      </c>
      <c r="V1435" s="32">
        <v>45056570.150052324</v>
      </c>
    </row>
    <row r="1436" spans="19:22" x14ac:dyDescent="0.35">
      <c r="S1436">
        <v>1365</v>
      </c>
      <c r="T1436" s="32">
        <v>64519207.386252485</v>
      </c>
      <c r="U1436">
        <v>1365</v>
      </c>
      <c r="V1436" s="32">
        <v>232594740.95127597</v>
      </c>
    </row>
    <row r="1437" spans="19:22" x14ac:dyDescent="0.35">
      <c r="S1437">
        <v>1366</v>
      </c>
      <c r="T1437" s="32">
        <v>186522145.08601078</v>
      </c>
      <c r="U1437">
        <v>1366</v>
      </c>
      <c r="V1437" s="32">
        <v>-218779790.49202403</v>
      </c>
    </row>
    <row r="1438" spans="19:22" x14ac:dyDescent="0.35">
      <c r="S1438">
        <v>1367</v>
      </c>
      <c r="T1438" s="32">
        <v>141984678.46052623</v>
      </c>
      <c r="U1438">
        <v>1367</v>
      </c>
      <c r="V1438" s="32">
        <v>-260569142.79146162</v>
      </c>
    </row>
    <row r="1439" spans="19:22" x14ac:dyDescent="0.35">
      <c r="S1439">
        <v>1368</v>
      </c>
      <c r="T1439" s="32">
        <v>100560566.16205674</v>
      </c>
      <c r="U1439">
        <v>1368</v>
      </c>
      <c r="V1439" s="32">
        <v>3676984758.4872351</v>
      </c>
    </row>
    <row r="1440" spans="19:22" x14ac:dyDescent="0.35">
      <c r="S1440">
        <v>1369</v>
      </c>
      <c r="T1440" s="32">
        <v>198311586.97160807</v>
      </c>
      <c r="U1440">
        <v>1369</v>
      </c>
      <c r="V1440" s="32">
        <v>-203138277.42008448</v>
      </c>
    </row>
    <row r="1441" spans="19:22" x14ac:dyDescent="0.35">
      <c r="S1441">
        <v>1370</v>
      </c>
      <c r="T1441" s="32">
        <v>106835138.74584977</v>
      </c>
      <c r="U1441">
        <v>1370</v>
      </c>
      <c r="V1441" s="32">
        <v>53943420.392614186</v>
      </c>
    </row>
    <row r="1442" spans="19:22" x14ac:dyDescent="0.35">
      <c r="S1442">
        <v>1371</v>
      </c>
      <c r="T1442" s="32">
        <v>118230045.88872026</v>
      </c>
      <c r="U1442">
        <v>1371</v>
      </c>
      <c r="V1442" s="32">
        <v>-281451714.57059079</v>
      </c>
    </row>
    <row r="1443" spans="19:22" x14ac:dyDescent="0.35">
      <c r="S1443">
        <v>1372</v>
      </c>
      <c r="T1443" s="32">
        <v>129959348.60919274</v>
      </c>
      <c r="U1443">
        <v>1372</v>
      </c>
      <c r="V1443" s="32">
        <v>1444562738.3912573</v>
      </c>
    </row>
    <row r="1444" spans="19:22" x14ac:dyDescent="0.35">
      <c r="S1444">
        <v>1373</v>
      </c>
      <c r="T1444" s="32">
        <v>127195393.65184404</v>
      </c>
      <c r="U1444">
        <v>1373</v>
      </c>
      <c r="V1444" s="32">
        <v>-3772744.7858397756</v>
      </c>
    </row>
    <row r="1445" spans="19:22" x14ac:dyDescent="0.35">
      <c r="S1445">
        <v>1374</v>
      </c>
      <c r="T1445" s="32">
        <v>114603423.08650534</v>
      </c>
      <c r="U1445">
        <v>1374</v>
      </c>
      <c r="V1445" s="32">
        <v>-222620207.79258215</v>
      </c>
    </row>
    <row r="1446" spans="19:22" x14ac:dyDescent="0.35">
      <c r="S1446">
        <v>1375</v>
      </c>
      <c r="T1446" s="32">
        <v>96769659.364174932</v>
      </c>
      <c r="U1446">
        <v>1375</v>
      </c>
      <c r="V1446" s="32">
        <v>-250721710.87758943</v>
      </c>
    </row>
    <row r="1447" spans="19:22" x14ac:dyDescent="0.35">
      <c r="S1447">
        <v>1376</v>
      </c>
      <c r="T1447" s="32">
        <v>209919956.76261327</v>
      </c>
      <c r="U1447">
        <v>1376</v>
      </c>
      <c r="V1447" s="32">
        <v>-102627421.83258526</v>
      </c>
    </row>
    <row r="1448" spans="19:22" x14ac:dyDescent="0.35">
      <c r="S1448">
        <v>1377</v>
      </c>
      <c r="T1448" s="32">
        <v>228109673.22169566</v>
      </c>
      <c r="U1448">
        <v>1377</v>
      </c>
      <c r="V1448" s="32">
        <v>-140376322.85734716</v>
      </c>
    </row>
    <row r="1449" spans="19:22" x14ac:dyDescent="0.35">
      <c r="S1449">
        <v>1378</v>
      </c>
      <c r="T1449" s="32">
        <v>268514910.44629192</v>
      </c>
      <c r="U1449">
        <v>1378</v>
      </c>
      <c r="V1449" s="32">
        <v>-47344571.912015662</v>
      </c>
    </row>
    <row r="1450" spans="19:22" x14ac:dyDescent="0.35">
      <c r="S1450">
        <v>1379</v>
      </c>
      <c r="T1450" s="32">
        <v>153951683.06214318</v>
      </c>
      <c r="U1450">
        <v>1379</v>
      </c>
      <c r="V1450" s="32">
        <v>-94039412.622035176</v>
      </c>
    </row>
    <row r="1451" spans="19:22" x14ac:dyDescent="0.35">
      <c r="S1451">
        <v>1380</v>
      </c>
      <c r="T1451" s="32">
        <v>122549705.25929426</v>
      </c>
      <c r="U1451">
        <v>1380</v>
      </c>
      <c r="V1451" s="32">
        <v>91176798.178625315</v>
      </c>
    </row>
    <row r="1452" spans="19:22" x14ac:dyDescent="0.35">
      <c r="S1452">
        <v>1381</v>
      </c>
      <c r="T1452" s="32">
        <v>125385425.52909414</v>
      </c>
      <c r="U1452">
        <v>1381</v>
      </c>
      <c r="V1452" s="32">
        <v>493019934.64593613</v>
      </c>
    </row>
    <row r="1453" spans="19:22" x14ac:dyDescent="0.35">
      <c r="S1453">
        <v>1382</v>
      </c>
      <c r="T1453" s="32">
        <v>238151934.32473931</v>
      </c>
      <c r="U1453">
        <v>1382</v>
      </c>
      <c r="V1453" s="32">
        <v>-257263462.71995297</v>
      </c>
    </row>
    <row r="1454" spans="19:22" x14ac:dyDescent="0.35">
      <c r="S1454">
        <v>1383</v>
      </c>
      <c r="T1454" s="32">
        <v>77129748.657400459</v>
      </c>
      <c r="U1454">
        <v>1383</v>
      </c>
      <c r="V1454" s="32">
        <v>-161929449.37285045</v>
      </c>
    </row>
    <row r="1455" spans="19:22" x14ac:dyDescent="0.35">
      <c r="S1455">
        <v>1384</v>
      </c>
      <c r="T1455" s="32">
        <v>168198643.27446112</v>
      </c>
      <c r="U1455">
        <v>1384</v>
      </c>
      <c r="V1455" s="32">
        <v>-167252945.90246955</v>
      </c>
    </row>
    <row r="1456" spans="19:22" x14ac:dyDescent="0.35">
      <c r="S1456">
        <v>1385</v>
      </c>
      <c r="T1456" s="32">
        <v>123636530.69510913</v>
      </c>
      <c r="U1456">
        <v>1385</v>
      </c>
      <c r="V1456" s="32">
        <v>481989293.3909229</v>
      </c>
    </row>
    <row r="1457" spans="19:22" x14ac:dyDescent="0.35">
      <c r="S1457">
        <v>1386</v>
      </c>
      <c r="T1457" s="32">
        <v>222643275.45060489</v>
      </c>
      <c r="U1457">
        <v>1386</v>
      </c>
      <c r="V1457" s="32">
        <v>812923.95887527987</v>
      </c>
    </row>
    <row r="1458" spans="19:22" x14ac:dyDescent="0.35">
      <c r="S1458">
        <v>1387</v>
      </c>
      <c r="T1458" s="32">
        <v>112812810.91123822</v>
      </c>
      <c r="U1458">
        <v>1387</v>
      </c>
      <c r="V1458" s="32">
        <v>-171060715.47415611</v>
      </c>
    </row>
    <row r="1459" spans="19:22" x14ac:dyDescent="0.35">
      <c r="S1459">
        <v>1388</v>
      </c>
      <c r="T1459" s="32">
        <v>145737106.44562081</v>
      </c>
      <c r="U1459">
        <v>1388</v>
      </c>
      <c r="V1459" s="32">
        <v>374923668.76243818</v>
      </c>
    </row>
    <row r="1460" spans="19:22" x14ac:dyDescent="0.35">
      <c r="S1460">
        <v>1389</v>
      </c>
      <c r="T1460" s="32">
        <v>63311662.446280405</v>
      </c>
      <c r="U1460">
        <v>1389</v>
      </c>
      <c r="V1460" s="32">
        <v>-207663402.68914303</v>
      </c>
    </row>
    <row r="1461" spans="19:22" x14ac:dyDescent="0.35">
      <c r="S1461">
        <v>1390</v>
      </c>
      <c r="T1461" s="32">
        <v>223235514.40182823</v>
      </c>
      <c r="U1461">
        <v>1390</v>
      </c>
      <c r="V1461" s="32">
        <v>-350695828.06301141</v>
      </c>
    </row>
    <row r="1462" spans="19:22" x14ac:dyDescent="0.35">
      <c r="S1462">
        <v>1391</v>
      </c>
      <c r="T1462" s="32">
        <v>67236431.4841609</v>
      </c>
      <c r="U1462">
        <v>1391</v>
      </c>
      <c r="V1462" s="32">
        <v>-232106955.47495279</v>
      </c>
    </row>
    <row r="1463" spans="19:22" x14ac:dyDescent="0.35">
      <c r="S1463">
        <v>1392</v>
      </c>
      <c r="T1463" s="32">
        <v>140302918.14327574</v>
      </c>
      <c r="U1463">
        <v>1392</v>
      </c>
      <c r="V1463" s="32">
        <v>568292314.62137771</v>
      </c>
    </row>
    <row r="1464" spans="19:22" x14ac:dyDescent="0.35">
      <c r="S1464">
        <v>1393</v>
      </c>
      <c r="T1464" s="32">
        <v>284920319.88765091</v>
      </c>
      <c r="U1464">
        <v>1393</v>
      </c>
      <c r="V1464" s="32">
        <v>134854151.3194755</v>
      </c>
    </row>
    <row r="1465" spans="19:22" x14ac:dyDescent="0.35">
      <c r="S1465">
        <v>1394</v>
      </c>
      <c r="T1465" s="32">
        <v>94426965.061043367</v>
      </c>
      <c r="U1465">
        <v>1394</v>
      </c>
      <c r="V1465" s="32">
        <v>120758074.69314985</v>
      </c>
    </row>
    <row r="1466" spans="19:22" x14ac:dyDescent="0.35">
      <c r="S1466">
        <v>1395</v>
      </c>
      <c r="T1466" s="32">
        <v>341892527.01729161</v>
      </c>
      <c r="U1466">
        <v>1395</v>
      </c>
      <c r="V1466" s="32">
        <v>154501185.50098515</v>
      </c>
    </row>
    <row r="1467" spans="19:22" x14ac:dyDescent="0.35">
      <c r="S1467">
        <v>1396</v>
      </c>
      <c r="T1467" s="32">
        <v>64626258.757571049</v>
      </c>
      <c r="U1467">
        <v>1396</v>
      </c>
      <c r="V1467" s="32">
        <v>628697332.59476137</v>
      </c>
    </row>
    <row r="1468" spans="19:22" x14ac:dyDescent="0.35">
      <c r="S1468">
        <v>1397</v>
      </c>
      <c r="T1468" s="32">
        <v>226701568.78717837</v>
      </c>
      <c r="U1468">
        <v>1397</v>
      </c>
      <c r="V1468" s="32">
        <v>-138850874.40428758</v>
      </c>
    </row>
    <row r="1469" spans="19:22" x14ac:dyDescent="0.35">
      <c r="S1469">
        <v>1398</v>
      </c>
      <c r="T1469" s="32">
        <v>109495436.21749291</v>
      </c>
      <c r="U1469">
        <v>1398</v>
      </c>
      <c r="V1469" s="32">
        <v>12991261.234272502</v>
      </c>
    </row>
    <row r="1470" spans="19:22" x14ac:dyDescent="0.35">
      <c r="S1470">
        <v>1399</v>
      </c>
      <c r="T1470" s="32">
        <v>234656165.95580357</v>
      </c>
      <c r="U1470">
        <v>1399</v>
      </c>
      <c r="V1470" s="32">
        <v>51685722.169088855</v>
      </c>
    </row>
    <row r="1471" spans="19:22" x14ac:dyDescent="0.35">
      <c r="S1471">
        <v>1400</v>
      </c>
      <c r="T1471" s="32">
        <v>104035525.59767637</v>
      </c>
      <c r="U1471">
        <v>1400</v>
      </c>
      <c r="V1471" s="32">
        <v>38490605.340337515</v>
      </c>
    </row>
    <row r="1472" spans="19:22" x14ac:dyDescent="0.35">
      <c r="S1472">
        <v>1401</v>
      </c>
      <c r="T1472" s="32">
        <v>140425540.0705086</v>
      </c>
      <c r="U1472">
        <v>1401</v>
      </c>
      <c r="V1472" s="32">
        <v>-46431826.953283444</v>
      </c>
    </row>
    <row r="1473" spans="19:22" x14ac:dyDescent="0.35">
      <c r="S1473">
        <v>1402</v>
      </c>
      <c r="T1473" s="32">
        <v>195418138.96539274</v>
      </c>
      <c r="U1473">
        <v>1402</v>
      </c>
      <c r="V1473" s="32">
        <v>145555647.09574991</v>
      </c>
    </row>
    <row r="1474" spans="19:22" x14ac:dyDescent="0.35">
      <c r="S1474">
        <v>1403</v>
      </c>
      <c r="T1474" s="32">
        <v>176457439.37974748</v>
      </c>
      <c r="U1474">
        <v>1403</v>
      </c>
      <c r="V1474" s="32">
        <v>278043404.35869187</v>
      </c>
    </row>
    <row r="1475" spans="19:22" x14ac:dyDescent="0.35">
      <c r="S1475">
        <v>1404</v>
      </c>
      <c r="T1475" s="32">
        <v>184075432.7407921</v>
      </c>
      <c r="U1475">
        <v>1404</v>
      </c>
      <c r="V1475" s="32">
        <v>-171173779.15874243</v>
      </c>
    </row>
    <row r="1476" spans="19:22" x14ac:dyDescent="0.35">
      <c r="S1476">
        <v>1405</v>
      </c>
      <c r="T1476" s="32">
        <v>184423585.05933672</v>
      </c>
      <c r="U1476">
        <v>1405</v>
      </c>
      <c r="V1476" s="32">
        <v>284221050.32096589</v>
      </c>
    </row>
    <row r="1477" spans="19:22" x14ac:dyDescent="0.35">
      <c r="S1477">
        <v>1406</v>
      </c>
      <c r="T1477" s="32">
        <v>142151708.63703239</v>
      </c>
      <c r="U1477">
        <v>1406</v>
      </c>
      <c r="V1477" s="32">
        <v>245350766.71621498</v>
      </c>
    </row>
    <row r="1478" spans="19:22" x14ac:dyDescent="0.35">
      <c r="S1478">
        <v>1407</v>
      </c>
      <c r="T1478" s="32">
        <v>174781486.67059189</v>
      </c>
      <c r="U1478">
        <v>1407</v>
      </c>
      <c r="V1478" s="32">
        <v>-148073429.98857868</v>
      </c>
    </row>
    <row r="1479" spans="19:22" x14ac:dyDescent="0.35">
      <c r="S1479">
        <v>1408</v>
      </c>
      <c r="T1479" s="32">
        <v>186601448.51767272</v>
      </c>
      <c r="U1479">
        <v>1408</v>
      </c>
      <c r="V1479" s="32">
        <v>232454451.52782279</v>
      </c>
    </row>
    <row r="1480" spans="19:22" x14ac:dyDescent="0.35">
      <c r="S1480">
        <v>1409</v>
      </c>
      <c r="T1480" s="32">
        <v>143391711.53201631</v>
      </c>
      <c r="U1480">
        <v>1409</v>
      </c>
      <c r="V1480" s="32">
        <v>3717413749.2050567</v>
      </c>
    </row>
    <row r="1481" spans="19:22" x14ac:dyDescent="0.35">
      <c r="S1481">
        <v>1410</v>
      </c>
      <c r="T1481" s="32">
        <v>185046491.78278771</v>
      </c>
      <c r="U1481">
        <v>1410</v>
      </c>
      <c r="V1481" s="32">
        <v>-302909238.59180278</v>
      </c>
    </row>
    <row r="1482" spans="19:22" x14ac:dyDescent="0.35">
      <c r="S1482">
        <v>1411</v>
      </c>
      <c r="T1482" s="32">
        <v>262448040.16031411</v>
      </c>
      <c r="U1482">
        <v>1411</v>
      </c>
      <c r="V1482" s="32">
        <v>-45687918.290357724</v>
      </c>
    </row>
    <row r="1483" spans="19:22" x14ac:dyDescent="0.35">
      <c r="S1483">
        <v>1412</v>
      </c>
      <c r="T1483" s="32">
        <v>87608141.58099322</v>
      </c>
      <c r="U1483">
        <v>1412</v>
      </c>
      <c r="V1483" s="32">
        <v>2159266.4650355503</v>
      </c>
    </row>
    <row r="1484" spans="19:22" x14ac:dyDescent="0.35">
      <c r="S1484">
        <v>1413</v>
      </c>
      <c r="T1484" s="32">
        <v>234407210.39629111</v>
      </c>
      <c r="U1484">
        <v>1413</v>
      </c>
      <c r="V1484" s="32">
        <v>-199105605.61421043</v>
      </c>
    </row>
    <row r="1485" spans="19:22" x14ac:dyDescent="0.35">
      <c r="S1485">
        <v>1414</v>
      </c>
      <c r="T1485" s="32">
        <v>235744095.98913705</v>
      </c>
      <c r="U1485">
        <v>1414</v>
      </c>
      <c r="V1485" s="32">
        <v>41838817.523681596</v>
      </c>
    </row>
    <row r="1486" spans="19:22" x14ac:dyDescent="0.35">
      <c r="S1486">
        <v>1415</v>
      </c>
      <c r="T1486" s="32">
        <v>120018075.89472248</v>
      </c>
      <c r="U1486">
        <v>1415</v>
      </c>
      <c r="V1486" s="32">
        <v>527198755.28910518</v>
      </c>
    </row>
    <row r="1487" spans="19:22" x14ac:dyDescent="0.35">
      <c r="S1487">
        <v>1416</v>
      </c>
      <c r="T1487" s="32">
        <v>111645708.42915852</v>
      </c>
      <c r="U1487">
        <v>1416</v>
      </c>
      <c r="V1487" s="32">
        <v>-177996384.178372</v>
      </c>
    </row>
    <row r="1488" spans="19:22" x14ac:dyDescent="0.35">
      <c r="S1488">
        <v>1417</v>
      </c>
      <c r="T1488" s="32">
        <v>161798276.52404457</v>
      </c>
      <c r="U1488">
        <v>1417</v>
      </c>
      <c r="V1488" s="32">
        <v>-482909449.56729507</v>
      </c>
    </row>
    <row r="1489" spans="19:22" x14ac:dyDescent="0.35">
      <c r="S1489">
        <v>1418</v>
      </c>
      <c r="T1489" s="32">
        <v>154054716.41436908</v>
      </c>
      <c r="U1489">
        <v>1418</v>
      </c>
      <c r="V1489" s="32">
        <v>-121251476.91413267</v>
      </c>
    </row>
    <row r="1490" spans="19:22" x14ac:dyDescent="0.35">
      <c r="S1490">
        <v>1419</v>
      </c>
      <c r="T1490" s="32">
        <v>178069588.78437981</v>
      </c>
      <c r="U1490">
        <v>1419</v>
      </c>
      <c r="V1490" s="32">
        <v>111758851.40345722</v>
      </c>
    </row>
    <row r="1491" spans="19:22" x14ac:dyDescent="0.35">
      <c r="S1491">
        <v>1420</v>
      </c>
      <c r="T1491" s="32">
        <v>99720527.987323776</v>
      </c>
      <c r="U1491">
        <v>1420</v>
      </c>
      <c r="V1491" s="32">
        <v>-305787054.79083604</v>
      </c>
    </row>
    <row r="1492" spans="19:22" x14ac:dyDescent="0.35">
      <c r="S1492">
        <v>1421</v>
      </c>
      <c r="T1492" s="32">
        <v>119034982.64463226</v>
      </c>
      <c r="U1492">
        <v>1421</v>
      </c>
      <c r="V1492" s="32">
        <v>391149790.84593701</v>
      </c>
    </row>
    <row r="1493" spans="19:22" x14ac:dyDescent="0.35">
      <c r="S1493">
        <v>1422</v>
      </c>
      <c r="T1493" s="32">
        <v>215278674.67049378</v>
      </c>
      <c r="U1493">
        <v>1422</v>
      </c>
      <c r="V1493" s="32">
        <v>105333153.51396993</v>
      </c>
    </row>
    <row r="1494" spans="19:22" x14ac:dyDescent="0.35">
      <c r="S1494">
        <v>1423</v>
      </c>
      <c r="T1494" s="32">
        <v>107225790.37217945</v>
      </c>
      <c r="U1494">
        <v>1423</v>
      </c>
      <c r="V1494" s="32">
        <v>-163028135.15643957</v>
      </c>
    </row>
    <row r="1495" spans="19:22" x14ac:dyDescent="0.35">
      <c r="S1495">
        <v>1424</v>
      </c>
      <c r="T1495" s="32">
        <v>116396233.62275672</v>
      </c>
      <c r="U1495">
        <v>1424</v>
      </c>
      <c r="V1495" s="32">
        <v>-394931388.05177397</v>
      </c>
    </row>
    <row r="1496" spans="19:22" x14ac:dyDescent="0.35">
      <c r="S1496">
        <v>1425</v>
      </c>
      <c r="T1496" s="32">
        <v>80188400.125049874</v>
      </c>
      <c r="U1496">
        <v>1425</v>
      </c>
      <c r="V1496" s="32">
        <v>-175754118.69218221</v>
      </c>
    </row>
    <row r="1497" spans="19:22" x14ac:dyDescent="0.35">
      <c r="S1497">
        <v>1426</v>
      </c>
      <c r="T1497" s="32">
        <v>86355649.193083256</v>
      </c>
      <c r="U1497">
        <v>1426</v>
      </c>
      <c r="V1497" s="32">
        <v>-562838213.67431164</v>
      </c>
    </row>
    <row r="1498" spans="19:22" x14ac:dyDescent="0.35">
      <c r="S1498">
        <v>1427</v>
      </c>
      <c r="T1498" s="32">
        <v>327852983.51585495</v>
      </c>
      <c r="U1498">
        <v>1427</v>
      </c>
      <c r="V1498" s="32">
        <v>744712398.46065176</v>
      </c>
    </row>
    <row r="1499" spans="19:22" x14ac:dyDescent="0.35">
      <c r="S1499">
        <v>1428</v>
      </c>
      <c r="T1499" s="32">
        <v>107103396.70644541</v>
      </c>
      <c r="U1499">
        <v>1428</v>
      </c>
      <c r="V1499" s="32">
        <v>-238778355.79410565</v>
      </c>
    </row>
    <row r="1500" spans="19:22" x14ac:dyDescent="0.35">
      <c r="S1500">
        <v>1429</v>
      </c>
      <c r="T1500" s="32">
        <v>250860779.57511178</v>
      </c>
      <c r="U1500">
        <v>1429</v>
      </c>
      <c r="V1500" s="32">
        <v>2641107563.3001547</v>
      </c>
    </row>
    <row r="1501" spans="19:22" x14ac:dyDescent="0.35">
      <c r="S1501">
        <v>1430</v>
      </c>
      <c r="T1501" s="32">
        <v>115394189.46742155</v>
      </c>
      <c r="U1501">
        <v>1430</v>
      </c>
      <c r="V1501" s="32">
        <v>-175500542.92985234</v>
      </c>
    </row>
    <row r="1502" spans="19:22" x14ac:dyDescent="0.35">
      <c r="S1502">
        <v>1431</v>
      </c>
      <c r="T1502" s="32">
        <v>171355781.30894381</v>
      </c>
      <c r="U1502">
        <v>1431</v>
      </c>
      <c r="V1502" s="32">
        <v>-332061125.30837655</v>
      </c>
    </row>
    <row r="1503" spans="19:22" x14ac:dyDescent="0.35">
      <c r="S1503">
        <v>1432</v>
      </c>
      <c r="T1503" s="32">
        <v>71888997.315544486</v>
      </c>
      <c r="U1503">
        <v>1432</v>
      </c>
      <c r="V1503" s="32">
        <v>-607850111.45960343</v>
      </c>
    </row>
    <row r="1504" spans="19:22" x14ac:dyDescent="0.35">
      <c r="S1504">
        <v>1433</v>
      </c>
      <c r="T1504" s="32">
        <v>184476559.60253438</v>
      </c>
      <c r="U1504">
        <v>1433</v>
      </c>
      <c r="V1504" s="32">
        <v>-307557905.90126783</v>
      </c>
    </row>
    <row r="1505" spans="19:22" x14ac:dyDescent="0.35">
      <c r="S1505">
        <v>1434</v>
      </c>
      <c r="T1505" s="32">
        <v>375687515.17036718</v>
      </c>
      <c r="U1505">
        <v>1434</v>
      </c>
      <c r="V1505" s="32">
        <v>162215614.57945701</v>
      </c>
    </row>
    <row r="1506" spans="19:22" x14ac:dyDescent="0.35">
      <c r="S1506">
        <v>1435</v>
      </c>
      <c r="T1506" s="32">
        <v>73479127.748138249</v>
      </c>
      <c r="U1506">
        <v>1435</v>
      </c>
      <c r="V1506" s="32">
        <v>819480824.50925553</v>
      </c>
    </row>
    <row r="1507" spans="19:22" x14ac:dyDescent="0.35">
      <c r="S1507">
        <v>1436</v>
      </c>
      <c r="T1507" s="32">
        <v>299562804.75625563</v>
      </c>
      <c r="U1507">
        <v>1436</v>
      </c>
      <c r="V1507" s="32">
        <v>-250024616.65415034</v>
      </c>
    </row>
    <row r="1508" spans="19:22" x14ac:dyDescent="0.35">
      <c r="S1508">
        <v>1437</v>
      </c>
      <c r="T1508" s="32">
        <v>104682762.51206292</v>
      </c>
      <c r="U1508">
        <v>1437</v>
      </c>
      <c r="V1508" s="32">
        <v>-45033896.423461348</v>
      </c>
    </row>
    <row r="1509" spans="19:22" x14ac:dyDescent="0.35">
      <c r="S1509">
        <v>1438</v>
      </c>
      <c r="T1509" s="32">
        <v>222908479.14592427</v>
      </c>
      <c r="U1509">
        <v>1438</v>
      </c>
      <c r="V1509" s="32">
        <v>-160341725.70105529</v>
      </c>
    </row>
    <row r="1510" spans="19:22" x14ac:dyDescent="0.35">
      <c r="S1510">
        <v>1439</v>
      </c>
      <c r="T1510" s="32">
        <v>101264393.59591267</v>
      </c>
      <c r="U1510">
        <v>1439</v>
      </c>
      <c r="V1510" s="32">
        <v>-654528772.70205045</v>
      </c>
    </row>
    <row r="1511" spans="19:22" x14ac:dyDescent="0.35">
      <c r="S1511">
        <v>1440</v>
      </c>
      <c r="T1511" s="32">
        <v>106023271.0883949</v>
      </c>
      <c r="U1511">
        <v>1440</v>
      </c>
      <c r="V1511" s="32">
        <v>116801640.94602694</v>
      </c>
    </row>
    <row r="1512" spans="19:22" x14ac:dyDescent="0.35">
      <c r="S1512">
        <v>1441</v>
      </c>
      <c r="T1512" s="32">
        <v>127077235.85214673</v>
      </c>
      <c r="U1512">
        <v>1441</v>
      </c>
      <c r="V1512" s="32">
        <v>-289680443.99213803</v>
      </c>
    </row>
    <row r="1513" spans="19:22" x14ac:dyDescent="0.35">
      <c r="S1513">
        <v>1442</v>
      </c>
      <c r="T1513" s="32">
        <v>184193608.42203918</v>
      </c>
      <c r="U1513">
        <v>1442</v>
      </c>
      <c r="V1513" s="32">
        <v>-558368558.8871696</v>
      </c>
    </row>
    <row r="1514" spans="19:22" x14ac:dyDescent="0.35">
      <c r="S1514">
        <v>1443</v>
      </c>
      <c r="T1514" s="32">
        <v>155893803.71198353</v>
      </c>
      <c r="U1514">
        <v>1443</v>
      </c>
      <c r="V1514" s="32">
        <v>-314608494.36103696</v>
      </c>
    </row>
    <row r="1515" spans="19:22" x14ac:dyDescent="0.35">
      <c r="S1515">
        <v>1444</v>
      </c>
      <c r="T1515" s="32">
        <v>107730796.10449915</v>
      </c>
      <c r="U1515">
        <v>1444</v>
      </c>
      <c r="V1515" s="32">
        <v>-173979332.29047981</v>
      </c>
    </row>
    <row r="1516" spans="19:22" x14ac:dyDescent="0.35">
      <c r="S1516">
        <v>1445</v>
      </c>
      <c r="T1516" s="32">
        <v>260027008.39653233</v>
      </c>
      <c r="U1516">
        <v>1445</v>
      </c>
      <c r="V1516" s="32">
        <v>-686520818.71950567</v>
      </c>
    </row>
    <row r="1517" spans="19:22" x14ac:dyDescent="0.35">
      <c r="S1517">
        <v>1446</v>
      </c>
      <c r="T1517" s="32">
        <v>86331780.567726567</v>
      </c>
      <c r="U1517">
        <v>1446</v>
      </c>
      <c r="V1517" s="32">
        <v>-48784243.521010786</v>
      </c>
    </row>
    <row r="1518" spans="19:22" x14ac:dyDescent="0.35">
      <c r="S1518">
        <v>1447</v>
      </c>
      <c r="T1518" s="32">
        <v>294279444.77126247</v>
      </c>
      <c r="U1518">
        <v>1447</v>
      </c>
      <c r="V1518" s="32">
        <v>-198662468.38206953</v>
      </c>
    </row>
    <row r="1519" spans="19:22" x14ac:dyDescent="0.35">
      <c r="S1519">
        <v>1448</v>
      </c>
      <c r="T1519" s="32">
        <v>89994896.837048739</v>
      </c>
      <c r="U1519">
        <v>1448</v>
      </c>
      <c r="V1519" s="32">
        <v>191800301.09759304</v>
      </c>
    </row>
    <row r="1520" spans="19:22" x14ac:dyDescent="0.35">
      <c r="S1520">
        <v>1449</v>
      </c>
      <c r="T1520" s="32">
        <v>65107360.812148526</v>
      </c>
      <c r="U1520">
        <v>1449</v>
      </c>
      <c r="V1520" s="32">
        <v>-57845024.589299232</v>
      </c>
    </row>
    <row r="1521" spans="19:22" x14ac:dyDescent="0.35">
      <c r="S1521">
        <v>1450</v>
      </c>
      <c r="T1521" s="32">
        <v>98131981.984273314</v>
      </c>
      <c r="U1521">
        <v>1450</v>
      </c>
      <c r="V1521" s="32">
        <v>50280937.865689278</v>
      </c>
    </row>
    <row r="1522" spans="19:22" x14ac:dyDescent="0.35">
      <c r="S1522">
        <v>1451</v>
      </c>
      <c r="T1522" s="32">
        <v>84659051.024957821</v>
      </c>
      <c r="U1522">
        <v>1451</v>
      </c>
      <c r="V1522" s="32">
        <v>10387289.607869193</v>
      </c>
    </row>
    <row r="1523" spans="19:22" x14ac:dyDescent="0.35">
      <c r="S1523">
        <v>1452</v>
      </c>
      <c r="T1523" s="32">
        <v>79145213.603963569</v>
      </c>
      <c r="U1523">
        <v>1452</v>
      </c>
      <c r="V1523" s="32">
        <v>1741962517.4040356</v>
      </c>
    </row>
    <row r="1524" spans="19:22" x14ac:dyDescent="0.35">
      <c r="S1524">
        <v>1453</v>
      </c>
      <c r="T1524" s="32">
        <v>116227018.96010485</v>
      </c>
      <c r="U1524">
        <v>1453</v>
      </c>
      <c r="V1524" s="32">
        <v>-81059389.716997147</v>
      </c>
    </row>
    <row r="1525" spans="19:22" x14ac:dyDescent="0.35">
      <c r="S1525">
        <v>1454</v>
      </c>
      <c r="T1525" s="32">
        <v>219313502.34968215</v>
      </c>
      <c r="U1525">
        <v>1454</v>
      </c>
      <c r="V1525" s="32">
        <v>224085868.68624365</v>
      </c>
    </row>
    <row r="1526" spans="19:22" x14ac:dyDescent="0.35">
      <c r="S1526">
        <v>1455</v>
      </c>
      <c r="T1526" s="32">
        <v>105797247.00406691</v>
      </c>
      <c r="U1526">
        <v>1455</v>
      </c>
      <c r="V1526" s="32">
        <v>-1080955649.8331716</v>
      </c>
    </row>
    <row r="1527" spans="19:22" x14ac:dyDescent="0.35">
      <c r="S1527">
        <v>1456</v>
      </c>
      <c r="T1527" s="32">
        <v>184650645.93982664</v>
      </c>
      <c r="U1527">
        <v>1456</v>
      </c>
      <c r="V1527" s="32">
        <v>-491034832.39769983</v>
      </c>
    </row>
    <row r="1528" spans="19:22" x14ac:dyDescent="0.35">
      <c r="S1528">
        <v>1457</v>
      </c>
      <c r="T1528" s="32">
        <v>230497881.61164978</v>
      </c>
      <c r="U1528">
        <v>1457</v>
      </c>
      <c r="V1528" s="32">
        <v>-214378964.61351022</v>
      </c>
    </row>
    <row r="1529" spans="19:22" x14ac:dyDescent="0.35">
      <c r="S1529">
        <v>1458</v>
      </c>
      <c r="T1529" s="32">
        <v>207556509.30942333</v>
      </c>
      <c r="U1529">
        <v>1458</v>
      </c>
      <c r="V1529" s="32">
        <v>483535077.27763909</v>
      </c>
    </row>
    <row r="1530" spans="19:22" x14ac:dyDescent="0.35">
      <c r="S1530">
        <v>1459</v>
      </c>
      <c r="T1530" s="32">
        <v>85207905.1166711</v>
      </c>
      <c r="U1530">
        <v>1459</v>
      </c>
      <c r="V1530" s="32">
        <v>-104735425.12602255</v>
      </c>
    </row>
    <row r="1531" spans="19:22" x14ac:dyDescent="0.35">
      <c r="S1531">
        <v>1460</v>
      </c>
      <c r="T1531" s="32">
        <v>137409376.81034496</v>
      </c>
      <c r="U1531">
        <v>1460</v>
      </c>
      <c r="V1531" s="32">
        <v>218652258.0781284</v>
      </c>
    </row>
    <row r="1532" spans="19:22" x14ac:dyDescent="0.35">
      <c r="S1532">
        <v>1461</v>
      </c>
      <c r="T1532" s="32">
        <v>225607722.85324976</v>
      </c>
      <c r="U1532">
        <v>1461</v>
      </c>
      <c r="V1532" s="32">
        <v>-303852695.80657291</v>
      </c>
    </row>
    <row r="1533" spans="19:22" x14ac:dyDescent="0.35">
      <c r="S1533">
        <v>1462</v>
      </c>
      <c r="T1533" s="32">
        <v>212301816.64577097</v>
      </c>
      <c r="U1533">
        <v>1462</v>
      </c>
      <c r="V1533" s="32">
        <v>-547049020.04042745</v>
      </c>
    </row>
    <row r="1534" spans="19:22" x14ac:dyDescent="0.35">
      <c r="S1534">
        <v>1463</v>
      </c>
      <c r="T1534" s="32">
        <v>285258635.47755605</v>
      </c>
      <c r="U1534">
        <v>1463</v>
      </c>
      <c r="V1534" s="32">
        <v>2756936125.8359189</v>
      </c>
    </row>
    <row r="1535" spans="19:22" x14ac:dyDescent="0.35">
      <c r="S1535">
        <v>1464</v>
      </c>
      <c r="T1535" s="32">
        <v>121747193.90862131</v>
      </c>
      <c r="U1535">
        <v>1464</v>
      </c>
      <c r="V1535" s="32">
        <v>-115367447.700692</v>
      </c>
    </row>
    <row r="1536" spans="19:22" x14ac:dyDescent="0.35">
      <c r="S1536">
        <v>1465</v>
      </c>
      <c r="T1536" s="32">
        <v>229473802.00905269</v>
      </c>
      <c r="U1536">
        <v>1465</v>
      </c>
      <c r="V1536" s="32">
        <v>-347966007.23164797</v>
      </c>
    </row>
    <row r="1537" spans="19:22" x14ac:dyDescent="0.35">
      <c r="S1537">
        <v>1466</v>
      </c>
      <c r="T1537" s="32">
        <v>145189365.67671016</v>
      </c>
      <c r="U1537">
        <v>1466</v>
      </c>
      <c r="V1537" s="32">
        <v>636957040.85592723</v>
      </c>
    </row>
    <row r="1538" spans="19:22" x14ac:dyDescent="0.35">
      <c r="S1538">
        <v>1467</v>
      </c>
      <c r="T1538" s="32">
        <v>153371238.10299867</v>
      </c>
      <c r="U1538">
        <v>1467</v>
      </c>
      <c r="V1538" s="32">
        <v>-297567319.18237215</v>
      </c>
    </row>
    <row r="1539" spans="19:22" x14ac:dyDescent="0.35">
      <c r="S1539">
        <v>1468</v>
      </c>
      <c r="T1539" s="32">
        <v>102554826.73890528</v>
      </c>
      <c r="U1539">
        <v>1468</v>
      </c>
      <c r="V1539" s="32">
        <v>55090800.514823064</v>
      </c>
    </row>
    <row r="1540" spans="19:22" x14ac:dyDescent="0.35">
      <c r="S1540">
        <v>1469</v>
      </c>
      <c r="T1540" s="32">
        <v>107213636.49206831</v>
      </c>
      <c r="U1540">
        <v>1469</v>
      </c>
      <c r="V1540" s="32">
        <v>-273889651.63602096</v>
      </c>
    </row>
    <row r="1541" spans="19:22" x14ac:dyDescent="0.35">
      <c r="S1541">
        <v>1470</v>
      </c>
      <c r="T1541" s="32">
        <v>58086155.358413309</v>
      </c>
      <c r="U1541">
        <v>1470</v>
      </c>
      <c r="V1541" s="32">
        <v>-385534021.72026664</v>
      </c>
    </row>
    <row r="1542" spans="19:22" x14ac:dyDescent="0.35">
      <c r="S1542">
        <v>1471</v>
      </c>
      <c r="T1542" s="32">
        <v>204888202.91034728</v>
      </c>
      <c r="U1542">
        <v>1471</v>
      </c>
      <c r="V1542" s="32">
        <v>-587950691.71251476</v>
      </c>
    </row>
    <row r="1543" spans="19:22" x14ac:dyDescent="0.35">
      <c r="S1543">
        <v>1472</v>
      </c>
      <c r="T1543" s="32">
        <v>135915072.99608129</v>
      </c>
      <c r="U1543">
        <v>1472</v>
      </c>
      <c r="V1543" s="32">
        <v>-360562283.74628443</v>
      </c>
    </row>
    <row r="1544" spans="19:22" x14ac:dyDescent="0.35">
      <c r="S1544">
        <v>1473</v>
      </c>
      <c r="T1544" s="32">
        <v>137838090.53945893</v>
      </c>
      <c r="U1544">
        <v>1473</v>
      </c>
      <c r="V1544" s="32">
        <v>-160332866.73873463</v>
      </c>
    </row>
    <row r="1545" spans="19:22" x14ac:dyDescent="0.35">
      <c r="S1545">
        <v>1474</v>
      </c>
      <c r="T1545" s="32">
        <v>167366577.60693803</v>
      </c>
      <c r="U1545">
        <v>1474</v>
      </c>
      <c r="V1545" s="32">
        <v>-601066883.62760019</v>
      </c>
    </row>
    <row r="1546" spans="19:22" x14ac:dyDescent="0.35">
      <c r="S1546">
        <v>1475</v>
      </c>
      <c r="T1546" s="32">
        <v>160419656.74550471</v>
      </c>
      <c r="U1546">
        <v>1475</v>
      </c>
      <c r="V1546" s="32">
        <v>2126741878.3391809</v>
      </c>
    </row>
    <row r="1547" spans="19:22" x14ac:dyDescent="0.35">
      <c r="S1547">
        <v>1476</v>
      </c>
      <c r="T1547" s="32">
        <v>198633222.12359425</v>
      </c>
      <c r="U1547">
        <v>1476</v>
      </c>
      <c r="V1547" s="32">
        <v>827306101.34787655</v>
      </c>
    </row>
    <row r="1548" spans="19:22" x14ac:dyDescent="0.35">
      <c r="S1548">
        <v>1477</v>
      </c>
      <c r="T1548" s="32">
        <v>91277520.514504433</v>
      </c>
      <c r="U1548">
        <v>1477</v>
      </c>
      <c r="V1548" s="32">
        <v>-109175972.41692837</v>
      </c>
    </row>
    <row r="1549" spans="19:22" x14ac:dyDescent="0.35">
      <c r="S1549">
        <v>1478</v>
      </c>
      <c r="T1549" s="32">
        <v>125712649.39274426</v>
      </c>
      <c r="U1549">
        <v>1478</v>
      </c>
      <c r="V1549" s="32">
        <v>-99937904.569050446</v>
      </c>
    </row>
    <row r="1550" spans="19:22" x14ac:dyDescent="0.35">
      <c r="S1550">
        <v>1479</v>
      </c>
      <c r="T1550" s="32">
        <v>68610545.20246546</v>
      </c>
      <c r="U1550">
        <v>1479</v>
      </c>
      <c r="V1550" s="32">
        <v>424786094.75643414</v>
      </c>
    </row>
    <row r="1551" spans="19:22" x14ac:dyDescent="0.35">
      <c r="S1551">
        <v>1480</v>
      </c>
      <c r="T1551" s="32">
        <v>229073234.5208281</v>
      </c>
      <c r="U1551">
        <v>1480</v>
      </c>
      <c r="V1551" s="32">
        <v>-582378383.86503315</v>
      </c>
    </row>
    <row r="1552" spans="19:22" x14ac:dyDescent="0.35">
      <c r="S1552">
        <v>1481</v>
      </c>
      <c r="T1552" s="32">
        <v>77986962.576026037</v>
      </c>
      <c r="U1552">
        <v>1481</v>
      </c>
      <c r="V1552" s="32">
        <v>-373093180.63576186</v>
      </c>
    </row>
    <row r="1553" spans="19:22" x14ac:dyDescent="0.35">
      <c r="S1553">
        <v>1482</v>
      </c>
      <c r="T1553" s="32">
        <v>160159133.31726766</v>
      </c>
      <c r="U1553">
        <v>1482</v>
      </c>
      <c r="V1553" s="32">
        <v>126800687.57071902</v>
      </c>
    </row>
    <row r="1554" spans="19:22" x14ac:dyDescent="0.35">
      <c r="S1554">
        <v>1483</v>
      </c>
      <c r="T1554" s="32">
        <v>96939585.999022245</v>
      </c>
      <c r="U1554">
        <v>1483</v>
      </c>
      <c r="V1554" s="32">
        <v>503371448.77870375</v>
      </c>
    </row>
    <row r="1555" spans="19:22" x14ac:dyDescent="0.35">
      <c r="S1555">
        <v>1484</v>
      </c>
      <c r="T1555" s="32">
        <v>121427718.856848</v>
      </c>
      <c r="U1555">
        <v>1484</v>
      </c>
      <c r="V1555" s="32">
        <v>-96574979.169337511</v>
      </c>
    </row>
    <row r="1556" spans="19:22" x14ac:dyDescent="0.35">
      <c r="S1556">
        <v>1485</v>
      </c>
      <c r="T1556" s="32">
        <v>164896091.01722413</v>
      </c>
      <c r="U1556">
        <v>1485</v>
      </c>
      <c r="V1556" s="32">
        <v>80339254.047272176</v>
      </c>
    </row>
    <row r="1557" spans="19:22" x14ac:dyDescent="0.35">
      <c r="S1557">
        <v>1486</v>
      </c>
      <c r="T1557" s="32">
        <v>171427880.7842924</v>
      </c>
      <c r="U1557">
        <v>1486</v>
      </c>
      <c r="V1557" s="32">
        <v>-254413692.87798464</v>
      </c>
    </row>
    <row r="1558" spans="19:22" x14ac:dyDescent="0.35">
      <c r="S1558">
        <v>1487</v>
      </c>
      <c r="T1558" s="32">
        <v>108810075.35826865</v>
      </c>
      <c r="U1558">
        <v>1487</v>
      </c>
      <c r="V1558" s="32">
        <v>-334685555.08936286</v>
      </c>
    </row>
    <row r="1559" spans="19:22" x14ac:dyDescent="0.35">
      <c r="S1559">
        <v>1488</v>
      </c>
      <c r="T1559" s="32">
        <v>109787304.02783611</v>
      </c>
      <c r="U1559">
        <v>1488</v>
      </c>
      <c r="V1559" s="32">
        <v>85410560.454244077</v>
      </c>
    </row>
    <row r="1560" spans="19:22" x14ac:dyDescent="0.35">
      <c r="S1560">
        <v>1489</v>
      </c>
      <c r="T1560" s="32">
        <v>285704280.35625976</v>
      </c>
      <c r="U1560">
        <v>1489</v>
      </c>
      <c r="V1560" s="32">
        <v>3695897656.9235454</v>
      </c>
    </row>
    <row r="1561" spans="19:22" x14ac:dyDescent="0.35">
      <c r="S1561">
        <v>1490</v>
      </c>
      <c r="T1561" s="32">
        <v>191110647.02933061</v>
      </c>
      <c r="U1561">
        <v>1490</v>
      </c>
      <c r="V1561" s="32">
        <v>140635440.17233101</v>
      </c>
    </row>
    <row r="1562" spans="19:22" x14ac:dyDescent="0.35">
      <c r="S1562">
        <v>1491</v>
      </c>
      <c r="T1562" s="32">
        <v>93157082.375528485</v>
      </c>
      <c r="U1562">
        <v>1491</v>
      </c>
      <c r="V1562" s="32">
        <v>132998422.79282369</v>
      </c>
    </row>
    <row r="1563" spans="19:22" x14ac:dyDescent="0.35">
      <c r="S1563">
        <v>1492</v>
      </c>
      <c r="T1563" s="32">
        <v>413478136.1425885</v>
      </c>
      <c r="U1563">
        <v>1492</v>
      </c>
      <c r="V1563" s="32">
        <v>-234841093.01522657</v>
      </c>
    </row>
    <row r="1564" spans="19:22" x14ac:dyDescent="0.35">
      <c r="S1564">
        <v>1493</v>
      </c>
      <c r="T1564" s="32">
        <v>97116804.911015391</v>
      </c>
      <c r="U1564">
        <v>1493</v>
      </c>
      <c r="V1564" s="32">
        <v>-360286490.99387676</v>
      </c>
    </row>
    <row r="1565" spans="19:22" x14ac:dyDescent="0.35">
      <c r="S1565">
        <v>1494</v>
      </c>
      <c r="T1565" s="32">
        <v>139751515.53891405</v>
      </c>
      <c r="U1565">
        <v>1494</v>
      </c>
      <c r="V1565" s="32">
        <v>-227570810.30295566</v>
      </c>
    </row>
    <row r="1566" spans="19:22" x14ac:dyDescent="0.35">
      <c r="S1566">
        <v>1495</v>
      </c>
      <c r="T1566" s="32">
        <v>215006450.20308685</v>
      </c>
      <c r="U1566">
        <v>1495</v>
      </c>
      <c r="V1566" s="32">
        <v>-721123949.07905805</v>
      </c>
    </row>
    <row r="1567" spans="19:22" x14ac:dyDescent="0.35">
      <c r="S1567">
        <v>1496</v>
      </c>
      <c r="T1567" s="32">
        <v>270330110.90178299</v>
      </c>
      <c r="U1567">
        <v>1496</v>
      </c>
      <c r="V1567" s="32">
        <v>-177467645.36711422</v>
      </c>
    </row>
    <row r="1568" spans="19:22" x14ac:dyDescent="0.35">
      <c r="S1568">
        <v>1497</v>
      </c>
      <c r="T1568" s="32">
        <v>223016829.57899201</v>
      </c>
      <c r="U1568">
        <v>1497</v>
      </c>
      <c r="V1568" s="32">
        <v>-348676446.83363169</v>
      </c>
    </row>
    <row r="1569" spans="19:22" x14ac:dyDescent="0.35">
      <c r="S1569">
        <v>1498</v>
      </c>
      <c r="T1569" s="32">
        <v>102427833.61708687</v>
      </c>
      <c r="U1569">
        <v>1498</v>
      </c>
      <c r="V1569" s="32">
        <v>-196651170.97135934</v>
      </c>
    </row>
    <row r="1570" spans="19:22" x14ac:dyDescent="0.35">
      <c r="S1570">
        <v>1499</v>
      </c>
      <c r="T1570" s="32">
        <v>141209186.77906331</v>
      </c>
      <c r="U1570">
        <v>1499</v>
      </c>
      <c r="V1570" s="32">
        <v>21257354.337580804</v>
      </c>
    </row>
    <row r="1571" spans="19:22" x14ac:dyDescent="0.35">
      <c r="S1571">
        <v>1500</v>
      </c>
      <c r="T1571" s="32">
        <v>92260443.747690991</v>
      </c>
      <c r="U1571">
        <v>1500</v>
      </c>
      <c r="V1571" s="32">
        <v>417084919.96927649</v>
      </c>
    </row>
    <row r="1572" spans="19:22" x14ac:dyDescent="0.35">
      <c r="S1572">
        <v>1501</v>
      </c>
      <c r="T1572" s="32">
        <v>147874922.89657146</v>
      </c>
      <c r="U1572">
        <v>1501</v>
      </c>
      <c r="V1572" s="32">
        <v>-16536868.069141116</v>
      </c>
    </row>
    <row r="1573" spans="19:22" x14ac:dyDescent="0.35">
      <c r="S1573">
        <v>1502</v>
      </c>
      <c r="T1573" s="32">
        <v>93697244.05804193</v>
      </c>
      <c r="U1573">
        <v>1502</v>
      </c>
      <c r="V1573" s="32">
        <v>-47528961.626157269</v>
      </c>
    </row>
    <row r="1574" spans="19:22" x14ac:dyDescent="0.35">
      <c r="S1574">
        <v>1503</v>
      </c>
      <c r="T1574" s="32">
        <v>109056882.68751597</v>
      </c>
      <c r="U1574">
        <v>1503</v>
      </c>
      <c r="V1574" s="32">
        <v>292909110.02903306</v>
      </c>
    </row>
    <row r="1575" spans="19:22" x14ac:dyDescent="0.35">
      <c r="S1575">
        <v>1504</v>
      </c>
      <c r="T1575" s="32">
        <v>148421780.08400306</v>
      </c>
      <c r="U1575">
        <v>1504</v>
      </c>
      <c r="V1575" s="32">
        <v>-206742200.60325065</v>
      </c>
    </row>
    <row r="1576" spans="19:22" x14ac:dyDescent="0.35">
      <c r="S1576">
        <v>1505</v>
      </c>
      <c r="T1576" s="32">
        <v>196836340.52558693</v>
      </c>
      <c r="U1576">
        <v>1505</v>
      </c>
      <c r="V1576" s="32">
        <v>1121214111.5963254</v>
      </c>
    </row>
    <row r="1577" spans="19:22" x14ac:dyDescent="0.35">
      <c r="S1577">
        <v>1506</v>
      </c>
      <c r="T1577" s="32">
        <v>186260914.52301532</v>
      </c>
      <c r="U1577">
        <v>1506</v>
      </c>
      <c r="V1577" s="32">
        <v>569063148.69088316</v>
      </c>
    </row>
    <row r="1578" spans="19:22" x14ac:dyDescent="0.35">
      <c r="S1578">
        <v>1507</v>
      </c>
      <c r="T1578" s="32">
        <v>98315880.577413931</v>
      </c>
      <c r="U1578">
        <v>1507</v>
      </c>
      <c r="V1578" s="32">
        <v>-115624402.16495436</v>
      </c>
    </row>
    <row r="1579" spans="19:22" x14ac:dyDescent="0.35">
      <c r="S1579">
        <v>1508</v>
      </c>
      <c r="T1579" s="32">
        <v>90554861.140947536</v>
      </c>
      <c r="U1579">
        <v>1508</v>
      </c>
      <c r="V1579" s="32">
        <v>-187411412.07136178</v>
      </c>
    </row>
    <row r="1580" spans="19:22" x14ac:dyDescent="0.35">
      <c r="S1580">
        <v>1509</v>
      </c>
      <c r="T1580" s="32">
        <v>119043102.83466394</v>
      </c>
      <c r="U1580">
        <v>1509</v>
      </c>
      <c r="V1580" s="32">
        <v>-115461571.14704002</v>
      </c>
    </row>
    <row r="1581" spans="19:22" x14ac:dyDescent="0.35">
      <c r="S1581">
        <v>1510</v>
      </c>
      <c r="T1581" s="32">
        <v>98243356.091136411</v>
      </c>
      <c r="U1581">
        <v>1510</v>
      </c>
      <c r="V1581" s="32">
        <v>-27189680.77790764</v>
      </c>
    </row>
    <row r="1582" spans="19:22" x14ac:dyDescent="0.35">
      <c r="S1582">
        <v>1511</v>
      </c>
      <c r="T1582" s="32">
        <v>101033826.0930074</v>
      </c>
      <c r="U1582">
        <v>1511</v>
      </c>
      <c r="V1582" s="32">
        <v>509311894.28897721</v>
      </c>
    </row>
    <row r="1583" spans="19:22" x14ac:dyDescent="0.35">
      <c r="S1583">
        <v>1512</v>
      </c>
      <c r="T1583" s="32">
        <v>115532417.79088615</v>
      </c>
      <c r="U1583">
        <v>1512</v>
      </c>
      <c r="V1583" s="32">
        <v>-181560444.75709379</v>
      </c>
    </row>
    <row r="1584" spans="19:22" x14ac:dyDescent="0.35">
      <c r="S1584">
        <v>1513</v>
      </c>
      <c r="T1584" s="32">
        <v>122608413.77335002</v>
      </c>
      <c r="U1584">
        <v>1513</v>
      </c>
      <c r="V1584" s="32">
        <v>245254136.26942438</v>
      </c>
    </row>
    <row r="1585" spans="19:22" x14ac:dyDescent="0.35">
      <c r="S1585">
        <v>1514</v>
      </c>
      <c r="T1585" s="32">
        <v>175833521.3285163</v>
      </c>
      <c r="U1585">
        <v>1514</v>
      </c>
      <c r="V1585" s="32">
        <v>-132368580.0460528</v>
      </c>
    </row>
    <row r="1586" spans="19:22" x14ac:dyDescent="0.35">
      <c r="S1586">
        <v>1515</v>
      </c>
      <c r="T1586" s="32">
        <v>166514639.06982452</v>
      </c>
      <c r="U1586">
        <v>1515</v>
      </c>
      <c r="V1586" s="32">
        <v>-140332234.70468581</v>
      </c>
    </row>
    <row r="1587" spans="19:22" x14ac:dyDescent="0.35">
      <c r="S1587">
        <v>1516</v>
      </c>
      <c r="T1587" s="32">
        <v>131667816.45824833</v>
      </c>
      <c r="U1587">
        <v>1516</v>
      </c>
      <c r="V1587" s="32">
        <v>-425919074.67914015</v>
      </c>
    </row>
    <row r="1588" spans="19:22" x14ac:dyDescent="0.35">
      <c r="S1588">
        <v>1517</v>
      </c>
      <c r="T1588" s="32">
        <v>149314816.88210693</v>
      </c>
      <c r="U1588">
        <v>1517</v>
      </c>
      <c r="V1588" s="32">
        <v>-380398223.75046372</v>
      </c>
    </row>
    <row r="1589" spans="19:22" x14ac:dyDescent="0.35">
      <c r="S1589">
        <v>1518</v>
      </c>
      <c r="T1589" s="32">
        <v>116736989.26068369</v>
      </c>
      <c r="U1589">
        <v>1518</v>
      </c>
      <c r="V1589" s="32">
        <v>-343146981.24318099</v>
      </c>
    </row>
    <row r="1590" spans="19:22" x14ac:dyDescent="0.35">
      <c r="S1590">
        <v>1519</v>
      </c>
      <c r="T1590" s="32">
        <v>95929606.390172884</v>
      </c>
      <c r="U1590">
        <v>1519</v>
      </c>
      <c r="V1590" s="32">
        <v>-242058615.29281378</v>
      </c>
    </row>
    <row r="1591" spans="19:22" x14ac:dyDescent="0.35">
      <c r="S1591">
        <v>1520</v>
      </c>
      <c r="T1591" s="32">
        <v>91271132.833553359</v>
      </c>
      <c r="U1591">
        <v>1520</v>
      </c>
      <c r="V1591" s="32">
        <v>-465728348.64990014</v>
      </c>
    </row>
    <row r="1592" spans="19:22" x14ac:dyDescent="0.35">
      <c r="S1592">
        <v>1521</v>
      </c>
      <c r="T1592" s="32">
        <v>66756851.489510596</v>
      </c>
      <c r="U1592">
        <v>1521</v>
      </c>
      <c r="V1592" s="32">
        <v>-252766306.12745583</v>
      </c>
    </row>
    <row r="1593" spans="19:22" x14ac:dyDescent="0.35">
      <c r="S1593">
        <v>1522</v>
      </c>
      <c r="T1593" s="32">
        <v>121657847.11448355</v>
      </c>
      <c r="U1593">
        <v>1522</v>
      </c>
      <c r="V1593" s="32">
        <v>-169823390.20280182</v>
      </c>
    </row>
    <row r="1594" spans="19:22" x14ac:dyDescent="0.35">
      <c r="S1594">
        <v>1523</v>
      </c>
      <c r="T1594" s="32">
        <v>138791758.26867908</v>
      </c>
      <c r="U1594">
        <v>1523</v>
      </c>
      <c r="V1594" s="32">
        <v>1181785710.2531836</v>
      </c>
    </row>
    <row r="1595" spans="19:22" x14ac:dyDescent="0.35">
      <c r="S1595">
        <v>1524</v>
      </c>
      <c r="T1595" s="32">
        <v>221331021.72645387</v>
      </c>
      <c r="U1595">
        <v>1524</v>
      </c>
      <c r="V1595" s="32">
        <v>161514498.54724437</v>
      </c>
    </row>
    <row r="1596" spans="19:22" x14ac:dyDescent="0.35">
      <c r="S1596">
        <v>1525</v>
      </c>
      <c r="T1596" s="32">
        <v>89230517.645909518</v>
      </c>
      <c r="U1596">
        <v>1525</v>
      </c>
      <c r="V1596" s="32">
        <v>-426786066.30025882</v>
      </c>
    </row>
    <row r="1597" spans="19:22" x14ac:dyDescent="0.35">
      <c r="S1597">
        <v>1526</v>
      </c>
      <c r="T1597" s="32">
        <v>96186325.985994503</v>
      </c>
      <c r="U1597">
        <v>1526</v>
      </c>
      <c r="V1597" s="32">
        <v>-15464838.719211869</v>
      </c>
    </row>
    <row r="1598" spans="19:22" x14ac:dyDescent="0.35">
      <c r="S1598">
        <v>1527</v>
      </c>
      <c r="T1598" s="32">
        <v>86086420.47402136</v>
      </c>
      <c r="U1598">
        <v>1527</v>
      </c>
      <c r="V1598" s="32">
        <v>-331974632.83617312</v>
      </c>
    </row>
    <row r="1599" spans="19:22" x14ac:dyDescent="0.35">
      <c r="S1599">
        <v>1528</v>
      </c>
      <c r="T1599" s="32">
        <v>144545794.92122015</v>
      </c>
      <c r="U1599">
        <v>1528</v>
      </c>
      <c r="V1599" s="32">
        <v>17068529.487060044</v>
      </c>
    </row>
    <row r="1600" spans="19:22" x14ac:dyDescent="0.35">
      <c r="S1600">
        <v>1529</v>
      </c>
      <c r="T1600" s="32">
        <v>215077032.62263098</v>
      </c>
      <c r="U1600">
        <v>1529</v>
      </c>
      <c r="V1600" s="32">
        <v>-298319912.2269696</v>
      </c>
    </row>
    <row r="1601" spans="19:22" x14ac:dyDescent="0.35">
      <c r="S1601">
        <v>1530</v>
      </c>
      <c r="T1601" s="32">
        <v>122184014.52957295</v>
      </c>
      <c r="U1601">
        <v>1530</v>
      </c>
      <c r="V1601" s="32">
        <v>-128977149.92188016</v>
      </c>
    </row>
    <row r="1602" spans="19:22" x14ac:dyDescent="0.35">
      <c r="S1602">
        <v>1531</v>
      </c>
      <c r="T1602" s="32">
        <v>79968214.005395442</v>
      </c>
      <c r="U1602">
        <v>1531</v>
      </c>
      <c r="V1602" s="32">
        <v>-354367021.97020948</v>
      </c>
    </row>
    <row r="1603" spans="19:22" x14ac:dyDescent="0.35">
      <c r="S1603">
        <v>1532</v>
      </c>
      <c r="T1603" s="32">
        <v>206211125.9386076</v>
      </c>
      <c r="U1603">
        <v>1532</v>
      </c>
      <c r="V1603" s="32">
        <v>189562650.984231</v>
      </c>
    </row>
    <row r="1604" spans="19:22" x14ac:dyDescent="0.35">
      <c r="S1604">
        <v>1533</v>
      </c>
      <c r="T1604" s="32">
        <v>112370876.88104771</v>
      </c>
      <c r="U1604">
        <v>1533</v>
      </c>
      <c r="V1604" s="32">
        <v>-164165804.22108591</v>
      </c>
    </row>
    <row r="1605" spans="19:22" x14ac:dyDescent="0.35">
      <c r="S1605">
        <v>1534</v>
      </c>
      <c r="T1605" s="32">
        <v>124772606.16852915</v>
      </c>
      <c r="U1605">
        <v>1534</v>
      </c>
      <c r="V1605" s="32">
        <v>-343519262.1904968</v>
      </c>
    </row>
    <row r="1606" spans="19:22" x14ac:dyDescent="0.35">
      <c r="S1606">
        <v>1535</v>
      </c>
      <c r="T1606" s="32">
        <v>120922986.22941375</v>
      </c>
      <c r="U1606">
        <v>1535</v>
      </c>
      <c r="V1606" s="32">
        <v>67995191.270056799</v>
      </c>
    </row>
    <row r="1607" spans="19:22" x14ac:dyDescent="0.35">
      <c r="S1607">
        <v>1536</v>
      </c>
      <c r="T1607" s="32">
        <v>173437957.35125723</v>
      </c>
      <c r="U1607">
        <v>1536</v>
      </c>
      <c r="V1607" s="32">
        <v>-232723418.51638728</v>
      </c>
    </row>
    <row r="1608" spans="19:22" x14ac:dyDescent="0.35">
      <c r="S1608">
        <v>1537</v>
      </c>
      <c r="T1608" s="32">
        <v>68770206.46582441</v>
      </c>
      <c r="U1608">
        <v>1537</v>
      </c>
      <c r="V1608" s="32">
        <v>54344505.867742807</v>
      </c>
    </row>
    <row r="1609" spans="19:22" x14ac:dyDescent="0.35">
      <c r="S1609">
        <v>1538</v>
      </c>
      <c r="T1609" s="32">
        <v>147622084.36140242</v>
      </c>
      <c r="U1609">
        <v>1538</v>
      </c>
      <c r="V1609" s="32">
        <v>-493476087.09122592</v>
      </c>
    </row>
    <row r="1610" spans="19:22" x14ac:dyDescent="0.35">
      <c r="S1610">
        <v>1539</v>
      </c>
      <c r="T1610" s="32">
        <v>101354550.4480311</v>
      </c>
      <c r="U1610">
        <v>1539</v>
      </c>
      <c r="V1610" s="32">
        <v>-558234266.18368053</v>
      </c>
    </row>
    <row r="1611" spans="19:22" x14ac:dyDescent="0.35">
      <c r="S1611">
        <v>1540</v>
      </c>
      <c r="T1611" s="32">
        <v>184747316.56256977</v>
      </c>
      <c r="U1611">
        <v>1540</v>
      </c>
      <c r="V1611" s="32">
        <v>-126236144.21246979</v>
      </c>
    </row>
    <row r="1612" spans="19:22" x14ac:dyDescent="0.35">
      <c r="S1612">
        <v>1541</v>
      </c>
      <c r="T1612" s="32">
        <v>139750796.28441286</v>
      </c>
      <c r="U1612">
        <v>1541</v>
      </c>
      <c r="V1612" s="32">
        <v>-185450290.19513392</v>
      </c>
    </row>
    <row r="1613" spans="19:22" x14ac:dyDescent="0.35">
      <c r="S1613">
        <v>1542</v>
      </c>
      <c r="T1613" s="32">
        <v>431792278.15969992</v>
      </c>
      <c r="U1613">
        <v>1542</v>
      </c>
      <c r="V1613" s="32">
        <v>-559326088.93847668</v>
      </c>
    </row>
    <row r="1614" spans="19:22" x14ac:dyDescent="0.35">
      <c r="S1614">
        <v>1543</v>
      </c>
      <c r="T1614" s="32">
        <v>131927792.21838275</v>
      </c>
      <c r="U1614">
        <v>1543</v>
      </c>
      <c r="V1614" s="32">
        <v>-240876212.59940356</v>
      </c>
    </row>
    <row r="1615" spans="19:22" x14ac:dyDescent="0.35">
      <c r="S1615">
        <v>1544</v>
      </c>
      <c r="T1615" s="32">
        <v>93962056.128934115</v>
      </c>
      <c r="U1615">
        <v>1544</v>
      </c>
      <c r="V1615" s="32">
        <v>-253716715.43158743</v>
      </c>
    </row>
    <row r="1616" spans="19:22" x14ac:dyDescent="0.35">
      <c r="S1616">
        <v>1545</v>
      </c>
      <c r="T1616" s="32">
        <v>75744048.939995751</v>
      </c>
      <c r="U1616">
        <v>1545</v>
      </c>
      <c r="V1616" s="32">
        <v>-151122640.07022119</v>
      </c>
    </row>
    <row r="1617" spans="19:22" x14ac:dyDescent="0.35">
      <c r="S1617">
        <v>1546</v>
      </c>
      <c r="T1617" s="32">
        <v>150234125.13272998</v>
      </c>
      <c r="U1617">
        <v>1546</v>
      </c>
      <c r="V1617" s="32">
        <v>1985318141.7047136</v>
      </c>
    </row>
    <row r="1618" spans="19:22" x14ac:dyDescent="0.35">
      <c r="S1618">
        <v>1547</v>
      </c>
      <c r="T1618" s="32">
        <v>65234326.479348212</v>
      </c>
      <c r="U1618">
        <v>1547</v>
      </c>
      <c r="V1618" s="32">
        <v>139215484.70427626</v>
      </c>
    </row>
    <row r="1619" spans="19:22" x14ac:dyDescent="0.35">
      <c r="S1619">
        <v>1548</v>
      </c>
      <c r="T1619" s="32">
        <v>73174488.242042139</v>
      </c>
      <c r="U1619">
        <v>1548</v>
      </c>
      <c r="V1619" s="32">
        <v>-392267843.15989041</v>
      </c>
    </row>
    <row r="1620" spans="19:22" x14ac:dyDescent="0.35">
      <c r="S1620">
        <v>1549</v>
      </c>
      <c r="T1620" s="32">
        <v>93278504.758406356</v>
      </c>
      <c r="U1620">
        <v>1549</v>
      </c>
      <c r="V1620" s="32">
        <v>-163154773.74840301</v>
      </c>
    </row>
    <row r="1621" spans="19:22" x14ac:dyDescent="0.35">
      <c r="S1621">
        <v>1550</v>
      </c>
      <c r="T1621" s="32">
        <v>122595408.09260049</v>
      </c>
      <c r="U1621">
        <v>1550</v>
      </c>
      <c r="V1621" s="32">
        <v>-297215526.70652449</v>
      </c>
    </row>
    <row r="1622" spans="19:22" x14ac:dyDescent="0.35">
      <c r="S1622">
        <v>1551</v>
      </c>
      <c r="T1622" s="32">
        <v>111227237.36049776</v>
      </c>
      <c r="U1622">
        <v>1551</v>
      </c>
      <c r="V1622" s="32">
        <v>-103952721.51894206</v>
      </c>
    </row>
    <row r="1623" spans="19:22" x14ac:dyDescent="0.35">
      <c r="S1623">
        <v>1552</v>
      </c>
      <c r="T1623" s="32">
        <v>57418756.642874107</v>
      </c>
      <c r="U1623">
        <v>1552</v>
      </c>
      <c r="V1623" s="32">
        <v>-131533113.38618711</v>
      </c>
    </row>
    <row r="1624" spans="19:22" x14ac:dyDescent="0.35">
      <c r="S1624">
        <v>1553</v>
      </c>
      <c r="T1624" s="32">
        <v>126270613.42889357</v>
      </c>
      <c r="U1624">
        <v>1553</v>
      </c>
      <c r="V1624" s="32">
        <v>75360059.876491085</v>
      </c>
    </row>
    <row r="1625" spans="19:22" x14ac:dyDescent="0.35">
      <c r="S1625">
        <v>1554</v>
      </c>
      <c r="T1625" s="32">
        <v>113392199.57059641</v>
      </c>
      <c r="U1625">
        <v>1554</v>
      </c>
      <c r="V1625" s="32">
        <v>-102849094.09608054</v>
      </c>
    </row>
    <row r="1626" spans="19:22" x14ac:dyDescent="0.35">
      <c r="S1626">
        <v>1555</v>
      </c>
      <c r="T1626" s="32">
        <v>129900233.88193811</v>
      </c>
      <c r="U1626">
        <v>1555</v>
      </c>
      <c r="V1626" s="32">
        <v>-375938686.55277544</v>
      </c>
    </row>
    <row r="1627" spans="19:22" x14ac:dyDescent="0.35">
      <c r="S1627">
        <v>1556</v>
      </c>
      <c r="T1627" s="32">
        <v>116030313.5637015</v>
      </c>
      <c r="U1627">
        <v>1556</v>
      </c>
      <c r="V1627" s="32">
        <v>1855010332.014847</v>
      </c>
    </row>
    <row r="1628" spans="19:22" x14ac:dyDescent="0.35">
      <c r="S1628">
        <v>1557</v>
      </c>
      <c r="T1628" s="32">
        <v>68777936.290867388</v>
      </c>
      <c r="U1628">
        <v>1557</v>
      </c>
      <c r="V1628" s="32">
        <v>382187252.57544297</v>
      </c>
    </row>
    <row r="1629" spans="19:22" x14ac:dyDescent="0.35">
      <c r="S1629">
        <v>1558</v>
      </c>
      <c r="T1629" s="32">
        <v>139626138.64828321</v>
      </c>
      <c r="U1629">
        <v>1558</v>
      </c>
      <c r="V1629" s="32">
        <v>-184206438.31719616</v>
      </c>
    </row>
    <row r="1630" spans="19:22" x14ac:dyDescent="0.35">
      <c r="S1630">
        <v>1559</v>
      </c>
      <c r="T1630" s="32">
        <v>56238691.223836392</v>
      </c>
      <c r="U1630">
        <v>1559</v>
      </c>
      <c r="V1630" s="32">
        <v>1537826611.2009087</v>
      </c>
    </row>
    <row r="1631" spans="19:22" x14ac:dyDescent="0.35">
      <c r="S1631">
        <v>1560</v>
      </c>
      <c r="T1631" s="32">
        <v>146291075.16748881</v>
      </c>
      <c r="U1631">
        <v>1560</v>
      </c>
      <c r="V1631" s="32">
        <v>-350429309.94897366</v>
      </c>
    </row>
    <row r="1632" spans="19:22" x14ac:dyDescent="0.35">
      <c r="S1632">
        <v>1561</v>
      </c>
      <c r="T1632" s="32">
        <v>124526663.89493832</v>
      </c>
      <c r="U1632">
        <v>1561</v>
      </c>
      <c r="V1632" s="32">
        <v>-216643884.73382166</v>
      </c>
    </row>
    <row r="1633" spans="19:22" x14ac:dyDescent="0.35">
      <c r="S1633">
        <v>1562</v>
      </c>
      <c r="T1633" s="32">
        <v>100400467.90866785</v>
      </c>
      <c r="U1633">
        <v>1562</v>
      </c>
      <c r="V1633" s="32">
        <v>-326111785.53593159</v>
      </c>
    </row>
    <row r="1634" spans="19:22" x14ac:dyDescent="0.35">
      <c r="S1634">
        <v>1563</v>
      </c>
      <c r="T1634" s="32">
        <v>203140927.23729637</v>
      </c>
      <c r="U1634">
        <v>1563</v>
      </c>
      <c r="V1634" s="32">
        <v>-283885171.71463406</v>
      </c>
    </row>
    <row r="1635" spans="19:22" x14ac:dyDescent="0.35">
      <c r="S1635">
        <v>1564</v>
      </c>
      <c r="T1635" s="32">
        <v>138571128.72647917</v>
      </c>
      <c r="U1635">
        <v>1564</v>
      </c>
      <c r="V1635" s="32">
        <v>-239835965.61475322</v>
      </c>
    </row>
    <row r="1636" spans="19:22" x14ac:dyDescent="0.35">
      <c r="S1636">
        <v>1565</v>
      </c>
      <c r="T1636" s="32">
        <v>115588291.55459008</v>
      </c>
      <c r="U1636">
        <v>1565</v>
      </c>
      <c r="V1636" s="32">
        <v>-77264863.046590641</v>
      </c>
    </row>
    <row r="1637" spans="19:22" x14ac:dyDescent="0.35">
      <c r="S1637">
        <v>1566</v>
      </c>
      <c r="T1637" s="32">
        <v>199642663.19816577</v>
      </c>
      <c r="U1637">
        <v>1566</v>
      </c>
      <c r="V1637" s="32">
        <v>-187935658.52936804</v>
      </c>
    </row>
    <row r="1638" spans="19:22" x14ac:dyDescent="0.35">
      <c r="S1638">
        <v>1567</v>
      </c>
      <c r="T1638" s="32">
        <v>164707851.96416548</v>
      </c>
      <c r="U1638">
        <v>1567</v>
      </c>
      <c r="V1638" s="32">
        <v>-329264316.46477491</v>
      </c>
    </row>
    <row r="1639" spans="19:22" x14ac:dyDescent="0.35">
      <c r="S1639">
        <v>1568</v>
      </c>
      <c r="T1639" s="32">
        <v>124978336.19941957</v>
      </c>
      <c r="U1639">
        <v>1568</v>
      </c>
      <c r="V1639" s="32">
        <v>-346823199.56470066</v>
      </c>
    </row>
    <row r="1640" spans="19:22" x14ac:dyDescent="0.35">
      <c r="S1640">
        <v>1569</v>
      </c>
      <c r="T1640" s="32">
        <v>102651427.14493743</v>
      </c>
      <c r="U1640">
        <v>1569</v>
      </c>
      <c r="V1640" s="32">
        <v>-28981526.293756291</v>
      </c>
    </row>
    <row r="1641" spans="19:22" x14ac:dyDescent="0.35">
      <c r="S1641">
        <v>1570</v>
      </c>
      <c r="T1641" s="32">
        <v>114702191.34047191</v>
      </c>
      <c r="U1641">
        <v>1570</v>
      </c>
      <c r="V1641" s="32">
        <v>2197043169.6048002</v>
      </c>
    </row>
    <row r="1642" spans="19:22" x14ac:dyDescent="0.35">
      <c r="S1642">
        <v>1571</v>
      </c>
      <c r="T1642" s="32">
        <v>135761453.89215821</v>
      </c>
      <c r="U1642">
        <v>1571</v>
      </c>
      <c r="V1642" s="32">
        <v>1329938004.7421467</v>
      </c>
    </row>
    <row r="1643" spans="19:22" x14ac:dyDescent="0.35">
      <c r="S1643">
        <v>1572</v>
      </c>
      <c r="T1643" s="32">
        <v>199826404.00304103</v>
      </c>
      <c r="U1643">
        <v>1572</v>
      </c>
      <c r="V1643" s="32">
        <v>-291970715.86321718</v>
      </c>
    </row>
    <row r="1644" spans="19:22" x14ac:dyDescent="0.35">
      <c r="S1644">
        <v>1573</v>
      </c>
      <c r="T1644" s="32">
        <v>164189970.24564287</v>
      </c>
      <c r="U1644">
        <v>1573</v>
      </c>
      <c r="V1644" s="32">
        <v>-173290586.92250764</v>
      </c>
    </row>
    <row r="1645" spans="19:22" x14ac:dyDescent="0.35">
      <c r="S1645">
        <v>1574</v>
      </c>
      <c r="T1645" s="32">
        <v>147416234.23637238</v>
      </c>
      <c r="U1645">
        <v>1574</v>
      </c>
      <c r="V1645" s="32">
        <v>-60378003.251500353</v>
      </c>
    </row>
    <row r="1646" spans="19:22" x14ac:dyDescent="0.35">
      <c r="S1646">
        <v>1575</v>
      </c>
      <c r="T1646" s="32">
        <v>266641161.45561942</v>
      </c>
      <c r="U1646">
        <v>1575</v>
      </c>
      <c r="V1646" s="32">
        <v>-283387085.20779353</v>
      </c>
    </row>
    <row r="1647" spans="19:22" x14ac:dyDescent="0.35">
      <c r="S1647">
        <v>1576</v>
      </c>
      <c r="T1647" s="32">
        <v>96675876.338943809</v>
      </c>
      <c r="U1647">
        <v>1576</v>
      </c>
      <c r="V1647" s="32">
        <v>-243536784.53558066</v>
      </c>
    </row>
    <row r="1648" spans="19:22" x14ac:dyDescent="0.35">
      <c r="S1648">
        <v>1577</v>
      </c>
      <c r="T1648" s="32">
        <v>148591536.42238715</v>
      </c>
      <c r="U1648">
        <v>1577</v>
      </c>
      <c r="V1648" s="32">
        <v>-208183848.55745274</v>
      </c>
    </row>
    <row r="1649" spans="19:22" x14ac:dyDescent="0.35">
      <c r="S1649">
        <v>1578</v>
      </c>
      <c r="T1649" s="32">
        <v>84399234.469955236</v>
      </c>
      <c r="U1649">
        <v>1578</v>
      </c>
      <c r="V1649" s="32">
        <v>106216332.99126931</v>
      </c>
    </row>
    <row r="1650" spans="19:22" x14ac:dyDescent="0.35">
      <c r="S1650">
        <v>1579</v>
      </c>
      <c r="T1650" s="32">
        <v>200126737.80154514</v>
      </c>
      <c r="U1650">
        <v>1579</v>
      </c>
      <c r="V1650" s="32">
        <v>-227493017.7792933</v>
      </c>
    </row>
    <row r="1651" spans="19:22" x14ac:dyDescent="0.35">
      <c r="S1651">
        <v>1580</v>
      </c>
      <c r="T1651" s="32">
        <v>101342166.37575616</v>
      </c>
      <c r="U1651">
        <v>1580</v>
      </c>
      <c r="V1651" s="32">
        <v>-608254931.85222411</v>
      </c>
    </row>
    <row r="1652" spans="19:22" x14ac:dyDescent="0.35">
      <c r="S1652">
        <v>1581</v>
      </c>
      <c r="T1652" s="32">
        <v>117024029.89901592</v>
      </c>
      <c r="U1652">
        <v>1581</v>
      </c>
      <c r="V1652" s="32">
        <v>-283094877.59953457</v>
      </c>
    </row>
    <row r="1653" spans="19:22" x14ac:dyDescent="0.35">
      <c r="S1653">
        <v>1582</v>
      </c>
      <c r="T1653" s="32">
        <v>126752146.00283672</v>
      </c>
      <c r="U1653">
        <v>1582</v>
      </c>
      <c r="V1653" s="32">
        <v>-280951091.4398542</v>
      </c>
    </row>
    <row r="1654" spans="19:22" x14ac:dyDescent="0.35">
      <c r="S1654">
        <v>1583</v>
      </c>
      <c r="T1654" s="32">
        <v>184620747.74620947</v>
      </c>
      <c r="U1654">
        <v>1583</v>
      </c>
      <c r="V1654" s="32">
        <v>124452711.20712565</v>
      </c>
    </row>
    <row r="1655" spans="19:22" x14ac:dyDescent="0.35">
      <c r="S1655">
        <v>1584</v>
      </c>
      <c r="T1655" s="32">
        <v>160660499.08366677</v>
      </c>
      <c r="U1655">
        <v>1584</v>
      </c>
      <c r="V1655" s="32">
        <v>-705971907.92491794</v>
      </c>
    </row>
    <row r="1656" spans="19:22" x14ac:dyDescent="0.35">
      <c r="S1656">
        <v>1585</v>
      </c>
      <c r="T1656" s="32">
        <v>132442076.1190168</v>
      </c>
      <c r="U1656">
        <v>1585</v>
      </c>
      <c r="V1656" s="32">
        <v>170949438.17515749</v>
      </c>
    </row>
    <row r="1657" spans="19:22" x14ac:dyDescent="0.35">
      <c r="S1657">
        <v>1586</v>
      </c>
      <c r="T1657" s="32">
        <v>295075447.22997719</v>
      </c>
      <c r="U1657">
        <v>1586</v>
      </c>
      <c r="V1657" s="32">
        <v>-707773712.61337268</v>
      </c>
    </row>
    <row r="1658" spans="19:22" x14ac:dyDescent="0.35">
      <c r="S1658">
        <v>1587</v>
      </c>
      <c r="T1658" s="32">
        <v>218149867.8684063</v>
      </c>
      <c r="U1658">
        <v>1587</v>
      </c>
      <c r="V1658" s="32">
        <v>-536263256.42755252</v>
      </c>
    </row>
    <row r="1659" spans="19:22" x14ac:dyDescent="0.35">
      <c r="S1659">
        <v>1588</v>
      </c>
      <c r="T1659" s="32">
        <v>163663287.32416663</v>
      </c>
      <c r="U1659">
        <v>1588</v>
      </c>
      <c r="V1659" s="32">
        <v>-402799503.78812987</v>
      </c>
    </row>
    <row r="1660" spans="19:22" x14ac:dyDescent="0.35">
      <c r="S1660">
        <v>1589</v>
      </c>
      <c r="T1660" s="32">
        <v>167553410.95594782</v>
      </c>
      <c r="U1660">
        <v>1589</v>
      </c>
      <c r="V1660" s="32">
        <v>2164690283.6742053</v>
      </c>
    </row>
    <row r="1661" spans="19:22" x14ac:dyDescent="0.35">
      <c r="S1661">
        <v>1590</v>
      </c>
      <c r="T1661" s="32">
        <v>99618636.371085986</v>
      </c>
      <c r="U1661">
        <v>1590</v>
      </c>
      <c r="V1661" s="32">
        <v>-151845291.36925486</v>
      </c>
    </row>
    <row r="1662" spans="19:22" x14ac:dyDescent="0.35">
      <c r="S1662">
        <v>1591</v>
      </c>
      <c r="T1662" s="32">
        <v>128083921.92543834</v>
      </c>
      <c r="U1662">
        <v>1591</v>
      </c>
      <c r="V1662" s="32">
        <v>-407920165.98038501</v>
      </c>
    </row>
    <row r="1663" spans="19:22" x14ac:dyDescent="0.35">
      <c r="S1663">
        <v>1592</v>
      </c>
      <c r="T1663" s="32">
        <v>152992430.84202966</v>
      </c>
      <c r="U1663">
        <v>1592</v>
      </c>
      <c r="V1663" s="32">
        <v>424860764.93364698</v>
      </c>
    </row>
    <row r="1664" spans="19:22" x14ac:dyDescent="0.35">
      <c r="S1664">
        <v>1593</v>
      </c>
      <c r="T1664" s="32">
        <v>144736168.73116189</v>
      </c>
      <c r="U1664">
        <v>1593</v>
      </c>
      <c r="V1664" s="32">
        <v>-473461360.06846666</v>
      </c>
    </row>
    <row r="1665" spans="19:22" x14ac:dyDescent="0.35">
      <c r="S1665">
        <v>1594</v>
      </c>
      <c r="T1665" s="32">
        <v>127039047.74690862</v>
      </c>
      <c r="U1665">
        <v>1594</v>
      </c>
      <c r="V1665" s="32">
        <v>-231827909.68180871</v>
      </c>
    </row>
    <row r="1666" spans="19:22" x14ac:dyDescent="0.35">
      <c r="S1666">
        <v>1595</v>
      </c>
      <c r="T1666" s="32">
        <v>181866442.23786083</v>
      </c>
      <c r="U1666">
        <v>1595</v>
      </c>
      <c r="V1666" s="32">
        <v>-616362994.36245418</v>
      </c>
    </row>
    <row r="1667" spans="19:22" x14ac:dyDescent="0.35">
      <c r="S1667">
        <v>1596</v>
      </c>
      <c r="T1667" s="32">
        <v>133972583.07538904</v>
      </c>
      <c r="U1667">
        <v>1596</v>
      </c>
      <c r="V1667" s="32">
        <v>-263093288.93780968</v>
      </c>
    </row>
    <row r="1668" spans="19:22" x14ac:dyDescent="0.35">
      <c r="S1668">
        <v>1597</v>
      </c>
      <c r="T1668" s="32">
        <v>139074370.85723373</v>
      </c>
      <c r="U1668">
        <v>1597</v>
      </c>
      <c r="V1668" s="32">
        <v>-187898017.7538124</v>
      </c>
    </row>
    <row r="1669" spans="19:22" x14ac:dyDescent="0.35">
      <c r="S1669">
        <v>1598</v>
      </c>
      <c r="T1669" s="32">
        <v>85581960.542336911</v>
      </c>
      <c r="U1669">
        <v>1598</v>
      </c>
      <c r="V1669" s="32">
        <v>41894308.350487024</v>
      </c>
    </row>
    <row r="1670" spans="19:22" x14ac:dyDescent="0.35">
      <c r="S1670">
        <v>1599</v>
      </c>
      <c r="T1670" s="32">
        <v>121981951.24283963</v>
      </c>
      <c r="U1670">
        <v>1599</v>
      </c>
      <c r="V1670" s="32">
        <v>-53846846.800107673</v>
      </c>
    </row>
    <row r="1671" spans="19:22" x14ac:dyDescent="0.35">
      <c r="S1671">
        <v>1600</v>
      </c>
      <c r="T1671" s="32">
        <v>81939431.068670258</v>
      </c>
      <c r="U1671">
        <v>1600</v>
      </c>
      <c r="V1671" s="32">
        <v>1252675784.6480136</v>
      </c>
    </row>
    <row r="1672" spans="19:22" x14ac:dyDescent="0.35">
      <c r="S1672">
        <v>1601</v>
      </c>
      <c r="T1672" s="32">
        <v>238344047.40860593</v>
      </c>
      <c r="U1672">
        <v>1601</v>
      </c>
      <c r="V1672" s="32">
        <v>-206030710.54329303</v>
      </c>
    </row>
    <row r="1673" spans="19:22" x14ac:dyDescent="0.35">
      <c r="S1673">
        <v>1602</v>
      </c>
      <c r="T1673" s="32">
        <v>514188879.14154357</v>
      </c>
      <c r="U1673">
        <v>1602</v>
      </c>
      <c r="V1673" s="32">
        <v>-153237846.78039765</v>
      </c>
    </row>
    <row r="1674" spans="19:22" x14ac:dyDescent="0.35">
      <c r="S1674">
        <v>1603</v>
      </c>
      <c r="T1674" s="32">
        <v>121313363.62668924</v>
      </c>
      <c r="U1674">
        <v>1603</v>
      </c>
      <c r="V1674" s="32">
        <v>-234370409.60135373</v>
      </c>
    </row>
    <row r="1675" spans="19:22" x14ac:dyDescent="0.35">
      <c r="S1675">
        <v>1604</v>
      </c>
      <c r="T1675" s="32">
        <v>102380964.45199089</v>
      </c>
      <c r="U1675">
        <v>1604</v>
      </c>
      <c r="V1675" s="32">
        <v>6046612611.1650152</v>
      </c>
    </row>
    <row r="1676" spans="19:22" x14ac:dyDescent="0.35">
      <c r="S1676">
        <v>1605</v>
      </c>
      <c r="T1676" s="32">
        <v>109503180.04311986</v>
      </c>
      <c r="U1676">
        <v>1605</v>
      </c>
      <c r="V1676" s="32">
        <v>-365765892.01243967</v>
      </c>
    </row>
    <row r="1677" spans="19:22" x14ac:dyDescent="0.35">
      <c r="S1677">
        <v>1606</v>
      </c>
      <c r="T1677" s="32">
        <v>105670139.21979272</v>
      </c>
      <c r="U1677">
        <v>1606</v>
      </c>
      <c r="V1677" s="32">
        <v>-290561663.2254675</v>
      </c>
    </row>
    <row r="1678" spans="19:22" x14ac:dyDescent="0.35">
      <c r="S1678">
        <v>1607</v>
      </c>
      <c r="T1678" s="32">
        <v>168066726.70979854</v>
      </c>
      <c r="U1678">
        <v>1607</v>
      </c>
      <c r="V1678" s="32">
        <v>-212015732.57814711</v>
      </c>
    </row>
    <row r="1679" spans="19:22" x14ac:dyDescent="0.35">
      <c r="S1679">
        <v>1608</v>
      </c>
      <c r="T1679" s="32">
        <v>69394142.220846266</v>
      </c>
      <c r="U1679">
        <v>1608</v>
      </c>
      <c r="V1679" s="32">
        <v>-101841335.38190807</v>
      </c>
    </row>
    <row r="1680" spans="19:22" x14ac:dyDescent="0.35">
      <c r="S1680">
        <v>1609</v>
      </c>
      <c r="T1680" s="32">
        <v>100245654.13541931</v>
      </c>
      <c r="U1680">
        <v>1609</v>
      </c>
      <c r="V1680" s="32">
        <v>-186030912.28578183</v>
      </c>
    </row>
    <row r="1681" spans="19:22" x14ac:dyDescent="0.35">
      <c r="S1681">
        <v>1610</v>
      </c>
      <c r="T1681" s="32">
        <v>200852287.63941419</v>
      </c>
      <c r="U1681">
        <v>1610</v>
      </c>
      <c r="V1681" s="32">
        <v>-210145601.07505241</v>
      </c>
    </row>
    <row r="1682" spans="19:22" x14ac:dyDescent="0.35">
      <c r="S1682">
        <v>1611</v>
      </c>
      <c r="T1682" s="32">
        <v>118059693.81426921</v>
      </c>
      <c r="U1682">
        <v>1611</v>
      </c>
      <c r="V1682" s="32">
        <v>-553358125.44898164</v>
      </c>
    </row>
    <row r="1683" spans="19:22" x14ac:dyDescent="0.35">
      <c r="S1683">
        <v>1612</v>
      </c>
      <c r="T1683" s="32">
        <v>269609808.4930951</v>
      </c>
      <c r="U1683">
        <v>1612</v>
      </c>
      <c r="V1683" s="32">
        <v>377497780.83587098</v>
      </c>
    </row>
    <row r="1684" spans="19:22" x14ac:dyDescent="0.35">
      <c r="S1684">
        <v>1613</v>
      </c>
      <c r="T1684" s="32">
        <v>87599786.553392634</v>
      </c>
      <c r="U1684">
        <v>1613</v>
      </c>
      <c r="V1684" s="32">
        <v>-152093753.94155562</v>
      </c>
    </row>
    <row r="1685" spans="19:22" x14ac:dyDescent="0.35">
      <c r="S1685">
        <v>1614</v>
      </c>
      <c r="T1685" s="32">
        <v>114744962.24958687</v>
      </c>
      <c r="U1685">
        <v>1614</v>
      </c>
      <c r="V1685" s="32">
        <v>-175428526.6335929</v>
      </c>
    </row>
    <row r="1686" spans="19:22" x14ac:dyDescent="0.35">
      <c r="S1686">
        <v>1615</v>
      </c>
      <c r="T1686" s="32">
        <v>73948361.070644379</v>
      </c>
      <c r="U1686">
        <v>1615</v>
      </c>
      <c r="V1686" s="32">
        <v>-389766628.73833489</v>
      </c>
    </row>
    <row r="1687" spans="19:22" x14ac:dyDescent="0.35">
      <c r="S1687">
        <v>1616</v>
      </c>
      <c r="T1687" s="32">
        <v>166228147.97242367</v>
      </c>
      <c r="U1687">
        <v>1616</v>
      </c>
      <c r="V1687" s="32">
        <v>132134150.18122239</v>
      </c>
    </row>
    <row r="1688" spans="19:22" x14ac:dyDescent="0.35">
      <c r="S1688">
        <v>1617</v>
      </c>
      <c r="T1688" s="32">
        <v>131718755.81282032</v>
      </c>
      <c r="U1688">
        <v>1617</v>
      </c>
      <c r="V1688" s="32">
        <v>-7020566.4658693466</v>
      </c>
    </row>
    <row r="1689" spans="19:22" x14ac:dyDescent="0.35">
      <c r="S1689">
        <v>1618</v>
      </c>
      <c r="T1689" s="32">
        <v>155653134.00996757</v>
      </c>
      <c r="U1689">
        <v>1618</v>
      </c>
      <c r="V1689" s="32">
        <v>329101621.85605204</v>
      </c>
    </row>
    <row r="1690" spans="19:22" x14ac:dyDescent="0.35">
      <c r="S1690">
        <v>1619</v>
      </c>
      <c r="T1690" s="32">
        <v>96919650.413008898</v>
      </c>
      <c r="U1690">
        <v>1619</v>
      </c>
      <c r="V1690" s="32">
        <v>2285918585.6313176</v>
      </c>
    </row>
    <row r="1691" spans="19:22" x14ac:dyDescent="0.35">
      <c r="S1691">
        <v>1620</v>
      </c>
      <c r="T1691" s="32">
        <v>156537633.91681007</v>
      </c>
      <c r="U1691">
        <v>1620</v>
      </c>
      <c r="V1691" s="32">
        <v>-243797633.76410261</v>
      </c>
    </row>
    <row r="1692" spans="19:22" x14ac:dyDescent="0.35">
      <c r="S1692">
        <v>1621</v>
      </c>
      <c r="T1692" s="32">
        <v>125889366.85742949</v>
      </c>
      <c r="U1692">
        <v>1621</v>
      </c>
      <c r="V1692" s="32">
        <v>178057597.20046672</v>
      </c>
    </row>
    <row r="1693" spans="19:22" x14ac:dyDescent="0.35">
      <c r="S1693">
        <v>1622</v>
      </c>
      <c r="T1693" s="32">
        <v>83704491.780189082</v>
      </c>
      <c r="U1693">
        <v>1622</v>
      </c>
      <c r="V1693" s="32">
        <v>14442430.219901677</v>
      </c>
    </row>
    <row r="1694" spans="19:22" x14ac:dyDescent="0.35">
      <c r="S1694">
        <v>1623</v>
      </c>
      <c r="T1694" s="32">
        <v>244611978.22185317</v>
      </c>
      <c r="U1694">
        <v>1623</v>
      </c>
      <c r="V1694" s="32">
        <v>-486767534.09973633</v>
      </c>
    </row>
    <row r="1695" spans="19:22" x14ac:dyDescent="0.35">
      <c r="S1695">
        <v>1624</v>
      </c>
      <c r="T1695" s="32">
        <v>220305250.215716</v>
      </c>
      <c r="U1695">
        <v>1624</v>
      </c>
      <c r="V1695" s="32">
        <v>-33482386.55312214</v>
      </c>
    </row>
    <row r="1696" spans="19:22" x14ac:dyDescent="0.35">
      <c r="S1696">
        <v>1625</v>
      </c>
      <c r="T1696" s="32">
        <v>78903868.466334179</v>
      </c>
      <c r="U1696">
        <v>1625</v>
      </c>
      <c r="V1696" s="32">
        <v>-513154678.65430433</v>
      </c>
    </row>
    <row r="1697" spans="19:22" x14ac:dyDescent="0.35">
      <c r="S1697">
        <v>1626</v>
      </c>
      <c r="T1697" s="32">
        <v>127709667.29454011</v>
      </c>
      <c r="U1697">
        <v>1626</v>
      </c>
      <c r="V1697" s="32">
        <v>-464493935.60578746</v>
      </c>
    </row>
    <row r="1698" spans="19:22" x14ac:dyDescent="0.35">
      <c r="S1698">
        <v>1627</v>
      </c>
      <c r="T1698" s="32">
        <v>194687820.48446417</v>
      </c>
      <c r="U1698">
        <v>1627</v>
      </c>
      <c r="V1698" s="32">
        <v>-258160731.81100073</v>
      </c>
    </row>
    <row r="1699" spans="19:22" x14ac:dyDescent="0.35">
      <c r="S1699">
        <v>1628</v>
      </c>
      <c r="T1699" s="32">
        <v>160552597.97702971</v>
      </c>
      <c r="U1699">
        <v>1628</v>
      </c>
      <c r="V1699" s="32">
        <v>-12874739.02277435</v>
      </c>
    </row>
    <row r="1700" spans="19:22" x14ac:dyDescent="0.35">
      <c r="S1700">
        <v>1629</v>
      </c>
      <c r="T1700" s="32">
        <v>154089865.43358323</v>
      </c>
      <c r="U1700">
        <v>1629</v>
      </c>
      <c r="V1700" s="32">
        <v>-202168134.36099875</v>
      </c>
    </row>
    <row r="1701" spans="19:22" x14ac:dyDescent="0.35">
      <c r="S1701">
        <v>1630</v>
      </c>
      <c r="T1701" s="32">
        <v>87580153.392222777</v>
      </c>
      <c r="U1701">
        <v>1630</v>
      </c>
      <c r="V1701" s="32">
        <v>-411707425.22644407</v>
      </c>
    </row>
    <row r="1702" spans="19:22" x14ac:dyDescent="0.35">
      <c r="S1702">
        <v>1631</v>
      </c>
      <c r="T1702" s="32">
        <v>109727785.93552442</v>
      </c>
      <c r="U1702">
        <v>1631</v>
      </c>
      <c r="V1702" s="32">
        <v>-361104198.90204054</v>
      </c>
    </row>
    <row r="1703" spans="19:22" x14ac:dyDescent="0.35">
      <c r="S1703">
        <v>1632</v>
      </c>
      <c r="T1703" s="32">
        <v>73697827.164655641</v>
      </c>
      <c r="U1703">
        <v>1632</v>
      </c>
      <c r="V1703" s="32">
        <v>-228295267.26060709</v>
      </c>
    </row>
    <row r="1704" spans="19:22" x14ac:dyDescent="0.35">
      <c r="S1704">
        <v>1633</v>
      </c>
      <c r="T1704" s="32">
        <v>88333692.225060254</v>
      </c>
      <c r="U1704">
        <v>1633</v>
      </c>
      <c r="V1704" s="32">
        <v>-339139711.53531885</v>
      </c>
    </row>
    <row r="1705" spans="19:22" x14ac:dyDescent="0.35">
      <c r="S1705">
        <v>1634</v>
      </c>
      <c r="T1705" s="32">
        <v>90221255.618294522</v>
      </c>
      <c r="U1705">
        <v>1634</v>
      </c>
      <c r="V1705" s="32">
        <v>-217280109.35086673</v>
      </c>
    </row>
    <row r="1706" spans="19:22" x14ac:dyDescent="0.35">
      <c r="S1706">
        <v>1635</v>
      </c>
      <c r="T1706" s="32">
        <v>189949620.69092825</v>
      </c>
      <c r="U1706">
        <v>1635</v>
      </c>
      <c r="V1706" s="32">
        <v>-588780175.84899282</v>
      </c>
    </row>
    <row r="1707" spans="19:22" x14ac:dyDescent="0.35">
      <c r="S1707">
        <v>1636</v>
      </c>
      <c r="T1707" s="32">
        <v>125826236.5356456</v>
      </c>
      <c r="U1707">
        <v>1636</v>
      </c>
      <c r="V1707" s="32">
        <v>-256467886.16113949</v>
      </c>
    </row>
    <row r="1708" spans="19:22" x14ac:dyDescent="0.35">
      <c r="S1708">
        <v>1637</v>
      </c>
      <c r="T1708" s="32">
        <v>88034081.164028808</v>
      </c>
      <c r="U1708">
        <v>1637</v>
      </c>
      <c r="V1708" s="32">
        <v>-75013377.292998061</v>
      </c>
    </row>
    <row r="1709" spans="19:22" x14ac:dyDescent="0.35">
      <c r="S1709">
        <v>1638</v>
      </c>
      <c r="T1709" s="32">
        <v>211088142.69588691</v>
      </c>
      <c r="U1709">
        <v>1638</v>
      </c>
      <c r="V1709" s="32">
        <v>-297145158.15960491</v>
      </c>
    </row>
    <row r="1710" spans="19:22" x14ac:dyDescent="0.35">
      <c r="S1710">
        <v>1639</v>
      </c>
      <c r="T1710" s="32">
        <v>86078275.160249025</v>
      </c>
      <c r="U1710">
        <v>1639</v>
      </c>
      <c r="V1710" s="32">
        <v>-361752722.11226684</v>
      </c>
    </row>
    <row r="1711" spans="19:22" x14ac:dyDescent="0.35">
      <c r="S1711">
        <v>1640</v>
      </c>
      <c r="T1711" s="32">
        <v>105863087.59241448</v>
      </c>
      <c r="U1711">
        <v>1640</v>
      </c>
      <c r="V1711" s="32">
        <v>405748858.10924143</v>
      </c>
    </row>
    <row r="1712" spans="19:22" x14ac:dyDescent="0.35">
      <c r="S1712">
        <v>1641</v>
      </c>
      <c r="T1712" s="32">
        <v>125392456.41503948</v>
      </c>
      <c r="U1712">
        <v>1641</v>
      </c>
      <c r="V1712" s="32">
        <v>-75991923.591798738</v>
      </c>
    </row>
    <row r="1713" spans="19:22" x14ac:dyDescent="0.35">
      <c r="S1713">
        <v>1642</v>
      </c>
      <c r="T1713" s="32">
        <v>118858258.45982343</v>
      </c>
      <c r="U1713">
        <v>1642</v>
      </c>
      <c r="V1713" s="32">
        <v>-360991157.67621619</v>
      </c>
    </row>
    <row r="1714" spans="19:22" x14ac:dyDescent="0.35">
      <c r="S1714">
        <v>1643</v>
      </c>
      <c r="T1714" s="32">
        <v>98874914.668928504</v>
      </c>
      <c r="U1714">
        <v>1643</v>
      </c>
      <c r="V1714" s="32">
        <v>-267101206.73950213</v>
      </c>
    </row>
    <row r="1715" spans="19:22" x14ac:dyDescent="0.35">
      <c r="S1715">
        <v>1644</v>
      </c>
      <c r="T1715" s="32">
        <v>177956292.61061937</v>
      </c>
      <c r="U1715">
        <v>1644</v>
      </c>
      <c r="V1715" s="32">
        <v>717907778.02304578</v>
      </c>
    </row>
    <row r="1716" spans="19:22" x14ac:dyDescent="0.35">
      <c r="S1716">
        <v>1645</v>
      </c>
      <c r="T1716" s="32">
        <v>133822558.14124227</v>
      </c>
      <c r="U1716">
        <v>1645</v>
      </c>
      <c r="V1716" s="32">
        <v>96416681.601557881</v>
      </c>
    </row>
    <row r="1717" spans="19:22" x14ac:dyDescent="0.35">
      <c r="S1717">
        <v>1646</v>
      </c>
      <c r="T1717" s="32">
        <v>130135419.79824217</v>
      </c>
      <c r="U1717">
        <v>1646</v>
      </c>
      <c r="V1717" s="32">
        <v>1447663279.0815384</v>
      </c>
    </row>
    <row r="1718" spans="19:22" x14ac:dyDescent="0.35">
      <c r="S1718">
        <v>1647</v>
      </c>
      <c r="T1718" s="32">
        <v>149825991.25217059</v>
      </c>
      <c r="U1718">
        <v>1647</v>
      </c>
      <c r="V1718" s="32">
        <v>-324373968.01980084</v>
      </c>
    </row>
    <row r="1719" spans="19:22" x14ac:dyDescent="0.35">
      <c r="S1719">
        <v>1648</v>
      </c>
      <c r="T1719" s="32">
        <v>72997784.465392336</v>
      </c>
      <c r="U1719">
        <v>1648</v>
      </c>
      <c r="V1719" s="32">
        <v>-511306741.98911154</v>
      </c>
    </row>
    <row r="1720" spans="19:22" x14ac:dyDescent="0.35">
      <c r="S1720">
        <v>1649</v>
      </c>
      <c r="T1720" s="32">
        <v>203644299.97747052</v>
      </c>
      <c r="U1720">
        <v>1649</v>
      </c>
      <c r="V1720" s="32">
        <v>-14059480.464280389</v>
      </c>
    </row>
    <row r="1721" spans="19:22" x14ac:dyDescent="0.35">
      <c r="S1721">
        <v>1650</v>
      </c>
      <c r="T1721" s="32">
        <v>247620940.27402362</v>
      </c>
      <c r="U1721">
        <v>1650</v>
      </c>
      <c r="V1721" s="32">
        <v>454564099.36080903</v>
      </c>
    </row>
    <row r="1722" spans="19:22" x14ac:dyDescent="0.35">
      <c r="S1722">
        <v>1651</v>
      </c>
      <c r="T1722" s="32">
        <v>249246076.59808969</v>
      </c>
      <c r="U1722">
        <v>1651</v>
      </c>
      <c r="V1722" s="32">
        <v>193499145.49365175</v>
      </c>
    </row>
    <row r="1723" spans="19:22" x14ac:dyDescent="0.35">
      <c r="S1723">
        <v>1652</v>
      </c>
      <c r="T1723" s="32">
        <v>238250152.44722337</v>
      </c>
      <c r="U1723">
        <v>1652</v>
      </c>
      <c r="V1723" s="32">
        <v>-325366950.91673887</v>
      </c>
    </row>
    <row r="1724" spans="19:22" x14ac:dyDescent="0.35">
      <c r="S1724">
        <v>1653</v>
      </c>
      <c r="T1724" s="32">
        <v>249089517.65232524</v>
      </c>
      <c r="U1724">
        <v>1653</v>
      </c>
      <c r="V1724" s="32">
        <v>392221954.59430748</v>
      </c>
    </row>
    <row r="1725" spans="19:22" x14ac:dyDescent="0.35">
      <c r="S1725">
        <v>1654</v>
      </c>
      <c r="T1725" s="32">
        <v>164557818.59201923</v>
      </c>
      <c r="U1725">
        <v>1654</v>
      </c>
      <c r="V1725" s="32">
        <v>-60444454.349086329</v>
      </c>
    </row>
    <row r="1726" spans="19:22" x14ac:dyDescent="0.35">
      <c r="S1726">
        <v>1655</v>
      </c>
      <c r="T1726" s="32">
        <v>120201821.62008367</v>
      </c>
      <c r="U1726">
        <v>1655</v>
      </c>
      <c r="V1726" s="32">
        <v>219866932.41519123</v>
      </c>
    </row>
    <row r="1727" spans="19:22" x14ac:dyDescent="0.35">
      <c r="S1727">
        <v>1656</v>
      </c>
      <c r="T1727" s="32">
        <v>119073157.86349051</v>
      </c>
      <c r="U1727">
        <v>1656</v>
      </c>
      <c r="V1727" s="32">
        <v>3907166605.5805764</v>
      </c>
    </row>
    <row r="1728" spans="19:22" x14ac:dyDescent="0.35">
      <c r="S1728">
        <v>1657</v>
      </c>
      <c r="T1728" s="32">
        <v>123456623.73732568</v>
      </c>
      <c r="U1728">
        <v>1657</v>
      </c>
      <c r="V1728" s="32">
        <v>-187353775.89603534</v>
      </c>
    </row>
    <row r="1729" spans="19:22" x14ac:dyDescent="0.35">
      <c r="S1729">
        <v>1658</v>
      </c>
      <c r="T1729" s="32">
        <v>120790721.18794863</v>
      </c>
      <c r="U1729">
        <v>1658</v>
      </c>
      <c r="V1729" s="32">
        <v>-371598608.72768342</v>
      </c>
    </row>
    <row r="1730" spans="19:22" x14ac:dyDescent="0.35">
      <c r="S1730">
        <v>1659</v>
      </c>
      <c r="T1730" s="32">
        <v>134609166.31893709</v>
      </c>
      <c r="U1730">
        <v>1659</v>
      </c>
      <c r="V1730" s="32">
        <v>-354968839.71661276</v>
      </c>
    </row>
    <row r="1731" spans="19:22" x14ac:dyDescent="0.35">
      <c r="S1731">
        <v>1660</v>
      </c>
      <c r="T1731" s="32">
        <v>339866386.18860197</v>
      </c>
      <c r="U1731">
        <v>1660</v>
      </c>
      <c r="V1731" s="32">
        <v>67769853.020196632</v>
      </c>
    </row>
    <row r="1732" spans="19:22" x14ac:dyDescent="0.35">
      <c r="S1732">
        <v>1661</v>
      </c>
      <c r="T1732" s="32">
        <v>81466637.528284132</v>
      </c>
      <c r="U1732">
        <v>1661</v>
      </c>
      <c r="V1732" s="32">
        <v>-9759457.7144367956</v>
      </c>
    </row>
    <row r="1733" spans="19:22" x14ac:dyDescent="0.35">
      <c r="S1733">
        <v>1662</v>
      </c>
      <c r="T1733" s="32">
        <v>80625335.753117695</v>
      </c>
      <c r="U1733">
        <v>1662</v>
      </c>
      <c r="V1733" s="32">
        <v>-400195422.92945457</v>
      </c>
    </row>
    <row r="1734" spans="19:22" x14ac:dyDescent="0.35">
      <c r="S1734">
        <v>1663</v>
      </c>
      <c r="T1734" s="32">
        <v>129206838.47212309</v>
      </c>
      <c r="U1734">
        <v>1663</v>
      </c>
      <c r="V1734" s="32">
        <v>88270653.960526541</v>
      </c>
    </row>
    <row r="1735" spans="19:22" x14ac:dyDescent="0.35">
      <c r="S1735">
        <v>1664</v>
      </c>
      <c r="T1735" s="32">
        <v>203242784.38988423</v>
      </c>
      <c r="U1735">
        <v>1664</v>
      </c>
      <c r="V1735" s="32">
        <v>-149244311.71337736</v>
      </c>
    </row>
    <row r="1736" spans="19:22" x14ac:dyDescent="0.35">
      <c r="S1736">
        <v>1665</v>
      </c>
      <c r="T1736" s="32">
        <v>101057299.35039282</v>
      </c>
      <c r="U1736">
        <v>1665</v>
      </c>
      <c r="V1736" s="32">
        <v>229129486.746575</v>
      </c>
    </row>
    <row r="1737" spans="19:22" x14ac:dyDescent="0.35">
      <c r="S1737">
        <v>1666</v>
      </c>
      <c r="T1737" s="32">
        <v>150143105.34367672</v>
      </c>
      <c r="U1737">
        <v>1666</v>
      </c>
      <c r="V1737" s="32">
        <v>66500253.940249875</v>
      </c>
    </row>
    <row r="1738" spans="19:22" x14ac:dyDescent="0.35">
      <c r="S1738">
        <v>1667</v>
      </c>
      <c r="T1738" s="32">
        <v>234077217.36456716</v>
      </c>
      <c r="U1738">
        <v>1667</v>
      </c>
      <c r="V1738" s="32">
        <v>-298800451.89154142</v>
      </c>
    </row>
    <row r="1739" spans="19:22" x14ac:dyDescent="0.35">
      <c r="S1739">
        <v>1668</v>
      </c>
      <c r="T1739" s="32">
        <v>100559230.71832784</v>
      </c>
      <c r="U1739">
        <v>1668</v>
      </c>
      <c r="V1739" s="32">
        <v>-391371216.48535526</v>
      </c>
    </row>
    <row r="1740" spans="19:22" x14ac:dyDescent="0.35">
      <c r="S1740">
        <v>1669</v>
      </c>
      <c r="T1740" s="32">
        <v>88285798.932645664</v>
      </c>
      <c r="U1740">
        <v>1669</v>
      </c>
      <c r="V1740" s="32">
        <v>312087456.89902413</v>
      </c>
    </row>
    <row r="1741" spans="19:22" x14ac:dyDescent="0.35">
      <c r="S1741">
        <v>1670</v>
      </c>
      <c r="T1741" s="32">
        <v>179707518.36297506</v>
      </c>
      <c r="U1741">
        <v>1670</v>
      </c>
      <c r="V1741" s="32">
        <v>226726525.32580569</v>
      </c>
    </row>
    <row r="1742" spans="19:22" x14ac:dyDescent="0.35">
      <c r="S1742">
        <v>1671</v>
      </c>
      <c r="T1742" s="32">
        <v>159369884.6918824</v>
      </c>
      <c r="U1742">
        <v>1671</v>
      </c>
      <c r="V1742" s="32">
        <v>-115592121.37325402</v>
      </c>
    </row>
    <row r="1743" spans="19:22" x14ac:dyDescent="0.35">
      <c r="S1743">
        <v>1672</v>
      </c>
      <c r="T1743" s="32">
        <v>112475080.07693724</v>
      </c>
      <c r="U1743">
        <v>1672</v>
      </c>
      <c r="V1743" s="32">
        <v>-345739208.60052842</v>
      </c>
    </row>
    <row r="1744" spans="19:22" x14ac:dyDescent="0.35">
      <c r="S1744">
        <v>1673</v>
      </c>
      <c r="T1744" s="32">
        <v>176799192.91639462</v>
      </c>
      <c r="U1744">
        <v>1673</v>
      </c>
      <c r="V1744" s="32">
        <v>2505560.7296558507</v>
      </c>
    </row>
    <row r="1745" spans="19:22" x14ac:dyDescent="0.35">
      <c r="S1745">
        <v>1674</v>
      </c>
      <c r="T1745" s="32">
        <v>154708920.78023595</v>
      </c>
      <c r="U1745">
        <v>1674</v>
      </c>
      <c r="V1745" s="32">
        <v>-761798517.45652807</v>
      </c>
    </row>
    <row r="1746" spans="19:22" x14ac:dyDescent="0.35">
      <c r="S1746">
        <v>1675</v>
      </c>
      <c r="T1746" s="32">
        <v>101300668.81331122</v>
      </c>
      <c r="U1746">
        <v>1675</v>
      </c>
      <c r="V1746" s="32">
        <v>-475479808.47930467</v>
      </c>
    </row>
    <row r="1747" spans="19:22" x14ac:dyDescent="0.35">
      <c r="S1747">
        <v>1676</v>
      </c>
      <c r="T1747" s="32">
        <v>85771737.684266686</v>
      </c>
      <c r="U1747">
        <v>1676</v>
      </c>
      <c r="V1747" s="32">
        <v>-409349874.76914084</v>
      </c>
    </row>
    <row r="1748" spans="19:22" x14ac:dyDescent="0.35">
      <c r="S1748">
        <v>1677</v>
      </c>
      <c r="T1748" s="32">
        <v>342542804.44479817</v>
      </c>
      <c r="U1748">
        <v>1677</v>
      </c>
      <c r="V1748" s="32">
        <v>-362048135.06334883</v>
      </c>
    </row>
    <row r="1749" spans="19:22" x14ac:dyDescent="0.35">
      <c r="S1749">
        <v>1678</v>
      </c>
      <c r="T1749" s="32">
        <v>96489810.126885816</v>
      </c>
      <c r="U1749">
        <v>1678</v>
      </c>
      <c r="V1749" s="32">
        <v>-133749396.58236854</v>
      </c>
    </row>
    <row r="1750" spans="19:22" x14ac:dyDescent="0.35">
      <c r="S1750">
        <v>1679</v>
      </c>
      <c r="T1750" s="32">
        <v>171150123.09844565</v>
      </c>
      <c r="U1750">
        <v>1679</v>
      </c>
      <c r="V1750" s="32">
        <v>-224044458.98379722</v>
      </c>
    </row>
    <row r="1751" spans="19:22" x14ac:dyDescent="0.35">
      <c r="S1751">
        <v>1680</v>
      </c>
      <c r="T1751" s="32">
        <v>210109369.57946703</v>
      </c>
      <c r="U1751">
        <v>1680</v>
      </c>
      <c r="V1751" s="32">
        <v>-314081512.82613707</v>
      </c>
    </row>
    <row r="1752" spans="19:22" x14ac:dyDescent="0.35">
      <c r="S1752">
        <v>1681</v>
      </c>
      <c r="T1752" s="32">
        <v>73826775.514541686</v>
      </c>
      <c r="U1752">
        <v>1681</v>
      </c>
      <c r="V1752" s="32">
        <v>-280375182.19884926</v>
      </c>
    </row>
    <row r="1753" spans="19:22" x14ac:dyDescent="0.35">
      <c r="S1753">
        <v>1682</v>
      </c>
      <c r="T1753" s="32">
        <v>173405331.0857062</v>
      </c>
      <c r="U1753">
        <v>1682</v>
      </c>
      <c r="V1753" s="32">
        <v>-290851940.06653106</v>
      </c>
    </row>
    <row r="1754" spans="19:22" x14ac:dyDescent="0.35">
      <c r="S1754">
        <v>1683</v>
      </c>
      <c r="T1754" s="32">
        <v>401556522.41706628</v>
      </c>
      <c r="U1754">
        <v>1683</v>
      </c>
      <c r="V1754" s="32">
        <v>-28463285.449381568</v>
      </c>
    </row>
    <row r="1755" spans="19:22" x14ac:dyDescent="0.35">
      <c r="S1755">
        <v>1684</v>
      </c>
      <c r="T1755" s="32">
        <v>64950352.271154173</v>
      </c>
      <c r="U1755">
        <v>1684</v>
      </c>
      <c r="V1755" s="32">
        <v>-6543305.8444967475</v>
      </c>
    </row>
    <row r="1756" spans="19:22" x14ac:dyDescent="0.35">
      <c r="S1756">
        <v>1685</v>
      </c>
      <c r="T1756" s="32">
        <v>197321067.28582442</v>
      </c>
      <c r="U1756">
        <v>1685</v>
      </c>
      <c r="V1756" s="32">
        <v>311741870.31157005</v>
      </c>
    </row>
    <row r="1757" spans="19:22" x14ac:dyDescent="0.35">
      <c r="S1757">
        <v>1686</v>
      </c>
      <c r="T1757" s="32">
        <v>91219401.912096784</v>
      </c>
      <c r="U1757">
        <v>1686</v>
      </c>
      <c r="V1757" s="32">
        <v>-80339902.110934362</v>
      </c>
    </row>
    <row r="1758" spans="19:22" x14ac:dyDescent="0.35">
      <c r="S1758">
        <v>1687</v>
      </c>
      <c r="T1758" s="32">
        <v>61192177.853614911</v>
      </c>
      <c r="U1758">
        <v>1687</v>
      </c>
      <c r="V1758" s="32">
        <v>828085025.66900182</v>
      </c>
    </row>
    <row r="1759" spans="19:22" x14ac:dyDescent="0.35">
      <c r="S1759">
        <v>1688</v>
      </c>
      <c r="T1759" s="32">
        <v>207755835.99949726</v>
      </c>
      <c r="U1759">
        <v>1688</v>
      </c>
      <c r="V1759" s="32">
        <v>-462346986.70487136</v>
      </c>
    </row>
    <row r="1760" spans="19:22" x14ac:dyDescent="0.35">
      <c r="S1760">
        <v>1689</v>
      </c>
      <c r="T1760" s="32">
        <v>173288559.96347731</v>
      </c>
      <c r="U1760">
        <v>1689</v>
      </c>
      <c r="V1760" s="32">
        <v>-96840488.143927515</v>
      </c>
    </row>
    <row r="1761" spans="19:22" x14ac:dyDescent="0.35">
      <c r="S1761">
        <v>1690</v>
      </c>
      <c r="T1761" s="32">
        <v>101591900.47476788</v>
      </c>
      <c r="U1761">
        <v>1690</v>
      </c>
      <c r="V1761" s="32">
        <v>686624140.03796399</v>
      </c>
    </row>
    <row r="1762" spans="19:22" x14ac:dyDescent="0.35">
      <c r="S1762">
        <v>1691</v>
      </c>
      <c r="T1762" s="32">
        <v>355318059.66707343</v>
      </c>
      <c r="U1762">
        <v>1691</v>
      </c>
      <c r="V1762" s="32">
        <v>-163757118.19923207</v>
      </c>
    </row>
    <row r="1763" spans="19:22" x14ac:dyDescent="0.35">
      <c r="S1763">
        <v>1692</v>
      </c>
      <c r="T1763" s="32">
        <v>66783454.282633677</v>
      </c>
      <c r="U1763">
        <v>1692</v>
      </c>
      <c r="V1763" s="32">
        <v>-313817837.79510355</v>
      </c>
    </row>
    <row r="1764" spans="19:22" x14ac:dyDescent="0.35">
      <c r="S1764">
        <v>1693</v>
      </c>
      <c r="T1764" s="32">
        <v>151641665.57180682</v>
      </c>
      <c r="U1764">
        <v>1693</v>
      </c>
      <c r="V1764" s="32">
        <v>-267715150.11805454</v>
      </c>
    </row>
    <row r="1765" spans="19:22" x14ac:dyDescent="0.35">
      <c r="S1765">
        <v>1694</v>
      </c>
      <c r="T1765" s="32">
        <v>52649673.754198775</v>
      </c>
      <c r="U1765">
        <v>1694</v>
      </c>
      <c r="V1765" s="32">
        <v>-280446268.2175706</v>
      </c>
    </row>
    <row r="1766" spans="19:22" x14ac:dyDescent="0.35">
      <c r="S1766">
        <v>1695</v>
      </c>
      <c r="T1766" s="32">
        <v>99442626.686426535</v>
      </c>
      <c r="U1766">
        <v>1695</v>
      </c>
      <c r="V1766" s="32">
        <v>-191445405.67812112</v>
      </c>
    </row>
    <row r="1767" spans="19:22" x14ac:dyDescent="0.35">
      <c r="S1767">
        <v>1696</v>
      </c>
      <c r="T1767" s="32">
        <v>107931830.52125047</v>
      </c>
      <c r="U1767">
        <v>1696</v>
      </c>
      <c r="V1767" s="32">
        <v>-168366080.19437787</v>
      </c>
    </row>
    <row r="1768" spans="19:22" x14ac:dyDescent="0.35">
      <c r="S1768">
        <v>1697</v>
      </c>
      <c r="T1768" s="32">
        <v>200314877.03109896</v>
      </c>
      <c r="U1768">
        <v>1697</v>
      </c>
      <c r="V1768" s="32">
        <v>-120630771.14411838</v>
      </c>
    </row>
    <row r="1769" spans="19:22" x14ac:dyDescent="0.35">
      <c r="S1769">
        <v>1698</v>
      </c>
      <c r="T1769" s="32">
        <v>82656095.415163428</v>
      </c>
      <c r="U1769">
        <v>1698</v>
      </c>
      <c r="V1769" s="32">
        <v>-376817561.66538566</v>
      </c>
    </row>
    <row r="1770" spans="19:22" x14ac:dyDescent="0.35">
      <c r="S1770">
        <v>1699</v>
      </c>
      <c r="T1770" s="32">
        <v>77256973.669147134</v>
      </c>
      <c r="U1770">
        <v>1699</v>
      </c>
      <c r="V1770" s="32">
        <v>-586430521.24581599</v>
      </c>
    </row>
    <row r="1771" spans="19:22" x14ac:dyDescent="0.35">
      <c r="S1771">
        <v>1700</v>
      </c>
      <c r="T1771" s="32">
        <v>136974764.03043205</v>
      </c>
      <c r="U1771">
        <v>1700</v>
      </c>
      <c r="V1771" s="32">
        <v>-20153059.688443612</v>
      </c>
    </row>
    <row r="1772" spans="19:22" x14ac:dyDescent="0.35">
      <c r="S1772">
        <v>1701</v>
      </c>
      <c r="T1772" s="32">
        <v>136005266.69777983</v>
      </c>
      <c r="U1772">
        <v>1701</v>
      </c>
      <c r="V1772" s="32">
        <v>107871285.86101519</v>
      </c>
    </row>
    <row r="1773" spans="19:22" x14ac:dyDescent="0.35">
      <c r="S1773">
        <v>1702</v>
      </c>
      <c r="T1773" s="32">
        <v>59409626.140951134</v>
      </c>
      <c r="U1773">
        <v>1702</v>
      </c>
      <c r="V1773" s="32">
        <v>-303413436.58858716</v>
      </c>
    </row>
    <row r="1774" spans="19:22" x14ac:dyDescent="0.35">
      <c r="S1774">
        <v>1703</v>
      </c>
      <c r="T1774" s="32">
        <v>60348896.977149621</v>
      </c>
      <c r="U1774">
        <v>1703</v>
      </c>
      <c r="V1774" s="32">
        <v>-60278077.630864486</v>
      </c>
    </row>
    <row r="1775" spans="19:22" x14ac:dyDescent="0.35">
      <c r="S1775">
        <v>1704</v>
      </c>
      <c r="T1775" s="32">
        <v>225647370.45069805</v>
      </c>
      <c r="U1775">
        <v>1704</v>
      </c>
      <c r="V1775" s="32">
        <v>8396729.8887110837</v>
      </c>
    </row>
    <row r="1776" spans="19:22" x14ac:dyDescent="0.35">
      <c r="S1776">
        <v>1705</v>
      </c>
      <c r="T1776" s="32">
        <v>195088853.00523308</v>
      </c>
      <c r="U1776">
        <v>1705</v>
      </c>
      <c r="V1776" s="32">
        <v>362205549.08499712</v>
      </c>
    </row>
    <row r="1777" spans="19:22" x14ac:dyDescent="0.35">
      <c r="S1777">
        <v>1706</v>
      </c>
      <c r="T1777" s="32">
        <v>149746663.96335799</v>
      </c>
      <c r="U1777">
        <v>1706</v>
      </c>
      <c r="V1777" s="32">
        <v>265357286.77861071</v>
      </c>
    </row>
    <row r="1778" spans="19:22" x14ac:dyDescent="0.35">
      <c r="S1778">
        <v>1707</v>
      </c>
      <c r="T1778" s="32">
        <v>185005798.63245934</v>
      </c>
      <c r="U1778">
        <v>1707</v>
      </c>
      <c r="V1778" s="32">
        <v>-93866865.000522971</v>
      </c>
    </row>
    <row r="1779" spans="19:22" x14ac:dyDescent="0.35">
      <c r="S1779">
        <v>1708</v>
      </c>
      <c r="T1779" s="32">
        <v>128138709.28339218</v>
      </c>
      <c r="U1779">
        <v>1708</v>
      </c>
      <c r="V1779" s="32">
        <v>-110683303.60703942</v>
      </c>
    </row>
    <row r="1780" spans="19:22" x14ac:dyDescent="0.35">
      <c r="S1780">
        <v>1709</v>
      </c>
      <c r="T1780" s="32">
        <v>233548444.13362029</v>
      </c>
      <c r="U1780">
        <v>1709</v>
      </c>
      <c r="V1780" s="32">
        <v>-475874305.08060992</v>
      </c>
    </row>
    <row r="1781" spans="19:22" x14ac:dyDescent="0.35">
      <c r="S1781">
        <v>1710</v>
      </c>
      <c r="T1781" s="32">
        <v>110313369.39341009</v>
      </c>
      <c r="U1781">
        <v>1710</v>
      </c>
      <c r="V1781" s="32">
        <v>104634455.27890565</v>
      </c>
    </row>
    <row r="1782" spans="19:22" x14ac:dyDescent="0.35">
      <c r="S1782">
        <v>1711</v>
      </c>
      <c r="T1782" s="32">
        <v>142249264.56849658</v>
      </c>
      <c r="U1782">
        <v>1711</v>
      </c>
      <c r="V1782" s="32">
        <v>-14639994.361097291</v>
      </c>
    </row>
    <row r="1783" spans="19:22" x14ac:dyDescent="0.35">
      <c r="S1783">
        <v>1712</v>
      </c>
      <c r="T1783" s="32">
        <v>175964333.17125076</v>
      </c>
      <c r="U1783">
        <v>1712</v>
      </c>
      <c r="V1783" s="32">
        <v>-386363664.36250764</v>
      </c>
    </row>
    <row r="1784" spans="19:22" x14ac:dyDescent="0.35">
      <c r="S1784">
        <v>1713</v>
      </c>
      <c r="T1784" s="32">
        <v>102481676.738343</v>
      </c>
      <c r="U1784">
        <v>1713</v>
      </c>
      <c r="V1784" s="32">
        <v>417863447.93587029</v>
      </c>
    </row>
    <row r="1785" spans="19:22" x14ac:dyDescent="0.35">
      <c r="S1785">
        <v>1714</v>
      </c>
      <c r="T1785" s="32">
        <v>87755669.358690023</v>
      </c>
      <c r="U1785">
        <v>1714</v>
      </c>
      <c r="V1785" s="32">
        <v>-564366728.95382345</v>
      </c>
    </row>
    <row r="1786" spans="19:22" x14ac:dyDescent="0.35">
      <c r="S1786">
        <v>1715</v>
      </c>
      <c r="T1786" s="32">
        <v>179628386.53056505</v>
      </c>
      <c r="U1786">
        <v>1715</v>
      </c>
      <c r="V1786" s="32">
        <v>144385823.50984898</v>
      </c>
    </row>
    <row r="1787" spans="19:22" x14ac:dyDescent="0.35">
      <c r="S1787">
        <v>1716</v>
      </c>
      <c r="T1787" s="32">
        <v>184581610.2147246</v>
      </c>
      <c r="U1787">
        <v>1716</v>
      </c>
      <c r="V1787" s="32">
        <v>-92661824.865893051</v>
      </c>
    </row>
    <row r="1788" spans="19:22" x14ac:dyDescent="0.35">
      <c r="S1788">
        <v>1717</v>
      </c>
      <c r="T1788" s="32">
        <v>291896093.84965611</v>
      </c>
      <c r="U1788">
        <v>1717</v>
      </c>
      <c r="V1788" s="32">
        <v>384127829.11467391</v>
      </c>
    </row>
    <row r="1789" spans="19:22" x14ac:dyDescent="0.35">
      <c r="S1789">
        <v>1718</v>
      </c>
      <c r="T1789" s="32">
        <v>165306983.92324066</v>
      </c>
      <c r="U1789">
        <v>1718</v>
      </c>
      <c r="V1789" s="32">
        <v>-224066765.00998288</v>
      </c>
    </row>
    <row r="1790" spans="19:22" x14ac:dyDescent="0.35">
      <c r="S1790">
        <v>1719</v>
      </c>
      <c r="T1790" s="32">
        <v>67400425.039300188</v>
      </c>
      <c r="U1790">
        <v>1719</v>
      </c>
      <c r="V1790" s="32">
        <v>856528330.50002289</v>
      </c>
    </row>
    <row r="1791" spans="19:22" x14ac:dyDescent="0.35">
      <c r="S1791">
        <v>1720</v>
      </c>
      <c r="T1791" s="32">
        <v>117402468.23530322</v>
      </c>
      <c r="U1791">
        <v>1720</v>
      </c>
      <c r="V1791" s="32">
        <v>-97431755.873617902</v>
      </c>
    </row>
    <row r="1792" spans="19:22" x14ac:dyDescent="0.35">
      <c r="S1792">
        <v>1721</v>
      </c>
      <c r="T1792" s="32">
        <v>102924025.18768233</v>
      </c>
      <c r="U1792">
        <v>1721</v>
      </c>
      <c r="V1792" s="32">
        <v>-257944788.62417436</v>
      </c>
    </row>
    <row r="1793" spans="19:22" x14ac:dyDescent="0.35">
      <c r="S1793">
        <v>1722</v>
      </c>
      <c r="T1793" s="32">
        <v>289576721.56398201</v>
      </c>
      <c r="U1793">
        <v>1722</v>
      </c>
      <c r="V1793" s="32">
        <v>-466013703.14495045</v>
      </c>
    </row>
    <row r="1794" spans="19:22" x14ac:dyDescent="0.35">
      <c r="S1794">
        <v>1723</v>
      </c>
      <c r="T1794" s="32">
        <v>286094212.14733487</v>
      </c>
      <c r="U1794">
        <v>1723</v>
      </c>
      <c r="V1794" s="32">
        <v>-750048898.21299648</v>
      </c>
    </row>
    <row r="1795" spans="19:22" x14ac:dyDescent="0.35">
      <c r="S1795">
        <v>1724</v>
      </c>
      <c r="T1795" s="32">
        <v>118003433.35795453</v>
      </c>
      <c r="U1795">
        <v>1724</v>
      </c>
      <c r="V1795" s="32">
        <v>922441270.87375259</v>
      </c>
    </row>
    <row r="1796" spans="19:22" x14ac:dyDescent="0.35">
      <c r="S1796">
        <v>1725</v>
      </c>
      <c r="T1796" s="32">
        <v>228789736.79762501</v>
      </c>
      <c r="U1796">
        <v>1725</v>
      </c>
      <c r="V1796" s="32">
        <v>149858188.20708075</v>
      </c>
    </row>
    <row r="1797" spans="19:22" x14ac:dyDescent="0.35">
      <c r="S1797">
        <v>1726</v>
      </c>
      <c r="T1797" s="32">
        <v>111838588.68271483</v>
      </c>
      <c r="U1797">
        <v>1726</v>
      </c>
      <c r="V1797" s="32">
        <v>-85904321.90662989</v>
      </c>
    </row>
    <row r="1798" spans="19:22" x14ac:dyDescent="0.35">
      <c r="S1798">
        <v>1727</v>
      </c>
      <c r="T1798" s="32">
        <v>161034329.06440631</v>
      </c>
      <c r="U1798">
        <v>1727</v>
      </c>
      <c r="V1798" s="32">
        <v>-102517891.88900498</v>
      </c>
    </row>
    <row r="1799" spans="19:22" x14ac:dyDescent="0.35">
      <c r="S1799">
        <v>1728</v>
      </c>
      <c r="T1799" s="32">
        <v>185327093.74849987</v>
      </c>
      <c r="U1799">
        <v>1728</v>
      </c>
      <c r="V1799" s="32">
        <v>-384529761.43147284</v>
      </c>
    </row>
    <row r="1800" spans="19:22" x14ac:dyDescent="0.35">
      <c r="S1800">
        <v>1729</v>
      </c>
      <c r="T1800" s="32">
        <v>120980952.77580772</v>
      </c>
      <c r="U1800">
        <v>1729</v>
      </c>
      <c r="V1800" s="32">
        <v>648663884.0297004</v>
      </c>
    </row>
    <row r="1801" spans="19:22" x14ac:dyDescent="0.35">
      <c r="S1801">
        <v>1730</v>
      </c>
      <c r="T1801" s="32">
        <v>207563585.10579234</v>
      </c>
      <c r="U1801">
        <v>1730</v>
      </c>
      <c r="V1801" s="32">
        <v>-619852952.43841588</v>
      </c>
    </row>
    <row r="1802" spans="19:22" x14ac:dyDescent="0.35">
      <c r="S1802">
        <v>1731</v>
      </c>
      <c r="T1802" s="32">
        <v>64301856.954850957</v>
      </c>
      <c r="U1802">
        <v>1731</v>
      </c>
      <c r="V1802" s="32">
        <v>-497994392.60055405</v>
      </c>
    </row>
    <row r="1803" spans="19:22" x14ac:dyDescent="0.35">
      <c r="S1803">
        <v>1732</v>
      </c>
      <c r="T1803" s="32">
        <v>134780085.74980319</v>
      </c>
      <c r="U1803">
        <v>1732</v>
      </c>
      <c r="V1803" s="32">
        <v>197010807.56122407</v>
      </c>
    </row>
    <row r="1804" spans="19:22" x14ac:dyDescent="0.35">
      <c r="S1804">
        <v>1733</v>
      </c>
      <c r="T1804" s="32">
        <v>227722648.22360182</v>
      </c>
      <c r="U1804">
        <v>1733</v>
      </c>
      <c r="V1804" s="32">
        <v>-312773038.64986515</v>
      </c>
    </row>
    <row r="1805" spans="19:22" x14ac:dyDescent="0.35">
      <c r="S1805">
        <v>1734</v>
      </c>
      <c r="T1805" s="32">
        <v>184771686.50696912</v>
      </c>
      <c r="U1805">
        <v>1734</v>
      </c>
      <c r="V1805" s="32">
        <v>-360000864.86871535</v>
      </c>
    </row>
    <row r="1806" spans="19:22" x14ac:dyDescent="0.35">
      <c r="S1806">
        <v>1735</v>
      </c>
      <c r="T1806" s="32">
        <v>126921468.49316044</v>
      </c>
      <c r="U1806">
        <v>1735</v>
      </c>
      <c r="V1806" s="32">
        <v>-507276549.95993495</v>
      </c>
    </row>
    <row r="1807" spans="19:22" x14ac:dyDescent="0.35">
      <c r="S1807">
        <v>1736</v>
      </c>
      <c r="T1807" s="32">
        <v>87950746.544130877</v>
      </c>
      <c r="U1807">
        <v>1736</v>
      </c>
      <c r="V1807" s="32">
        <v>-42609787.123536408</v>
      </c>
    </row>
    <row r="1808" spans="19:22" x14ac:dyDescent="0.35">
      <c r="S1808">
        <v>1737</v>
      </c>
      <c r="T1808" s="32">
        <v>144129267.45679164</v>
      </c>
      <c r="U1808">
        <v>1737</v>
      </c>
      <c r="V1808" s="32">
        <v>-406214837.54266739</v>
      </c>
    </row>
    <row r="1809" spans="19:22" x14ac:dyDescent="0.35">
      <c r="S1809">
        <v>1738</v>
      </c>
      <c r="T1809" s="32">
        <v>160585805.82893032</v>
      </c>
      <c r="U1809">
        <v>1738</v>
      </c>
      <c r="V1809" s="32">
        <v>-361946248.50643885</v>
      </c>
    </row>
    <row r="1810" spans="19:22" x14ac:dyDescent="0.35">
      <c r="S1810">
        <v>1739</v>
      </c>
      <c r="T1810" s="32">
        <v>147777234.45306081</v>
      </c>
      <c r="U1810">
        <v>1739</v>
      </c>
      <c r="V1810" s="32">
        <v>-264834776.48982662</v>
      </c>
    </row>
    <row r="1811" spans="19:22" x14ac:dyDescent="0.35">
      <c r="S1811">
        <v>1740</v>
      </c>
      <c r="T1811" s="32">
        <v>88780493.077912882</v>
      </c>
      <c r="U1811">
        <v>1740</v>
      </c>
      <c r="V1811" s="32">
        <v>-164928686.04869506</v>
      </c>
    </row>
    <row r="1812" spans="19:22" x14ac:dyDescent="0.35">
      <c r="S1812">
        <v>1741</v>
      </c>
      <c r="T1812" s="32">
        <v>120683063.89278401</v>
      </c>
      <c r="U1812">
        <v>1741</v>
      </c>
      <c r="V1812" s="32">
        <v>-250921488.55740869</v>
      </c>
    </row>
    <row r="1813" spans="19:22" x14ac:dyDescent="0.35">
      <c r="S1813">
        <v>1742</v>
      </c>
      <c r="T1813" s="32">
        <v>189888236.47121724</v>
      </c>
      <c r="U1813">
        <v>1742</v>
      </c>
      <c r="V1813" s="32">
        <v>85288544.180752829</v>
      </c>
    </row>
    <row r="1814" spans="19:22" x14ac:dyDescent="0.35">
      <c r="S1814">
        <v>1743</v>
      </c>
      <c r="T1814" s="32">
        <v>268380580.6196689</v>
      </c>
      <c r="U1814">
        <v>1743</v>
      </c>
      <c r="V1814" s="32">
        <v>315581866.81197274</v>
      </c>
    </row>
    <row r="1815" spans="19:22" x14ac:dyDescent="0.35">
      <c r="S1815">
        <v>1744</v>
      </c>
      <c r="T1815" s="32">
        <v>143647814.58363274</v>
      </c>
      <c r="U1815">
        <v>1744</v>
      </c>
      <c r="V1815" s="32">
        <v>-238840395.78698185</v>
      </c>
    </row>
    <row r="1816" spans="19:22" x14ac:dyDescent="0.35">
      <c r="S1816">
        <v>1745</v>
      </c>
      <c r="T1816" s="32">
        <v>250169581.82726735</v>
      </c>
      <c r="U1816">
        <v>1745</v>
      </c>
      <c r="V1816" s="32">
        <v>-300053741.78916144</v>
      </c>
    </row>
    <row r="1817" spans="19:22" x14ac:dyDescent="0.35">
      <c r="S1817">
        <v>1746</v>
      </c>
      <c r="T1817" s="32">
        <v>109228615.46244188</v>
      </c>
      <c r="U1817">
        <v>1746</v>
      </c>
      <c r="V1817" s="32">
        <v>72670191.939087912</v>
      </c>
    </row>
    <row r="1818" spans="19:22" x14ac:dyDescent="0.35">
      <c r="S1818">
        <v>1747</v>
      </c>
      <c r="T1818" s="32">
        <v>160135890.40271565</v>
      </c>
      <c r="U1818">
        <v>1747</v>
      </c>
      <c r="V1818" s="32">
        <v>79201804.140420839</v>
      </c>
    </row>
    <row r="1819" spans="19:22" x14ac:dyDescent="0.35">
      <c r="S1819">
        <v>1748</v>
      </c>
      <c r="T1819" s="32">
        <v>65868264.688478164</v>
      </c>
      <c r="U1819">
        <v>1748</v>
      </c>
      <c r="V1819" s="32">
        <v>72816925.332838029</v>
      </c>
    </row>
    <row r="1820" spans="19:22" x14ac:dyDescent="0.35">
      <c r="S1820">
        <v>1749</v>
      </c>
      <c r="T1820" s="32">
        <v>168815939.08794481</v>
      </c>
      <c r="U1820">
        <v>1749</v>
      </c>
      <c r="V1820" s="32">
        <v>-31841778.53876793</v>
      </c>
    </row>
    <row r="1821" spans="19:22" x14ac:dyDescent="0.35">
      <c r="S1821">
        <v>1750</v>
      </c>
      <c r="T1821" s="32">
        <v>145366899.42466506</v>
      </c>
      <c r="U1821">
        <v>1750</v>
      </c>
      <c r="V1821" s="32">
        <v>-169449481.11252609</v>
      </c>
    </row>
    <row r="1822" spans="19:22" x14ac:dyDescent="0.35">
      <c r="S1822">
        <v>1751</v>
      </c>
      <c r="T1822" s="32">
        <v>134903750.05670244</v>
      </c>
      <c r="U1822">
        <v>1751</v>
      </c>
      <c r="V1822" s="32">
        <v>-596814789.67323768</v>
      </c>
    </row>
    <row r="1823" spans="19:22" x14ac:dyDescent="0.35">
      <c r="S1823">
        <v>1752</v>
      </c>
      <c r="T1823" s="32">
        <v>296045306.27701473</v>
      </c>
      <c r="U1823">
        <v>1752</v>
      </c>
      <c r="V1823" s="32">
        <v>-508658823.10644597</v>
      </c>
    </row>
    <row r="1824" spans="19:22" x14ac:dyDescent="0.35">
      <c r="S1824">
        <v>1753</v>
      </c>
      <c r="T1824" s="32">
        <v>186130183.778135</v>
      </c>
      <c r="U1824">
        <v>1753</v>
      </c>
      <c r="V1824" s="32">
        <v>319345007.5266223</v>
      </c>
    </row>
    <row r="1825" spans="19:22" x14ac:dyDescent="0.35">
      <c r="S1825">
        <v>1754</v>
      </c>
      <c r="T1825" s="32">
        <v>109222521.61007668</v>
      </c>
      <c r="U1825">
        <v>1754</v>
      </c>
      <c r="V1825" s="32">
        <v>-94715413.830153778</v>
      </c>
    </row>
    <row r="1826" spans="19:22" x14ac:dyDescent="0.35">
      <c r="S1826">
        <v>1755</v>
      </c>
      <c r="T1826" s="32">
        <v>66309438.663869113</v>
      </c>
      <c r="U1826">
        <v>1755</v>
      </c>
      <c r="V1826" s="32">
        <v>-190157197.1543369</v>
      </c>
    </row>
    <row r="1827" spans="19:22" x14ac:dyDescent="0.35">
      <c r="S1827">
        <v>1756</v>
      </c>
      <c r="T1827" s="32">
        <v>132009793.3081826</v>
      </c>
      <c r="U1827">
        <v>1756</v>
      </c>
      <c r="V1827" s="32">
        <v>-348158725.69374275</v>
      </c>
    </row>
    <row r="1828" spans="19:22" x14ac:dyDescent="0.35">
      <c r="S1828">
        <v>1757</v>
      </c>
      <c r="T1828" s="32">
        <v>334059386.17155081</v>
      </c>
      <c r="U1828">
        <v>1757</v>
      </c>
      <c r="V1828" s="32">
        <v>1981337089.6055396</v>
      </c>
    </row>
    <row r="1829" spans="19:22" x14ac:dyDescent="0.35">
      <c r="S1829">
        <v>1758</v>
      </c>
      <c r="T1829" s="32">
        <v>81196711.414955586</v>
      </c>
      <c r="U1829">
        <v>1758</v>
      </c>
      <c r="V1829" s="32">
        <v>-55296439.862540141</v>
      </c>
    </row>
    <row r="1830" spans="19:22" x14ac:dyDescent="0.35">
      <c r="S1830">
        <v>1759</v>
      </c>
      <c r="T1830" s="32">
        <v>149628303.0151515</v>
      </c>
      <c r="U1830">
        <v>1759</v>
      </c>
      <c r="V1830" s="32">
        <v>-492812360.09099144</v>
      </c>
    </row>
    <row r="1831" spans="19:22" x14ac:dyDescent="0.35">
      <c r="S1831">
        <v>1760</v>
      </c>
      <c r="T1831" s="32">
        <v>148366943.6917738</v>
      </c>
      <c r="U1831">
        <v>1760</v>
      </c>
      <c r="V1831" s="32">
        <v>549377446.49860513</v>
      </c>
    </row>
    <row r="1832" spans="19:22" x14ac:dyDescent="0.35">
      <c r="S1832">
        <v>1761</v>
      </c>
      <c r="T1832" s="32">
        <v>298972012.23756927</v>
      </c>
      <c r="U1832">
        <v>1761</v>
      </c>
      <c r="V1832" s="32">
        <v>-345204708.05639213</v>
      </c>
    </row>
    <row r="1833" spans="19:22" x14ac:dyDescent="0.35">
      <c r="S1833">
        <v>1762</v>
      </c>
      <c r="T1833" s="32">
        <v>87428591.536962077</v>
      </c>
      <c r="U1833">
        <v>1762</v>
      </c>
      <c r="V1833" s="32">
        <v>-413720582.19653469</v>
      </c>
    </row>
    <row r="1834" spans="19:22" x14ac:dyDescent="0.35">
      <c r="S1834">
        <v>1763</v>
      </c>
      <c r="T1834" s="32">
        <v>129071515.48518704</v>
      </c>
      <c r="U1834">
        <v>1763</v>
      </c>
      <c r="V1834" s="32">
        <v>636833881.07872307</v>
      </c>
    </row>
    <row r="1835" spans="19:22" x14ac:dyDescent="0.35">
      <c r="S1835">
        <v>1764</v>
      </c>
      <c r="T1835" s="32">
        <v>308010239.7602641</v>
      </c>
      <c r="U1835">
        <v>1764</v>
      </c>
      <c r="V1835" s="32">
        <v>1985293099.8721139</v>
      </c>
    </row>
    <row r="1836" spans="19:22" x14ac:dyDescent="0.35">
      <c r="S1836">
        <v>1765</v>
      </c>
      <c r="T1836" s="32">
        <v>163696237.39595148</v>
      </c>
      <c r="U1836">
        <v>1765</v>
      </c>
      <c r="V1836" s="32">
        <v>472244007.4968918</v>
      </c>
    </row>
    <row r="1837" spans="19:22" x14ac:dyDescent="0.35">
      <c r="S1837">
        <v>1766</v>
      </c>
      <c r="T1837" s="32">
        <v>206882641.4036589</v>
      </c>
      <c r="U1837">
        <v>1766</v>
      </c>
      <c r="V1837" s="32">
        <v>-703960317.90110159</v>
      </c>
    </row>
    <row r="1838" spans="19:22" x14ac:dyDescent="0.35">
      <c r="S1838">
        <v>1767</v>
      </c>
      <c r="T1838" s="32">
        <v>53603218.83084628</v>
      </c>
      <c r="U1838">
        <v>1767</v>
      </c>
      <c r="V1838" s="32">
        <v>-262130293.78058541</v>
      </c>
    </row>
    <row r="1839" spans="19:22" x14ac:dyDescent="0.35">
      <c r="S1839">
        <v>1768</v>
      </c>
      <c r="T1839" s="32">
        <v>114762609.7761642</v>
      </c>
      <c r="U1839">
        <v>1768</v>
      </c>
      <c r="V1839" s="32">
        <v>-336311993.58807343</v>
      </c>
    </row>
    <row r="1840" spans="19:22" x14ac:dyDescent="0.35">
      <c r="S1840">
        <v>1769</v>
      </c>
      <c r="T1840" s="32">
        <v>259473270.2853089</v>
      </c>
      <c r="U1840">
        <v>1769</v>
      </c>
      <c r="V1840" s="32">
        <v>-554299827.89614177</v>
      </c>
    </row>
    <row r="1841" spans="19:22" x14ac:dyDescent="0.35">
      <c r="S1841">
        <v>1770</v>
      </c>
      <c r="T1841" s="32">
        <v>85915919.293227166</v>
      </c>
      <c r="U1841">
        <v>1770</v>
      </c>
      <c r="V1841" s="32">
        <v>-178055765.06582293</v>
      </c>
    </row>
    <row r="1842" spans="19:22" x14ac:dyDescent="0.35">
      <c r="S1842">
        <v>1771</v>
      </c>
      <c r="T1842" s="32">
        <v>122695916.68095383</v>
      </c>
      <c r="U1842">
        <v>1771</v>
      </c>
      <c r="V1842" s="32">
        <v>959023098.14245224</v>
      </c>
    </row>
    <row r="1843" spans="19:22" x14ac:dyDescent="0.35">
      <c r="S1843">
        <v>1772</v>
      </c>
      <c r="T1843" s="32">
        <v>99298870.225902587</v>
      </c>
      <c r="U1843">
        <v>1772</v>
      </c>
      <c r="V1843" s="32">
        <v>-389490748.92437947</v>
      </c>
    </row>
    <row r="1844" spans="19:22" x14ac:dyDescent="0.35">
      <c r="S1844">
        <v>1773</v>
      </c>
      <c r="T1844" s="32">
        <v>141224442.9610143</v>
      </c>
      <c r="U1844">
        <v>1773</v>
      </c>
      <c r="V1844" s="32">
        <v>-194856964.33431232</v>
      </c>
    </row>
    <row r="1845" spans="19:22" x14ac:dyDescent="0.35">
      <c r="S1845">
        <v>1774</v>
      </c>
      <c r="T1845" s="32">
        <v>179315074.95656627</v>
      </c>
      <c r="U1845">
        <v>1774</v>
      </c>
      <c r="V1845" s="32">
        <v>-241940819.2747592</v>
      </c>
    </row>
    <row r="1846" spans="19:22" x14ac:dyDescent="0.35">
      <c r="S1846">
        <v>1775</v>
      </c>
      <c r="T1846" s="32">
        <v>97716476.976336017</v>
      </c>
      <c r="U1846">
        <v>1775</v>
      </c>
      <c r="V1846" s="32">
        <v>-299215063.2610507</v>
      </c>
    </row>
    <row r="1847" spans="19:22" x14ac:dyDescent="0.35">
      <c r="S1847">
        <v>1776</v>
      </c>
      <c r="T1847" s="32">
        <v>93127838.829646155</v>
      </c>
      <c r="U1847">
        <v>1776</v>
      </c>
      <c r="V1847" s="32">
        <v>-240277475.67479119</v>
      </c>
    </row>
    <row r="1848" spans="19:22" x14ac:dyDescent="0.35">
      <c r="S1848">
        <v>1777</v>
      </c>
      <c r="T1848" s="32">
        <v>163997423.00799766</v>
      </c>
      <c r="U1848">
        <v>1777</v>
      </c>
      <c r="V1848" s="32">
        <v>908921490.84992969</v>
      </c>
    </row>
    <row r="1849" spans="19:22" x14ac:dyDescent="0.35">
      <c r="S1849">
        <v>1778</v>
      </c>
      <c r="T1849" s="32">
        <v>88274743.454902992</v>
      </c>
      <c r="U1849">
        <v>1778</v>
      </c>
      <c r="V1849" s="32">
        <v>80593227.153269902</v>
      </c>
    </row>
    <row r="1850" spans="19:22" x14ac:dyDescent="0.35">
      <c r="S1850">
        <v>1779</v>
      </c>
      <c r="T1850" s="32">
        <v>95176796.675051197</v>
      </c>
      <c r="U1850">
        <v>1779</v>
      </c>
      <c r="V1850" s="32">
        <v>-353003300.55037576</v>
      </c>
    </row>
    <row r="1851" spans="19:22" x14ac:dyDescent="0.35">
      <c r="S1851">
        <v>1780</v>
      </c>
      <c r="T1851" s="32">
        <v>87825550.714634836</v>
      </c>
      <c r="U1851">
        <v>1780</v>
      </c>
      <c r="V1851" s="32">
        <v>-282113225.53790122</v>
      </c>
    </row>
    <row r="1852" spans="19:22" x14ac:dyDescent="0.35">
      <c r="S1852">
        <v>1781</v>
      </c>
      <c r="T1852" s="32">
        <v>213687299.44041866</v>
      </c>
      <c r="U1852">
        <v>1781</v>
      </c>
      <c r="V1852" s="32">
        <v>-620208773.02126086</v>
      </c>
    </row>
    <row r="1853" spans="19:22" x14ac:dyDescent="0.35">
      <c r="S1853">
        <v>1782</v>
      </c>
      <c r="T1853" s="32">
        <v>248313855.94416076</v>
      </c>
      <c r="U1853">
        <v>1782</v>
      </c>
      <c r="V1853" s="32">
        <v>-91245985.17294912</v>
      </c>
    </row>
    <row r="1854" spans="19:22" x14ac:dyDescent="0.35">
      <c r="S1854">
        <v>1783</v>
      </c>
      <c r="T1854" s="32">
        <v>177614336.71348256</v>
      </c>
      <c r="U1854">
        <v>1783</v>
      </c>
      <c r="V1854" s="32">
        <v>-521724845.57030296</v>
      </c>
    </row>
    <row r="1855" spans="19:22" x14ac:dyDescent="0.35">
      <c r="S1855">
        <v>1784</v>
      </c>
      <c r="T1855" s="32">
        <v>124695984.05746612</v>
      </c>
      <c r="U1855">
        <v>1784</v>
      </c>
      <c r="V1855" s="32">
        <v>-273448748.33891851</v>
      </c>
    </row>
    <row r="1856" spans="19:22" x14ac:dyDescent="0.35">
      <c r="S1856">
        <v>1785</v>
      </c>
      <c r="T1856" s="32">
        <v>115968934.78908004</v>
      </c>
      <c r="U1856">
        <v>1785</v>
      </c>
      <c r="V1856" s="32">
        <v>-138474383.4431684</v>
      </c>
    </row>
    <row r="1857" spans="19:22" x14ac:dyDescent="0.35">
      <c r="S1857">
        <v>1786</v>
      </c>
      <c r="T1857" s="32">
        <v>142835808.11023876</v>
      </c>
      <c r="U1857">
        <v>1786</v>
      </c>
      <c r="V1857" s="32">
        <v>-150233090.58228463</v>
      </c>
    </row>
    <row r="1858" spans="19:22" x14ac:dyDescent="0.35">
      <c r="S1858">
        <v>1787</v>
      </c>
      <c r="T1858" s="32">
        <v>70097268.614579216</v>
      </c>
      <c r="U1858">
        <v>1787</v>
      </c>
      <c r="V1858" s="32">
        <v>90661270.027432531</v>
      </c>
    </row>
    <row r="1859" spans="19:22" x14ac:dyDescent="0.35">
      <c r="S1859">
        <v>1788</v>
      </c>
      <c r="T1859" s="32">
        <v>209871111.42108798</v>
      </c>
      <c r="U1859">
        <v>1788</v>
      </c>
      <c r="V1859" s="32">
        <v>-108137359.48640081</v>
      </c>
    </row>
    <row r="1860" spans="19:22" x14ac:dyDescent="0.35">
      <c r="S1860">
        <v>1789</v>
      </c>
      <c r="T1860" s="32">
        <v>96988248.425448686</v>
      </c>
      <c r="U1860">
        <v>1789</v>
      </c>
      <c r="V1860" s="32">
        <v>-426105408.52386969</v>
      </c>
    </row>
    <row r="1861" spans="19:22" x14ac:dyDescent="0.35">
      <c r="S1861">
        <v>1790</v>
      </c>
      <c r="T1861" s="32">
        <v>141258654.41906944</v>
      </c>
      <c r="U1861">
        <v>1790</v>
      </c>
      <c r="V1861" s="32">
        <v>-101316572.48235689</v>
      </c>
    </row>
    <row r="1862" spans="19:22" x14ac:dyDescent="0.35">
      <c r="S1862">
        <v>1791</v>
      </c>
      <c r="T1862" s="32">
        <v>108906577.76088005</v>
      </c>
      <c r="U1862">
        <v>1791</v>
      </c>
      <c r="V1862" s="32">
        <v>-76063222.922579601</v>
      </c>
    </row>
    <row r="1863" spans="19:22" x14ac:dyDescent="0.35">
      <c r="S1863">
        <v>1792</v>
      </c>
      <c r="T1863" s="32">
        <v>231598458.17571896</v>
      </c>
      <c r="U1863">
        <v>1792</v>
      </c>
      <c r="V1863" s="32">
        <v>-142287190.0269362</v>
      </c>
    </row>
    <row r="1864" spans="19:22" x14ac:dyDescent="0.35">
      <c r="S1864">
        <v>1793</v>
      </c>
      <c r="T1864" s="32">
        <v>130901744.7618123</v>
      </c>
      <c r="U1864">
        <v>1793</v>
      </c>
      <c r="V1864" s="32">
        <v>-337740806.82677555</v>
      </c>
    </row>
    <row r="1865" spans="19:22" x14ac:dyDescent="0.35">
      <c r="S1865">
        <v>1794</v>
      </c>
      <c r="T1865" s="32">
        <v>124386981.94183247</v>
      </c>
      <c r="U1865">
        <v>1794</v>
      </c>
      <c r="V1865" s="32">
        <v>668991202.02875173</v>
      </c>
    </row>
    <row r="1866" spans="19:22" x14ac:dyDescent="0.35">
      <c r="S1866">
        <v>1795</v>
      </c>
      <c r="T1866" s="32">
        <v>262828628.28072873</v>
      </c>
      <c r="U1866">
        <v>1795</v>
      </c>
      <c r="V1866" s="32">
        <v>872562746.85226071</v>
      </c>
    </row>
    <row r="1867" spans="19:22" x14ac:dyDescent="0.35">
      <c r="S1867">
        <v>1796</v>
      </c>
      <c r="T1867" s="32">
        <v>134244562.06566137</v>
      </c>
      <c r="U1867">
        <v>1796</v>
      </c>
      <c r="V1867" s="32">
        <v>-282290314.49541074</v>
      </c>
    </row>
    <row r="1868" spans="19:22" x14ac:dyDescent="0.35">
      <c r="S1868">
        <v>1797</v>
      </c>
      <c r="T1868" s="32">
        <v>175479704.69343263</v>
      </c>
      <c r="U1868">
        <v>1797</v>
      </c>
      <c r="V1868" s="32">
        <v>-657946753.28917146</v>
      </c>
    </row>
    <row r="1869" spans="19:22" x14ac:dyDescent="0.35">
      <c r="S1869">
        <v>1798</v>
      </c>
      <c r="T1869" s="32">
        <v>99534319.005024701</v>
      </c>
      <c r="U1869">
        <v>1798</v>
      </c>
      <c r="V1869" s="32">
        <v>194578616.74079481</v>
      </c>
    </row>
    <row r="1870" spans="19:22" x14ac:dyDescent="0.35">
      <c r="S1870">
        <v>1799</v>
      </c>
      <c r="T1870" s="32">
        <v>163329624.06517562</v>
      </c>
      <c r="U1870">
        <v>1799</v>
      </c>
      <c r="V1870" s="32">
        <v>-278789250.28776878</v>
      </c>
    </row>
    <row r="1871" spans="19:22" x14ac:dyDescent="0.35">
      <c r="S1871">
        <v>1800</v>
      </c>
      <c r="T1871" s="32">
        <v>142686421.27824849</v>
      </c>
      <c r="U1871">
        <v>1800</v>
      </c>
      <c r="V1871" s="32">
        <v>-158976938.80029634</v>
      </c>
    </row>
    <row r="1872" spans="19:22" x14ac:dyDescent="0.35">
      <c r="S1872">
        <v>1801</v>
      </c>
      <c r="T1872" s="32">
        <v>140385606.28446633</v>
      </c>
      <c r="U1872">
        <v>1801</v>
      </c>
      <c r="V1872" s="32">
        <v>-305418359.08078462</v>
      </c>
    </row>
    <row r="1873" spans="19:22" x14ac:dyDescent="0.35">
      <c r="S1873">
        <v>1802</v>
      </c>
      <c r="T1873" s="32">
        <v>79186226.096888214</v>
      </c>
      <c r="U1873">
        <v>1802</v>
      </c>
      <c r="V1873" s="32">
        <v>-23937403.095006477</v>
      </c>
    </row>
    <row r="1874" spans="19:22" x14ac:dyDescent="0.35">
      <c r="S1874">
        <v>1803</v>
      </c>
      <c r="T1874" s="32">
        <v>195811970.56729388</v>
      </c>
      <c r="U1874">
        <v>1803</v>
      </c>
      <c r="V1874" s="32">
        <v>-323362240.48369855</v>
      </c>
    </row>
    <row r="1875" spans="19:22" x14ac:dyDescent="0.35">
      <c r="S1875">
        <v>1804</v>
      </c>
      <c r="T1875" s="32">
        <v>154049316.88911253</v>
      </c>
      <c r="U1875">
        <v>1804</v>
      </c>
      <c r="V1875" s="32">
        <v>664473582.88887835</v>
      </c>
    </row>
    <row r="1876" spans="19:22" x14ac:dyDescent="0.35">
      <c r="S1876">
        <v>1805</v>
      </c>
      <c r="T1876" s="32">
        <v>154649824.47793299</v>
      </c>
      <c r="U1876">
        <v>1805</v>
      </c>
      <c r="V1876" s="32">
        <v>-160146483.92427012</v>
      </c>
    </row>
    <row r="1877" spans="19:22" x14ac:dyDescent="0.35">
      <c r="S1877">
        <v>1806</v>
      </c>
      <c r="T1877" s="32">
        <v>176486659.79533312</v>
      </c>
      <c r="U1877">
        <v>1806</v>
      </c>
      <c r="V1877" s="32">
        <v>1128918325.8211088</v>
      </c>
    </row>
    <row r="1878" spans="19:22" x14ac:dyDescent="0.35">
      <c r="S1878">
        <v>1807</v>
      </c>
      <c r="T1878" s="32">
        <v>188643924.25891313</v>
      </c>
      <c r="U1878">
        <v>1807</v>
      </c>
      <c r="V1878" s="32">
        <v>549356204.13867509</v>
      </c>
    </row>
    <row r="1879" spans="19:22" x14ac:dyDescent="0.35">
      <c r="S1879">
        <v>1808</v>
      </c>
      <c r="T1879" s="32">
        <v>184058973.98774862</v>
      </c>
      <c r="U1879">
        <v>1808</v>
      </c>
      <c r="V1879" s="32">
        <v>-451530558.40089536</v>
      </c>
    </row>
    <row r="1880" spans="19:22" x14ac:dyDescent="0.35">
      <c r="S1880">
        <v>1809</v>
      </c>
      <c r="T1880" s="32">
        <v>107350331.47125593</v>
      </c>
      <c r="U1880">
        <v>1809</v>
      </c>
      <c r="V1880" s="32">
        <v>-156723150.52265915</v>
      </c>
    </row>
    <row r="1881" spans="19:22" x14ac:dyDescent="0.35">
      <c r="S1881">
        <v>1810</v>
      </c>
      <c r="T1881" s="32">
        <v>111359239.37038563</v>
      </c>
      <c r="U1881">
        <v>1810</v>
      </c>
      <c r="V1881" s="32">
        <v>941510248.98009205</v>
      </c>
    </row>
    <row r="1882" spans="19:22" x14ac:dyDescent="0.35">
      <c r="S1882">
        <v>1811</v>
      </c>
      <c r="T1882" s="32">
        <v>194784558.31185421</v>
      </c>
      <c r="U1882">
        <v>1811</v>
      </c>
      <c r="V1882" s="32">
        <v>11644769.646971904</v>
      </c>
    </row>
    <row r="1883" spans="19:22" x14ac:dyDescent="0.35">
      <c r="S1883">
        <v>1812</v>
      </c>
      <c r="T1883" s="32">
        <v>249038341.50472239</v>
      </c>
      <c r="U1883">
        <v>1812</v>
      </c>
      <c r="V1883" s="32">
        <v>-88071961.322151378</v>
      </c>
    </row>
    <row r="1884" spans="19:22" x14ac:dyDescent="0.35">
      <c r="S1884">
        <v>1813</v>
      </c>
      <c r="T1884" s="32">
        <v>169498936.70399943</v>
      </c>
      <c r="U1884">
        <v>1813</v>
      </c>
      <c r="V1884" s="32">
        <v>-246613534.18173787</v>
      </c>
    </row>
    <row r="1885" spans="19:22" x14ac:dyDescent="0.35">
      <c r="S1885">
        <v>1814</v>
      </c>
      <c r="T1885" s="32">
        <v>102487765.23062016</v>
      </c>
      <c r="U1885">
        <v>1814</v>
      </c>
      <c r="V1885" s="32">
        <v>629836800.71418512</v>
      </c>
    </row>
    <row r="1886" spans="19:22" x14ac:dyDescent="0.35">
      <c r="S1886">
        <v>1815</v>
      </c>
      <c r="T1886" s="32">
        <v>126778451.2287931</v>
      </c>
      <c r="U1886">
        <v>1815</v>
      </c>
      <c r="V1886" s="32">
        <v>3865354289.9585214</v>
      </c>
    </row>
    <row r="1887" spans="19:22" x14ac:dyDescent="0.35">
      <c r="S1887">
        <v>1816</v>
      </c>
      <c r="T1887" s="32">
        <v>123075232.13976663</v>
      </c>
      <c r="U1887">
        <v>1816</v>
      </c>
      <c r="V1887" s="32">
        <v>419191202.43735111</v>
      </c>
    </row>
    <row r="1888" spans="19:22" x14ac:dyDescent="0.35">
      <c r="S1888">
        <v>1817</v>
      </c>
      <c r="T1888" s="32">
        <v>166963214.74248928</v>
      </c>
      <c r="U1888">
        <v>1817</v>
      </c>
      <c r="V1888" s="32">
        <v>-270893646.58431882</v>
      </c>
    </row>
    <row r="1889" spans="19:22" x14ac:dyDescent="0.35">
      <c r="S1889">
        <v>1818</v>
      </c>
      <c r="T1889" s="32">
        <v>121762238.41764916</v>
      </c>
      <c r="U1889">
        <v>1818</v>
      </c>
      <c r="V1889" s="32">
        <v>481006516.00120217</v>
      </c>
    </row>
    <row r="1890" spans="19:22" x14ac:dyDescent="0.35">
      <c r="S1890">
        <v>1819</v>
      </c>
      <c r="T1890" s="32">
        <v>99814092.473415643</v>
      </c>
      <c r="U1890">
        <v>1819</v>
      </c>
      <c r="V1890" s="32">
        <v>347697189.31088805</v>
      </c>
    </row>
    <row r="1891" spans="19:22" x14ac:dyDescent="0.35">
      <c r="S1891">
        <v>1820</v>
      </c>
      <c r="T1891" s="32">
        <v>95493145.565056279</v>
      </c>
      <c r="U1891">
        <v>1820</v>
      </c>
      <c r="V1891" s="32">
        <v>-455601086.03128523</v>
      </c>
    </row>
    <row r="1892" spans="19:22" x14ac:dyDescent="0.35">
      <c r="S1892">
        <v>1821</v>
      </c>
      <c r="T1892" s="32">
        <v>238068134.55257449</v>
      </c>
      <c r="U1892">
        <v>1821</v>
      </c>
      <c r="V1892" s="32">
        <v>-468408093.78356367</v>
      </c>
    </row>
    <row r="1893" spans="19:22" x14ac:dyDescent="0.35">
      <c r="S1893">
        <v>1822</v>
      </c>
      <c r="T1893" s="32">
        <v>69785300.642882109</v>
      </c>
      <c r="U1893">
        <v>1822</v>
      </c>
      <c r="V1893" s="32">
        <v>-126666247.49857819</v>
      </c>
    </row>
    <row r="1894" spans="19:22" x14ac:dyDescent="0.35">
      <c r="S1894">
        <v>1823</v>
      </c>
      <c r="T1894" s="32">
        <v>175998293.70971406</v>
      </c>
      <c r="U1894">
        <v>1823</v>
      </c>
      <c r="V1894" s="32">
        <v>-336936903.50332695</v>
      </c>
    </row>
    <row r="1895" spans="19:22" x14ac:dyDescent="0.35">
      <c r="S1895">
        <v>1824</v>
      </c>
      <c r="T1895" s="32">
        <v>150217502.87424454</v>
      </c>
      <c r="U1895">
        <v>1824</v>
      </c>
      <c r="V1895" s="32">
        <v>-50229231.162234217</v>
      </c>
    </row>
    <row r="1896" spans="19:22" x14ac:dyDescent="0.35">
      <c r="S1896">
        <v>1825</v>
      </c>
      <c r="T1896" s="32">
        <v>85546334.86330618</v>
      </c>
      <c r="U1896">
        <v>1825</v>
      </c>
      <c r="V1896" s="32">
        <v>-225732441.88769573</v>
      </c>
    </row>
    <row r="1897" spans="19:22" x14ac:dyDescent="0.35">
      <c r="S1897">
        <v>1826</v>
      </c>
      <c r="T1897" s="32">
        <v>159467184.57892492</v>
      </c>
      <c r="U1897">
        <v>1826</v>
      </c>
      <c r="V1897" s="32">
        <v>432863373.75428849</v>
      </c>
    </row>
    <row r="1898" spans="19:22" x14ac:dyDescent="0.35">
      <c r="S1898">
        <v>1827</v>
      </c>
      <c r="T1898" s="32">
        <v>175167915.87407494</v>
      </c>
      <c r="U1898">
        <v>1827</v>
      </c>
      <c r="V1898" s="32">
        <v>-103093748.52305323</v>
      </c>
    </row>
    <row r="1899" spans="19:22" x14ac:dyDescent="0.35">
      <c r="S1899">
        <v>1828</v>
      </c>
      <c r="T1899" s="32">
        <v>145157212.21865469</v>
      </c>
      <c r="U1899">
        <v>1828</v>
      </c>
      <c r="V1899" s="32">
        <v>-293416202.43790376</v>
      </c>
    </row>
    <row r="1900" spans="19:22" x14ac:dyDescent="0.35">
      <c r="S1900">
        <v>1829</v>
      </c>
      <c r="T1900" s="32">
        <v>253625085.29316223</v>
      </c>
      <c r="U1900">
        <v>1829</v>
      </c>
      <c r="V1900" s="32">
        <v>-152512932.30960643</v>
      </c>
    </row>
    <row r="1901" spans="19:22" x14ac:dyDescent="0.35">
      <c r="S1901">
        <v>1830</v>
      </c>
      <c r="T1901" s="32">
        <v>215157332.31202418</v>
      </c>
      <c r="U1901">
        <v>1830</v>
      </c>
      <c r="V1901" s="32">
        <v>-541872270.57504094</v>
      </c>
    </row>
    <row r="1902" spans="19:22" x14ac:dyDescent="0.35">
      <c r="S1902">
        <v>1831</v>
      </c>
      <c r="T1902" s="32">
        <v>81631865.505182594</v>
      </c>
      <c r="U1902">
        <v>1831</v>
      </c>
      <c r="V1902" s="32">
        <v>-1217116704.1020029</v>
      </c>
    </row>
    <row r="1903" spans="19:22" x14ac:dyDescent="0.35">
      <c r="S1903">
        <v>1832</v>
      </c>
      <c r="T1903" s="32">
        <v>100303725.53998235</v>
      </c>
      <c r="U1903">
        <v>1832</v>
      </c>
      <c r="V1903" s="32">
        <v>-112530346.56353208</v>
      </c>
    </row>
    <row r="1904" spans="19:22" x14ac:dyDescent="0.35">
      <c r="S1904">
        <v>1833</v>
      </c>
      <c r="T1904" s="32">
        <v>81890343.931764752</v>
      </c>
      <c r="U1904">
        <v>1833</v>
      </c>
      <c r="V1904" s="32">
        <v>-858555732.51180112</v>
      </c>
    </row>
    <row r="1905" spans="19:22" x14ac:dyDescent="0.35">
      <c r="S1905">
        <v>1834</v>
      </c>
      <c r="T1905" s="32">
        <v>116169416.92214842</v>
      </c>
      <c r="U1905">
        <v>1834</v>
      </c>
      <c r="V1905" s="32">
        <v>77050672.947882667</v>
      </c>
    </row>
    <row r="1906" spans="19:22" x14ac:dyDescent="0.35">
      <c r="S1906">
        <v>1835</v>
      </c>
      <c r="T1906" s="32">
        <v>102020284.46848327</v>
      </c>
      <c r="U1906">
        <v>1835</v>
      </c>
      <c r="V1906" s="32">
        <v>-269779793.1965723</v>
      </c>
    </row>
    <row r="1907" spans="19:22" x14ac:dyDescent="0.35">
      <c r="S1907">
        <v>1836</v>
      </c>
      <c r="T1907" s="32">
        <v>268647349.70861447</v>
      </c>
      <c r="U1907">
        <v>1836</v>
      </c>
      <c r="V1907" s="32">
        <v>-129199248.82253641</v>
      </c>
    </row>
    <row r="1908" spans="19:22" x14ac:dyDescent="0.35">
      <c r="S1908">
        <v>1837</v>
      </c>
      <c r="T1908" s="32">
        <v>176966174.25614378</v>
      </c>
      <c r="U1908">
        <v>1837</v>
      </c>
      <c r="V1908" s="32">
        <v>-544794768.13931048</v>
      </c>
    </row>
    <row r="1909" spans="19:22" x14ac:dyDescent="0.35">
      <c r="S1909">
        <v>1838</v>
      </c>
      <c r="T1909" s="32">
        <v>258431220.80869135</v>
      </c>
      <c r="U1909">
        <v>1838</v>
      </c>
      <c r="V1909" s="32">
        <v>21516062.047593538</v>
      </c>
    </row>
    <row r="1910" spans="19:22" x14ac:dyDescent="0.35">
      <c r="S1910">
        <v>1839</v>
      </c>
      <c r="T1910" s="32">
        <v>158998315.57904044</v>
      </c>
      <c r="U1910">
        <v>1839</v>
      </c>
      <c r="V1910" s="32">
        <v>-195040802.70940185</v>
      </c>
    </row>
    <row r="1911" spans="19:22" x14ac:dyDescent="0.35">
      <c r="S1911">
        <v>1840</v>
      </c>
      <c r="T1911" s="32">
        <v>110938433.9634781</v>
      </c>
      <c r="U1911">
        <v>1840</v>
      </c>
      <c r="V1911" s="32">
        <v>-30465007.652397051</v>
      </c>
    </row>
    <row r="1912" spans="19:22" x14ac:dyDescent="0.35">
      <c r="S1912">
        <v>1841</v>
      </c>
      <c r="T1912" s="32">
        <v>143959341.48930836</v>
      </c>
      <c r="U1912">
        <v>1841</v>
      </c>
      <c r="V1912" s="32">
        <v>-315236275.60202473</v>
      </c>
    </row>
    <row r="1913" spans="19:22" x14ac:dyDescent="0.35">
      <c r="S1913">
        <v>1842</v>
      </c>
      <c r="T1913" s="32">
        <v>86305118.743849933</v>
      </c>
      <c r="U1913">
        <v>1842</v>
      </c>
      <c r="V1913" s="32">
        <v>189535277.93184122</v>
      </c>
    </row>
    <row r="1914" spans="19:22" x14ac:dyDescent="0.35">
      <c r="S1914">
        <v>1843</v>
      </c>
      <c r="T1914" s="32">
        <v>271587523.04844427</v>
      </c>
      <c r="U1914">
        <v>1843</v>
      </c>
      <c r="V1914" s="32">
        <v>55180451.987342909</v>
      </c>
    </row>
    <row r="1915" spans="19:22" x14ac:dyDescent="0.35">
      <c r="S1915">
        <v>1844</v>
      </c>
      <c r="T1915" s="32">
        <v>57304266.313468859</v>
      </c>
      <c r="U1915">
        <v>1844</v>
      </c>
      <c r="V1915" s="32">
        <v>-674358539.72533786</v>
      </c>
    </row>
    <row r="1916" spans="19:22" x14ac:dyDescent="0.35">
      <c r="S1916">
        <v>1845</v>
      </c>
      <c r="T1916" s="32">
        <v>67786522.066464782</v>
      </c>
      <c r="U1916">
        <v>1845</v>
      </c>
      <c r="V1916" s="32">
        <v>-357514721.26518935</v>
      </c>
    </row>
    <row r="1917" spans="19:22" x14ac:dyDescent="0.35">
      <c r="S1917">
        <v>1846</v>
      </c>
      <c r="T1917" s="32">
        <v>104707887.46729416</v>
      </c>
      <c r="U1917">
        <v>1846</v>
      </c>
      <c r="V1917" s="32">
        <v>-85967707.043983281</v>
      </c>
    </row>
    <row r="1918" spans="19:22" x14ac:dyDescent="0.35">
      <c r="S1918">
        <v>1847</v>
      </c>
      <c r="T1918" s="32">
        <v>159584607.2798734</v>
      </c>
      <c r="U1918">
        <v>1847</v>
      </c>
      <c r="V1918" s="32">
        <v>22955023.848236587</v>
      </c>
    </row>
    <row r="1919" spans="19:22" x14ac:dyDescent="0.35">
      <c r="S1919">
        <v>1848</v>
      </c>
      <c r="T1919" s="32">
        <v>555649318.28811657</v>
      </c>
      <c r="U1919">
        <v>1848</v>
      </c>
      <c r="V1919" s="32">
        <v>-204488152.89387026</v>
      </c>
    </row>
    <row r="1920" spans="19:22" x14ac:dyDescent="0.35">
      <c r="S1920">
        <v>1849</v>
      </c>
      <c r="T1920" s="32">
        <v>121224415.98975377</v>
      </c>
      <c r="U1920">
        <v>1849</v>
      </c>
      <c r="V1920" s="32">
        <v>-264871598.12086791</v>
      </c>
    </row>
    <row r="1921" spans="19:22" x14ac:dyDescent="0.35">
      <c r="S1921">
        <v>1850</v>
      </c>
      <c r="T1921" s="32">
        <v>226153327.27208352</v>
      </c>
      <c r="U1921">
        <v>1850</v>
      </c>
      <c r="V1921" s="32">
        <v>-128334558.05756742</v>
      </c>
    </row>
    <row r="1922" spans="19:22" x14ac:dyDescent="0.35">
      <c r="S1922">
        <v>1851</v>
      </c>
      <c r="T1922" s="32">
        <v>91107144.868212104</v>
      </c>
      <c r="U1922">
        <v>1851</v>
      </c>
      <c r="V1922" s="32">
        <v>-240087943.40065798</v>
      </c>
    </row>
    <row r="1923" spans="19:22" x14ac:dyDescent="0.35">
      <c r="S1923">
        <v>1852</v>
      </c>
      <c r="T1923" s="32">
        <v>110535856.07723278</v>
      </c>
      <c r="U1923">
        <v>1852</v>
      </c>
      <c r="V1923" s="32">
        <v>-250870839.60309628</v>
      </c>
    </row>
    <row r="1924" spans="19:22" x14ac:dyDescent="0.35">
      <c r="S1924">
        <v>1853</v>
      </c>
      <c r="T1924" s="32">
        <v>181770983.1676873</v>
      </c>
      <c r="U1924">
        <v>1853</v>
      </c>
      <c r="V1924" s="32">
        <v>-230247028.47127452</v>
      </c>
    </row>
    <row r="1925" spans="19:22" x14ac:dyDescent="0.35">
      <c r="S1925">
        <v>1854</v>
      </c>
      <c r="T1925" s="32">
        <v>84216730.719149545</v>
      </c>
      <c r="U1925">
        <v>1854</v>
      </c>
      <c r="V1925" s="32">
        <v>502213361.91622275</v>
      </c>
    </row>
    <row r="1926" spans="19:22" x14ac:dyDescent="0.35">
      <c r="S1926">
        <v>1855</v>
      </c>
      <c r="T1926" s="32">
        <v>97656795.167226195</v>
      </c>
      <c r="U1926">
        <v>1855</v>
      </c>
      <c r="V1926" s="32">
        <v>-400132758.02167118</v>
      </c>
    </row>
    <row r="1927" spans="19:22" x14ac:dyDescent="0.35">
      <c r="S1927">
        <v>1856</v>
      </c>
      <c r="T1927" s="32">
        <v>127434606.4730735</v>
      </c>
      <c r="U1927">
        <v>1856</v>
      </c>
      <c r="V1927" s="32">
        <v>560577738.73361349</v>
      </c>
    </row>
    <row r="1928" spans="19:22" x14ac:dyDescent="0.35">
      <c r="S1928">
        <v>1857</v>
      </c>
      <c r="T1928" s="32">
        <v>98614080.622064143</v>
      </c>
      <c r="U1928">
        <v>1857</v>
      </c>
      <c r="V1928" s="32">
        <v>4064588060.3656583</v>
      </c>
    </row>
    <row r="1929" spans="19:22" x14ac:dyDescent="0.35">
      <c r="S1929">
        <v>1858</v>
      </c>
      <c r="T1929" s="32">
        <v>86787973.042960361</v>
      </c>
      <c r="U1929">
        <v>1858</v>
      </c>
      <c r="V1929" s="32">
        <v>-326559572.0006364</v>
      </c>
    </row>
    <row r="1930" spans="19:22" x14ac:dyDescent="0.35">
      <c r="S1930">
        <v>1859</v>
      </c>
      <c r="T1930" s="32">
        <v>86214188.979283944</v>
      </c>
      <c r="U1930">
        <v>1859</v>
      </c>
      <c r="V1930" s="32">
        <v>2370631989.5432863</v>
      </c>
    </row>
    <row r="1931" spans="19:22" x14ac:dyDescent="0.35">
      <c r="S1931">
        <v>1860</v>
      </c>
      <c r="T1931" s="32">
        <v>131394568.59161252</v>
      </c>
      <c r="U1931">
        <v>1860</v>
      </c>
      <c r="V1931" s="32">
        <v>59098781.817155927</v>
      </c>
    </row>
    <row r="1932" spans="19:22" x14ac:dyDescent="0.35">
      <c r="S1932">
        <v>1861</v>
      </c>
      <c r="T1932" s="32">
        <v>73985581.129525274</v>
      </c>
      <c r="U1932">
        <v>1861</v>
      </c>
      <c r="V1932" s="32">
        <v>142049309.10423559</v>
      </c>
    </row>
    <row r="1933" spans="19:22" x14ac:dyDescent="0.35">
      <c r="S1933">
        <v>1862</v>
      </c>
      <c r="T1933" s="32">
        <v>229341118.74566925</v>
      </c>
      <c r="U1933">
        <v>1862</v>
      </c>
      <c r="V1933" s="32">
        <v>-300696266.4118253</v>
      </c>
    </row>
    <row r="1934" spans="19:22" x14ac:dyDescent="0.35">
      <c r="S1934">
        <v>1863</v>
      </c>
      <c r="T1934" s="32">
        <v>80869684.324696004</v>
      </c>
      <c r="U1934">
        <v>1863</v>
      </c>
      <c r="V1934" s="32">
        <v>-249847368.40500328</v>
      </c>
    </row>
    <row r="1935" spans="19:22" x14ac:dyDescent="0.35">
      <c r="S1935">
        <v>1864</v>
      </c>
      <c r="T1935" s="32">
        <v>153930486.7697731</v>
      </c>
      <c r="U1935">
        <v>1864</v>
      </c>
      <c r="V1935" s="32">
        <v>-248629152.82402292</v>
      </c>
    </row>
    <row r="1936" spans="19:22" x14ac:dyDescent="0.35">
      <c r="S1936">
        <v>1865</v>
      </c>
      <c r="T1936" s="32">
        <v>76903739.047151789</v>
      </c>
      <c r="U1936">
        <v>1865</v>
      </c>
      <c r="V1936" s="32">
        <v>2671484154.0692811</v>
      </c>
    </row>
    <row r="1937" spans="19:22" x14ac:dyDescent="0.35">
      <c r="S1937">
        <v>1866</v>
      </c>
      <c r="T1937" s="32">
        <v>171751757.95199403</v>
      </c>
      <c r="U1937">
        <v>1866</v>
      </c>
      <c r="V1937" s="32">
        <v>-286341658.26143652</v>
      </c>
    </row>
    <row r="1938" spans="19:22" x14ac:dyDescent="0.35">
      <c r="S1938">
        <v>1867</v>
      </c>
      <c r="T1938" s="32">
        <v>108793433.05220085</v>
      </c>
      <c r="U1938">
        <v>1867</v>
      </c>
      <c r="V1938" s="32">
        <v>600601095.17810988</v>
      </c>
    </row>
    <row r="1939" spans="19:22" x14ac:dyDescent="0.35">
      <c r="S1939">
        <v>1868</v>
      </c>
      <c r="T1939" s="32">
        <v>121064404.79228957</v>
      </c>
      <c r="U1939">
        <v>1868</v>
      </c>
      <c r="V1939" s="32">
        <v>-72083074.496491507</v>
      </c>
    </row>
    <row r="1940" spans="19:22" x14ac:dyDescent="0.35">
      <c r="S1940">
        <v>1869</v>
      </c>
      <c r="T1940" s="32">
        <v>182280988.81028047</v>
      </c>
      <c r="U1940">
        <v>1869</v>
      </c>
      <c r="V1940" s="32">
        <v>109893784.21391782</v>
      </c>
    </row>
    <row r="1941" spans="19:22" x14ac:dyDescent="0.35">
      <c r="S1941">
        <v>1870</v>
      </c>
      <c r="T1941" s="32">
        <v>109733553.9945385</v>
      </c>
      <c r="U1941">
        <v>1870</v>
      </c>
      <c r="V1941" s="32">
        <v>-447129942.95582527</v>
      </c>
    </row>
    <row r="1942" spans="19:22" x14ac:dyDescent="0.35">
      <c r="S1942">
        <v>1871</v>
      </c>
      <c r="T1942" s="32">
        <v>270889559.17160261</v>
      </c>
      <c r="U1942">
        <v>1871</v>
      </c>
      <c r="V1942" s="32">
        <v>-165424154.90424475</v>
      </c>
    </row>
    <row r="1943" spans="19:22" x14ac:dyDescent="0.35">
      <c r="S1943">
        <v>1872</v>
      </c>
      <c r="T1943" s="32">
        <v>223603646.04161492</v>
      </c>
      <c r="U1943">
        <v>1872</v>
      </c>
      <c r="V1943" s="32">
        <v>-182254860.13286799</v>
      </c>
    </row>
    <row r="1944" spans="19:22" x14ac:dyDescent="0.35">
      <c r="S1944">
        <v>1873</v>
      </c>
      <c r="T1944" s="32">
        <v>177552864.86306235</v>
      </c>
      <c r="U1944">
        <v>1873</v>
      </c>
      <c r="V1944" s="32">
        <v>-98330752.293655857</v>
      </c>
    </row>
    <row r="1945" spans="19:22" x14ac:dyDescent="0.35">
      <c r="S1945">
        <v>1874</v>
      </c>
      <c r="T1945" s="32">
        <v>323333913.46456271</v>
      </c>
      <c r="U1945">
        <v>1874</v>
      </c>
      <c r="V1945" s="32">
        <v>-401335228.54738605</v>
      </c>
    </row>
    <row r="1946" spans="19:22" x14ac:dyDescent="0.35">
      <c r="S1946">
        <v>1875</v>
      </c>
      <c r="T1946" s="32">
        <v>184626843.07124782</v>
      </c>
      <c r="U1946">
        <v>1875</v>
      </c>
      <c r="V1946" s="32">
        <v>-219368941.8898612</v>
      </c>
    </row>
    <row r="1947" spans="19:22" x14ac:dyDescent="0.35">
      <c r="S1947">
        <v>1876</v>
      </c>
      <c r="T1947" s="32">
        <v>77084161.167965755</v>
      </c>
      <c r="U1947">
        <v>1876</v>
      </c>
      <c r="V1947" s="32">
        <v>208936232.1783658</v>
      </c>
    </row>
    <row r="1948" spans="19:22" x14ac:dyDescent="0.35">
      <c r="S1948">
        <v>1877</v>
      </c>
      <c r="T1948" s="32">
        <v>121879685.19763431</v>
      </c>
      <c r="U1948">
        <v>1877</v>
      </c>
      <c r="V1948" s="32">
        <v>55673411.881588563</v>
      </c>
    </row>
    <row r="1949" spans="19:22" x14ac:dyDescent="0.35">
      <c r="S1949">
        <v>1878</v>
      </c>
      <c r="T1949" s="32">
        <v>245622816.87659448</v>
      </c>
      <c r="U1949">
        <v>1878</v>
      </c>
      <c r="V1949" s="32">
        <v>486396138.15679634</v>
      </c>
    </row>
    <row r="1950" spans="19:22" x14ac:dyDescent="0.35">
      <c r="S1950">
        <v>1879</v>
      </c>
      <c r="T1950" s="32">
        <v>242616431.06065258</v>
      </c>
      <c r="U1950">
        <v>1879</v>
      </c>
      <c r="V1950" s="32">
        <v>22361221.496293332</v>
      </c>
    </row>
    <row r="1951" spans="19:22" x14ac:dyDescent="0.35">
      <c r="S1951">
        <v>1880</v>
      </c>
      <c r="T1951" s="32">
        <v>102447302.34205836</v>
      </c>
      <c r="U1951">
        <v>1880</v>
      </c>
      <c r="V1951" s="32">
        <v>-221905686.83308941</v>
      </c>
    </row>
    <row r="1952" spans="19:22" x14ac:dyDescent="0.35">
      <c r="S1952">
        <v>1881</v>
      </c>
      <c r="T1952" s="32">
        <v>189031085.54494044</v>
      </c>
      <c r="U1952">
        <v>1881</v>
      </c>
      <c r="V1952" s="32">
        <v>-257958385.49287406</v>
      </c>
    </row>
    <row r="1953" spans="19:22" x14ac:dyDescent="0.35">
      <c r="S1953">
        <v>1882</v>
      </c>
      <c r="T1953" s="32">
        <v>182273420.65535825</v>
      </c>
      <c r="U1953">
        <v>1882</v>
      </c>
      <c r="V1953" s="32">
        <v>-138056455.39594764</v>
      </c>
    </row>
    <row r="1954" spans="19:22" x14ac:dyDescent="0.35">
      <c r="S1954">
        <v>1883</v>
      </c>
      <c r="T1954" s="32">
        <v>176122785.90574998</v>
      </c>
      <c r="U1954">
        <v>1883</v>
      </c>
      <c r="V1954" s="32">
        <v>-256972746.23024788</v>
      </c>
    </row>
    <row r="1955" spans="19:22" x14ac:dyDescent="0.35">
      <c r="S1955">
        <v>1884</v>
      </c>
      <c r="T1955" s="32">
        <v>145164129.25872889</v>
      </c>
      <c r="U1955">
        <v>1884</v>
      </c>
      <c r="V1955" s="32">
        <v>-152217150.22161838</v>
      </c>
    </row>
    <row r="1956" spans="19:22" x14ac:dyDescent="0.35">
      <c r="S1956">
        <v>1885</v>
      </c>
      <c r="T1956" s="32">
        <v>271934325.29757577</v>
      </c>
      <c r="U1956">
        <v>1885</v>
      </c>
      <c r="V1956" s="32">
        <v>-105752682.23222126</v>
      </c>
    </row>
    <row r="1957" spans="19:22" x14ac:dyDescent="0.35">
      <c r="S1957">
        <v>1886</v>
      </c>
      <c r="T1957" s="32">
        <v>349750441.16039932</v>
      </c>
      <c r="U1957">
        <v>1886</v>
      </c>
      <c r="V1957" s="32">
        <v>-89101383.150663167</v>
      </c>
    </row>
    <row r="1958" spans="19:22" x14ac:dyDescent="0.35">
      <c r="S1958">
        <v>1887</v>
      </c>
      <c r="T1958" s="32">
        <v>116029509.45098042</v>
      </c>
      <c r="U1958">
        <v>1887</v>
      </c>
      <c r="V1958" s="32">
        <v>-306158512.2576741</v>
      </c>
    </row>
    <row r="1959" spans="19:22" x14ac:dyDescent="0.35">
      <c r="S1959">
        <v>1888</v>
      </c>
      <c r="T1959" s="32">
        <v>64200615.271181695</v>
      </c>
      <c r="U1959">
        <v>1888</v>
      </c>
      <c r="V1959" s="32">
        <v>107073656.21926291</v>
      </c>
    </row>
    <row r="1960" spans="19:22" x14ac:dyDescent="0.35">
      <c r="S1960">
        <v>1889</v>
      </c>
      <c r="T1960" s="32">
        <v>89600252.431736633</v>
      </c>
      <c r="U1960">
        <v>1889</v>
      </c>
      <c r="V1960" s="32">
        <v>22675682.254602071</v>
      </c>
    </row>
    <row r="1961" spans="19:22" x14ac:dyDescent="0.35">
      <c r="S1961">
        <v>1890</v>
      </c>
      <c r="T1961" s="32">
        <v>102833974.59455977</v>
      </c>
      <c r="U1961">
        <v>1890</v>
      </c>
      <c r="V1961" s="32">
        <v>-360886084.81841391</v>
      </c>
    </row>
    <row r="1962" spans="19:22" x14ac:dyDescent="0.35">
      <c r="S1962">
        <v>1891</v>
      </c>
      <c r="T1962" s="32">
        <v>107546744.66497719</v>
      </c>
      <c r="U1962">
        <v>1891</v>
      </c>
      <c r="V1962" s="32">
        <v>-332407186.23251015</v>
      </c>
    </row>
    <row r="1963" spans="19:22" x14ac:dyDescent="0.35">
      <c r="S1963">
        <v>1892</v>
      </c>
      <c r="T1963" s="32">
        <v>141288817.23078442</v>
      </c>
      <c r="U1963">
        <v>1892</v>
      </c>
      <c r="V1963" s="32">
        <v>115463187.8567185</v>
      </c>
    </row>
    <row r="1964" spans="19:22" x14ac:dyDescent="0.35">
      <c r="S1964">
        <v>1893</v>
      </c>
      <c r="T1964" s="32">
        <v>62266552.462117061</v>
      </c>
      <c r="U1964">
        <v>1893</v>
      </c>
      <c r="V1964" s="32">
        <v>-482806598.78898287</v>
      </c>
    </row>
    <row r="1965" spans="19:22" x14ac:dyDescent="0.35">
      <c r="S1965">
        <v>1894</v>
      </c>
      <c r="T1965" s="32">
        <v>81785215.2569592</v>
      </c>
      <c r="U1965">
        <v>1894</v>
      </c>
      <c r="V1965" s="32">
        <v>-280524169.02888989</v>
      </c>
    </row>
    <row r="1966" spans="19:22" x14ac:dyDescent="0.35">
      <c r="S1966">
        <v>1895</v>
      </c>
      <c r="T1966" s="32">
        <v>144285674.33504933</v>
      </c>
      <c r="U1966">
        <v>1895</v>
      </c>
      <c r="V1966" s="32">
        <v>-263053174.58316758</v>
      </c>
    </row>
    <row r="1967" spans="19:22" x14ac:dyDescent="0.35">
      <c r="S1967">
        <v>1896</v>
      </c>
      <c r="T1967" s="32">
        <v>171622594.43351191</v>
      </c>
      <c r="U1967">
        <v>1896</v>
      </c>
      <c r="V1967" s="32">
        <v>-436190901.04915816</v>
      </c>
    </row>
    <row r="1968" spans="19:22" x14ac:dyDescent="0.35">
      <c r="S1968">
        <v>1897</v>
      </c>
      <c r="T1968" s="32">
        <v>105235767.09141795</v>
      </c>
      <c r="U1968">
        <v>1897</v>
      </c>
      <c r="V1968" s="32">
        <v>-275048701.94901282</v>
      </c>
    </row>
    <row r="1969" spans="19:22" x14ac:dyDescent="0.35">
      <c r="S1969">
        <v>1898</v>
      </c>
      <c r="T1969" s="32">
        <v>210916017.41337743</v>
      </c>
      <c r="U1969">
        <v>1898</v>
      </c>
      <c r="V1969" s="32">
        <v>1037129215.107856</v>
      </c>
    </row>
    <row r="1970" spans="19:22" x14ac:dyDescent="0.35">
      <c r="S1970">
        <v>1899</v>
      </c>
      <c r="T1970" s="32">
        <v>150821770.13312492</v>
      </c>
      <c r="U1970">
        <v>1899</v>
      </c>
      <c r="V1970" s="32">
        <v>-216062368.21839616</v>
      </c>
    </row>
    <row r="1971" spans="19:22" x14ac:dyDescent="0.35">
      <c r="S1971">
        <v>1900</v>
      </c>
      <c r="T1971" s="32">
        <v>99948673.26700978</v>
      </c>
      <c r="U1971">
        <v>1900</v>
      </c>
      <c r="V1971" s="32">
        <v>109726081.58717462</v>
      </c>
    </row>
    <row r="1972" spans="19:22" x14ac:dyDescent="0.35">
      <c r="S1972">
        <v>1901</v>
      </c>
      <c r="T1972" s="32">
        <v>223063175.15109757</v>
      </c>
      <c r="U1972">
        <v>1901</v>
      </c>
      <c r="V1972" s="32">
        <v>-352062451.88156444</v>
      </c>
    </row>
    <row r="1973" spans="19:22" x14ac:dyDescent="0.35">
      <c r="S1973">
        <v>1902</v>
      </c>
      <c r="T1973" s="32">
        <v>139380143.78321618</v>
      </c>
      <c r="U1973">
        <v>1902</v>
      </c>
      <c r="V1973" s="32">
        <v>1874501186.4682779</v>
      </c>
    </row>
    <row r="1974" spans="19:22" x14ac:dyDescent="0.35">
      <c r="S1974">
        <v>1903</v>
      </c>
      <c r="T1974" s="32">
        <v>185443614.73790181</v>
      </c>
      <c r="U1974">
        <v>1903</v>
      </c>
      <c r="V1974" s="32">
        <v>-1037221206.9820095</v>
      </c>
    </row>
    <row r="1975" spans="19:22" x14ac:dyDescent="0.35">
      <c r="S1975">
        <v>1904</v>
      </c>
      <c r="T1975" s="32">
        <v>164130690.93149522</v>
      </c>
      <c r="U1975">
        <v>1904</v>
      </c>
      <c r="V1975" s="32">
        <v>-380941288.62355018</v>
      </c>
    </row>
    <row r="1976" spans="19:22" x14ac:dyDescent="0.35">
      <c r="S1976">
        <v>1905</v>
      </c>
      <c r="T1976" s="32">
        <v>105428218.53538761</v>
      </c>
      <c r="U1976">
        <v>1905</v>
      </c>
      <c r="V1976" s="32">
        <v>-292221479.05034345</v>
      </c>
    </row>
    <row r="1977" spans="19:22" x14ac:dyDescent="0.35">
      <c r="S1977">
        <v>1906</v>
      </c>
      <c r="T1977" s="32">
        <v>185856709.53956798</v>
      </c>
      <c r="U1977">
        <v>1906</v>
      </c>
      <c r="V1977" s="32">
        <v>-323861948.06656343</v>
      </c>
    </row>
    <row r="1978" spans="19:22" x14ac:dyDescent="0.35">
      <c r="S1978">
        <v>1907</v>
      </c>
      <c r="T1978" s="32">
        <v>148349852.15809578</v>
      </c>
      <c r="U1978">
        <v>1907</v>
      </c>
      <c r="V1978" s="32">
        <v>-223042935.9696832</v>
      </c>
    </row>
    <row r="1979" spans="19:22" x14ac:dyDescent="0.35">
      <c r="S1979">
        <v>1908</v>
      </c>
      <c r="T1979" s="32">
        <v>148203868.16892114</v>
      </c>
      <c r="U1979">
        <v>1908</v>
      </c>
      <c r="V1979" s="32">
        <v>-7775496.7634740695</v>
      </c>
    </row>
    <row r="1980" spans="19:22" x14ac:dyDescent="0.35">
      <c r="S1980">
        <v>1909</v>
      </c>
      <c r="T1980" s="32">
        <v>118677012.2483743</v>
      </c>
      <c r="U1980">
        <v>1909</v>
      </c>
      <c r="V1980" s="32">
        <v>-121761410.01743007</v>
      </c>
    </row>
    <row r="1981" spans="19:22" x14ac:dyDescent="0.35">
      <c r="S1981">
        <v>1910</v>
      </c>
      <c r="T1981" s="32">
        <v>103907732.22185837</v>
      </c>
      <c r="U1981">
        <v>1910</v>
      </c>
      <c r="V1981" s="32">
        <v>24246213.713307094</v>
      </c>
    </row>
    <row r="1982" spans="19:22" x14ac:dyDescent="0.35">
      <c r="S1982">
        <v>1911</v>
      </c>
      <c r="T1982" s="32">
        <v>137072869.01823601</v>
      </c>
      <c r="U1982">
        <v>1911</v>
      </c>
      <c r="V1982" s="32">
        <v>9001755.3762744702</v>
      </c>
    </row>
    <row r="1983" spans="19:22" x14ac:dyDescent="0.35">
      <c r="S1983">
        <v>1912</v>
      </c>
      <c r="T1983" s="32">
        <v>367128239.50359464</v>
      </c>
      <c r="U1983">
        <v>1912</v>
      </c>
      <c r="V1983" s="32">
        <v>-78309178.102353632</v>
      </c>
    </row>
    <row r="1984" spans="19:22" x14ac:dyDescent="0.35">
      <c r="S1984">
        <v>1913</v>
      </c>
      <c r="T1984" s="32">
        <v>178661258.75371549</v>
      </c>
      <c r="U1984">
        <v>1913</v>
      </c>
      <c r="V1984" s="32">
        <v>-127741724.74474888</v>
      </c>
    </row>
    <row r="1985" spans="19:22" x14ac:dyDescent="0.35">
      <c r="S1985">
        <v>1914</v>
      </c>
      <c r="T1985" s="32">
        <v>127129124.0246888</v>
      </c>
      <c r="U1985">
        <v>1914</v>
      </c>
      <c r="V1985" s="32">
        <v>-253454190.22301543</v>
      </c>
    </row>
    <row r="1986" spans="19:22" x14ac:dyDescent="0.35">
      <c r="S1986">
        <v>1915</v>
      </c>
      <c r="T1986" s="32">
        <v>181429089.94299549</v>
      </c>
      <c r="U1986">
        <v>1915</v>
      </c>
      <c r="V1986" s="32">
        <v>1201164730.3723726</v>
      </c>
    </row>
    <row r="1987" spans="19:22" x14ac:dyDescent="0.35">
      <c r="S1987">
        <v>1916</v>
      </c>
      <c r="T1987" s="32">
        <v>84692725.355099365</v>
      </c>
      <c r="U1987">
        <v>1916</v>
      </c>
      <c r="V1987" s="32">
        <v>-443851996.37180585</v>
      </c>
    </row>
    <row r="1988" spans="19:22" x14ac:dyDescent="0.35">
      <c r="S1988">
        <v>1917</v>
      </c>
      <c r="T1988" s="32">
        <v>373208184.95404977</v>
      </c>
      <c r="U1988">
        <v>1917</v>
      </c>
      <c r="V1988" s="32">
        <v>-559424256.83958709</v>
      </c>
    </row>
    <row r="1989" spans="19:22" x14ac:dyDescent="0.35">
      <c r="S1989">
        <v>1918</v>
      </c>
      <c r="T1989" s="32">
        <v>70528413.294902474</v>
      </c>
      <c r="U1989">
        <v>1918</v>
      </c>
      <c r="V1989" s="32">
        <v>-156002343.41015601</v>
      </c>
    </row>
    <row r="1990" spans="19:22" x14ac:dyDescent="0.35">
      <c r="S1990">
        <v>1919</v>
      </c>
      <c r="T1990" s="32">
        <v>77233195.160531327</v>
      </c>
      <c r="U1990">
        <v>1919</v>
      </c>
      <c r="V1990" s="32">
        <v>-245375125.03078184</v>
      </c>
    </row>
    <row r="1991" spans="19:22" x14ac:dyDescent="0.35">
      <c r="S1991">
        <v>1920</v>
      </c>
      <c r="T1991" s="32">
        <v>277594799.33040333</v>
      </c>
      <c r="U1991">
        <v>1920</v>
      </c>
      <c r="V1991" s="32">
        <v>-43293463.71659562</v>
      </c>
    </row>
    <row r="1992" spans="19:22" x14ac:dyDescent="0.35">
      <c r="S1992">
        <v>1921</v>
      </c>
      <c r="T1992" s="32">
        <v>58927768.786399364</v>
      </c>
      <c r="U1992">
        <v>1921</v>
      </c>
      <c r="V1992" s="32">
        <v>-550954046.1857537</v>
      </c>
    </row>
    <row r="1993" spans="19:22" x14ac:dyDescent="0.35">
      <c r="S1993">
        <v>1922</v>
      </c>
      <c r="T1993" s="32">
        <v>90113500.985205293</v>
      </c>
      <c r="U1993">
        <v>1922</v>
      </c>
      <c r="V1993" s="32">
        <v>173015057.80665401</v>
      </c>
    </row>
    <row r="1994" spans="19:22" x14ac:dyDescent="0.35">
      <c r="S1994">
        <v>1923</v>
      </c>
      <c r="T1994" s="32">
        <v>208393218.74039772</v>
      </c>
      <c r="U1994">
        <v>1923</v>
      </c>
      <c r="V1994" s="32">
        <v>-257529697.85308433</v>
      </c>
    </row>
    <row r="1995" spans="19:22" x14ac:dyDescent="0.35">
      <c r="S1995">
        <v>1924</v>
      </c>
      <c r="T1995" s="32">
        <v>88375928.202334344</v>
      </c>
      <c r="U1995">
        <v>1924</v>
      </c>
      <c r="V1995" s="32">
        <v>-352522527.1565246</v>
      </c>
    </row>
    <row r="1996" spans="19:22" x14ac:dyDescent="0.35">
      <c r="S1996">
        <v>1925</v>
      </c>
      <c r="T1996" s="32">
        <v>225548102.92347124</v>
      </c>
      <c r="U1996">
        <v>1925</v>
      </c>
      <c r="V1996" s="32">
        <v>-350151811.90192384</v>
      </c>
    </row>
    <row r="1997" spans="19:22" x14ac:dyDescent="0.35">
      <c r="S1997">
        <v>1926</v>
      </c>
      <c r="T1997" s="32">
        <v>177539814.60407194</v>
      </c>
      <c r="U1997">
        <v>1926</v>
      </c>
      <c r="V1997" s="32">
        <v>-77264508.562879875</v>
      </c>
    </row>
    <row r="1998" spans="19:22" x14ac:dyDescent="0.35">
      <c r="S1998">
        <v>1927</v>
      </c>
      <c r="T1998" s="32">
        <v>172974958.01655182</v>
      </c>
      <c r="U1998">
        <v>1927</v>
      </c>
      <c r="V1998" s="32">
        <v>1927852392.975522</v>
      </c>
    </row>
    <row r="1999" spans="19:22" x14ac:dyDescent="0.35">
      <c r="S1999">
        <v>1928</v>
      </c>
      <c r="T1999" s="32">
        <v>300455991.59201109</v>
      </c>
      <c r="U1999">
        <v>1928</v>
      </c>
      <c r="V1999" s="32">
        <v>-348703631.28189987</v>
      </c>
    </row>
    <row r="2000" spans="19:22" x14ac:dyDescent="0.35">
      <c r="S2000">
        <v>1929</v>
      </c>
      <c r="T2000" s="32">
        <v>114542513.1361891</v>
      </c>
      <c r="U2000">
        <v>1929</v>
      </c>
      <c r="V2000" s="32">
        <v>-239813219.82971993</v>
      </c>
    </row>
    <row r="2001" spans="19:22" x14ac:dyDescent="0.35">
      <c r="S2001">
        <v>1930</v>
      </c>
      <c r="T2001" s="32">
        <v>181072153.06898251</v>
      </c>
      <c r="U2001">
        <v>1930</v>
      </c>
      <c r="V2001" s="32">
        <v>380922817.18695486</v>
      </c>
    </row>
    <row r="2002" spans="19:22" x14ac:dyDescent="0.35">
      <c r="S2002">
        <v>1931</v>
      </c>
      <c r="T2002" s="32">
        <v>94714447.226279005</v>
      </c>
      <c r="U2002">
        <v>1931</v>
      </c>
      <c r="V2002" s="32">
        <v>-63635299.85942705</v>
      </c>
    </row>
    <row r="2003" spans="19:22" x14ac:dyDescent="0.35">
      <c r="S2003">
        <v>1932</v>
      </c>
      <c r="T2003" s="32">
        <v>88820251.937569082</v>
      </c>
      <c r="U2003">
        <v>1932</v>
      </c>
      <c r="V2003" s="32">
        <v>-626038783.64120495</v>
      </c>
    </row>
    <row r="2004" spans="19:22" x14ac:dyDescent="0.35">
      <c r="S2004">
        <v>1933</v>
      </c>
      <c r="T2004" s="32">
        <v>332789353.89593703</v>
      </c>
      <c r="U2004">
        <v>1933</v>
      </c>
      <c r="V2004" s="32">
        <v>-192097482.66333258</v>
      </c>
    </row>
    <row r="2005" spans="19:22" x14ac:dyDescent="0.35">
      <c r="S2005">
        <v>1934</v>
      </c>
      <c r="T2005" s="32">
        <v>111377340.85315245</v>
      </c>
      <c r="U2005">
        <v>1934</v>
      </c>
      <c r="V2005" s="32">
        <v>-277698654.68031281</v>
      </c>
    </row>
    <row r="2006" spans="19:22" x14ac:dyDescent="0.35">
      <c r="S2006">
        <v>1935</v>
      </c>
      <c r="T2006" s="32">
        <v>50098407.124608338</v>
      </c>
      <c r="U2006">
        <v>1935</v>
      </c>
      <c r="V2006" s="32">
        <v>-315933102.34027725</v>
      </c>
    </row>
    <row r="2007" spans="19:22" x14ac:dyDescent="0.35">
      <c r="S2007">
        <v>1936</v>
      </c>
      <c r="T2007" s="32">
        <v>186390303.43512499</v>
      </c>
      <c r="U2007">
        <v>1936</v>
      </c>
      <c r="V2007" s="32">
        <v>478258682.11835033</v>
      </c>
    </row>
    <row r="2008" spans="19:22" x14ac:dyDescent="0.35">
      <c r="S2008">
        <v>1937</v>
      </c>
      <c r="T2008" s="32">
        <v>167765950.15127921</v>
      </c>
      <c r="U2008">
        <v>1937</v>
      </c>
      <c r="V2008" s="32">
        <v>-35045598.135489486</v>
      </c>
    </row>
    <row r="2009" spans="19:22" x14ac:dyDescent="0.35">
      <c r="S2009">
        <v>1938</v>
      </c>
      <c r="T2009" s="32">
        <v>128652948.44835116</v>
      </c>
      <c r="U2009">
        <v>1938</v>
      </c>
      <c r="V2009" s="32">
        <v>-743662235.84266055</v>
      </c>
    </row>
    <row r="2010" spans="19:22" x14ac:dyDescent="0.35">
      <c r="S2010">
        <v>1939</v>
      </c>
      <c r="T2010" s="32">
        <v>137559887.05483735</v>
      </c>
      <c r="U2010">
        <v>1939</v>
      </c>
      <c r="V2010" s="32">
        <v>-127844775.78705984</v>
      </c>
    </row>
    <row r="2011" spans="19:22" x14ac:dyDescent="0.35">
      <c r="S2011">
        <v>1940</v>
      </c>
      <c r="T2011" s="32">
        <v>121462076.34366485</v>
      </c>
      <c r="U2011">
        <v>1940</v>
      </c>
      <c r="V2011" s="32">
        <v>-394752796.69507486</v>
      </c>
    </row>
    <row r="2012" spans="19:22" x14ac:dyDescent="0.35">
      <c r="S2012">
        <v>1941</v>
      </c>
      <c r="T2012" s="32">
        <v>341882006.26960975</v>
      </c>
      <c r="U2012">
        <v>1941</v>
      </c>
      <c r="V2012" s="32">
        <v>-152132653.12888893</v>
      </c>
    </row>
    <row r="2013" spans="19:22" x14ac:dyDescent="0.35">
      <c r="S2013">
        <v>1942</v>
      </c>
      <c r="T2013" s="32">
        <v>99185138.701120302</v>
      </c>
      <c r="U2013">
        <v>1942</v>
      </c>
      <c r="V2013" s="32">
        <v>718701060.28625715</v>
      </c>
    </row>
    <row r="2014" spans="19:22" x14ac:dyDescent="0.35">
      <c r="S2014">
        <v>1943</v>
      </c>
      <c r="T2014" s="32">
        <v>65370368.792969666</v>
      </c>
      <c r="U2014">
        <v>1943</v>
      </c>
      <c r="V2014" s="32">
        <v>84714168.421204656</v>
      </c>
    </row>
    <row r="2015" spans="19:22" x14ac:dyDescent="0.35">
      <c r="S2015">
        <v>1944</v>
      </c>
      <c r="T2015" s="32">
        <v>181726800.89415741</v>
      </c>
      <c r="U2015">
        <v>1944</v>
      </c>
      <c r="V2015" s="32">
        <v>-446149849.19273657</v>
      </c>
    </row>
    <row r="2016" spans="19:22" x14ac:dyDescent="0.35">
      <c r="S2016">
        <v>1945</v>
      </c>
      <c r="T2016" s="32">
        <v>130554986.44964528</v>
      </c>
      <c r="U2016">
        <v>1945</v>
      </c>
      <c r="V2016" s="32">
        <v>955719861.22458911</v>
      </c>
    </row>
    <row r="2017" spans="19:22" x14ac:dyDescent="0.35">
      <c r="S2017">
        <v>1946</v>
      </c>
      <c r="T2017" s="32">
        <v>66085190.397514336</v>
      </c>
      <c r="U2017">
        <v>1946</v>
      </c>
      <c r="V2017" s="32">
        <v>-143042270.4849709</v>
      </c>
    </row>
    <row r="2018" spans="19:22" x14ac:dyDescent="0.35">
      <c r="S2018">
        <v>1947</v>
      </c>
      <c r="T2018" s="32">
        <v>133242831.24957709</v>
      </c>
      <c r="U2018">
        <v>1947</v>
      </c>
      <c r="V2018" s="32">
        <v>-254534989.22557881</v>
      </c>
    </row>
    <row r="2019" spans="19:22" x14ac:dyDescent="0.35">
      <c r="S2019">
        <v>1948</v>
      </c>
      <c r="T2019" s="32">
        <v>143435877.48607025</v>
      </c>
      <c r="U2019">
        <v>1948</v>
      </c>
      <c r="V2019" s="32">
        <v>161810420.85310903</v>
      </c>
    </row>
    <row r="2020" spans="19:22" x14ac:dyDescent="0.35">
      <c r="S2020">
        <v>1949</v>
      </c>
      <c r="T2020" s="32">
        <v>244796344.30394319</v>
      </c>
      <c r="U2020">
        <v>1949</v>
      </c>
      <c r="V2020" s="32">
        <v>66260009.020381451</v>
      </c>
    </row>
    <row r="2021" spans="19:22" x14ac:dyDescent="0.35">
      <c r="S2021">
        <v>1950</v>
      </c>
      <c r="T2021" s="32">
        <v>162139009.03487596</v>
      </c>
      <c r="U2021">
        <v>1950</v>
      </c>
      <c r="V2021" s="32">
        <v>-1007393.408445105</v>
      </c>
    </row>
    <row r="2022" spans="19:22" x14ac:dyDescent="0.35">
      <c r="S2022">
        <v>1951</v>
      </c>
      <c r="T2022" s="32">
        <v>148095473.04763207</v>
      </c>
      <c r="U2022">
        <v>1951</v>
      </c>
      <c r="V2022" s="32">
        <v>-511052728.55451506</v>
      </c>
    </row>
    <row r="2023" spans="19:22" x14ac:dyDescent="0.35">
      <c r="S2023">
        <v>1952</v>
      </c>
      <c r="T2023" s="32">
        <v>138326333.46885917</v>
      </c>
      <c r="U2023">
        <v>1952</v>
      </c>
      <c r="V2023" s="32">
        <v>-487223717.16176242</v>
      </c>
    </row>
    <row r="2024" spans="19:22" x14ac:dyDescent="0.35">
      <c r="S2024">
        <v>1953</v>
      </c>
      <c r="T2024" s="32">
        <v>154350163.37862238</v>
      </c>
      <c r="U2024">
        <v>1953</v>
      </c>
      <c r="V2024" s="32">
        <v>43192764.936165914</v>
      </c>
    </row>
    <row r="2025" spans="19:22" x14ac:dyDescent="0.35">
      <c r="S2025">
        <v>1954</v>
      </c>
      <c r="T2025" s="32">
        <v>125062105.20400894</v>
      </c>
      <c r="U2025">
        <v>1954</v>
      </c>
      <c r="V2025" s="32">
        <v>1173073792.945879</v>
      </c>
    </row>
    <row r="2026" spans="19:22" x14ac:dyDescent="0.35">
      <c r="S2026">
        <v>1955</v>
      </c>
      <c r="T2026" s="32">
        <v>288216562.39960748</v>
      </c>
      <c r="U2026">
        <v>1955</v>
      </c>
      <c r="V2026" s="32">
        <v>2895055092.6584539</v>
      </c>
    </row>
    <row r="2027" spans="19:22" x14ac:dyDescent="0.35">
      <c r="S2027">
        <v>1956</v>
      </c>
      <c r="T2027" s="32">
        <v>159499362.16115737</v>
      </c>
      <c r="U2027">
        <v>1956</v>
      </c>
      <c r="V2027" s="32">
        <v>192521779.53065482</v>
      </c>
    </row>
    <row r="2028" spans="19:22" x14ac:dyDescent="0.35">
      <c r="S2028">
        <v>1957</v>
      </c>
      <c r="T2028" s="32">
        <v>76626428.788795367</v>
      </c>
      <c r="U2028">
        <v>1957</v>
      </c>
      <c r="V2028" s="32">
        <v>-416051015.86430645</v>
      </c>
    </row>
    <row r="2029" spans="19:22" x14ac:dyDescent="0.35">
      <c r="S2029">
        <v>1958</v>
      </c>
      <c r="T2029" s="32">
        <v>113086460.96268347</v>
      </c>
      <c r="U2029">
        <v>1958</v>
      </c>
      <c r="V2029" s="32">
        <v>-484838360.57898438</v>
      </c>
    </row>
    <row r="2030" spans="19:22" x14ac:dyDescent="0.35">
      <c r="S2030">
        <v>1959</v>
      </c>
      <c r="T2030" s="32">
        <v>138372515.39508313</v>
      </c>
      <c r="U2030">
        <v>1959</v>
      </c>
      <c r="V2030" s="32">
        <v>-378329104.12839997</v>
      </c>
    </row>
    <row r="2031" spans="19:22" x14ac:dyDescent="0.35">
      <c r="S2031">
        <v>1960</v>
      </c>
      <c r="T2031" s="32">
        <v>119338462.18567567</v>
      </c>
      <c r="U2031">
        <v>1960</v>
      </c>
      <c r="V2031" s="32">
        <v>-47493420.034241155</v>
      </c>
    </row>
    <row r="2032" spans="19:22" x14ac:dyDescent="0.35">
      <c r="S2032">
        <v>1961</v>
      </c>
      <c r="T2032" s="32">
        <v>288326598.40719128</v>
      </c>
      <c r="U2032">
        <v>1961</v>
      </c>
      <c r="V2032" s="32">
        <v>-99563864.546443313</v>
      </c>
    </row>
    <row r="2033" spans="19:22" x14ac:dyDescent="0.35">
      <c r="S2033">
        <v>1962</v>
      </c>
      <c r="T2033" s="32">
        <v>186244211.13336515</v>
      </c>
      <c r="U2033">
        <v>1962</v>
      </c>
      <c r="V2033" s="32">
        <v>-98403783.799180806</v>
      </c>
    </row>
    <row r="2034" spans="19:22" x14ac:dyDescent="0.35">
      <c r="S2034">
        <v>1963</v>
      </c>
      <c r="T2034" s="32">
        <v>227345453.03691885</v>
      </c>
      <c r="U2034">
        <v>1963</v>
      </c>
      <c r="V2034" s="32">
        <v>-686490714.49402618</v>
      </c>
    </row>
    <row r="2035" spans="19:22" x14ac:dyDescent="0.35">
      <c r="S2035">
        <v>1964</v>
      </c>
      <c r="T2035" s="32">
        <v>66668360.292925842</v>
      </c>
      <c r="U2035">
        <v>1964</v>
      </c>
      <c r="V2035" s="32">
        <v>-72333810.779727265</v>
      </c>
    </row>
    <row r="2036" spans="19:22" x14ac:dyDescent="0.35">
      <c r="S2036">
        <v>1965</v>
      </c>
      <c r="T2036" s="32">
        <v>95172202.887826204</v>
      </c>
      <c r="U2036">
        <v>1965</v>
      </c>
      <c r="V2036" s="32">
        <v>-17094496.986479495</v>
      </c>
    </row>
    <row r="2037" spans="19:22" x14ac:dyDescent="0.35">
      <c r="S2037">
        <v>1966</v>
      </c>
      <c r="T2037" s="32">
        <v>168362262.31893542</v>
      </c>
      <c r="U2037">
        <v>1966</v>
      </c>
      <c r="V2037" s="32">
        <v>296946686.29653668</v>
      </c>
    </row>
    <row r="2038" spans="19:22" x14ac:dyDescent="0.35">
      <c r="S2038">
        <v>1967</v>
      </c>
      <c r="T2038" s="32">
        <v>139247621.88293427</v>
      </c>
      <c r="U2038">
        <v>1967</v>
      </c>
      <c r="V2038" s="32">
        <v>-570743729.21506011</v>
      </c>
    </row>
    <row r="2039" spans="19:22" x14ac:dyDescent="0.35">
      <c r="S2039">
        <v>1968</v>
      </c>
      <c r="T2039" s="32">
        <v>176934451.66675165</v>
      </c>
      <c r="U2039">
        <v>1968</v>
      </c>
      <c r="V2039" s="32">
        <v>-456072064.65960586</v>
      </c>
    </row>
    <row r="2040" spans="19:22" x14ac:dyDescent="0.35">
      <c r="S2040">
        <v>1969</v>
      </c>
      <c r="T2040" s="32">
        <v>142252050.39550799</v>
      </c>
      <c r="U2040">
        <v>1969</v>
      </c>
      <c r="V2040" s="32">
        <v>1377747392.6813014</v>
      </c>
    </row>
    <row r="2041" spans="19:22" x14ac:dyDescent="0.35">
      <c r="S2041">
        <v>1970</v>
      </c>
      <c r="T2041" s="32">
        <v>46012453.45419874</v>
      </c>
      <c r="U2041">
        <v>1970</v>
      </c>
      <c r="V2041" s="32">
        <v>-60474672.624009609</v>
      </c>
    </row>
    <row r="2042" spans="19:22" x14ac:dyDescent="0.35">
      <c r="S2042">
        <v>1971</v>
      </c>
      <c r="T2042" s="32">
        <v>149181350.74216816</v>
      </c>
      <c r="U2042">
        <v>1971</v>
      </c>
      <c r="V2042" s="32">
        <v>107922346.29506578</v>
      </c>
    </row>
    <row r="2043" spans="19:22" x14ac:dyDescent="0.35">
      <c r="S2043">
        <v>1972</v>
      </c>
      <c r="T2043" s="32">
        <v>97227124.406276166</v>
      </c>
      <c r="U2043">
        <v>1972</v>
      </c>
      <c r="V2043" s="32">
        <v>353887531.61730194</v>
      </c>
    </row>
    <row r="2044" spans="19:22" x14ac:dyDescent="0.35">
      <c r="S2044">
        <v>1973</v>
      </c>
      <c r="T2044" s="32">
        <v>92198071.568062007</v>
      </c>
      <c r="U2044">
        <v>1973</v>
      </c>
      <c r="V2044" s="32">
        <v>-354748033.62858993</v>
      </c>
    </row>
    <row r="2045" spans="19:22" x14ac:dyDescent="0.35">
      <c r="S2045">
        <v>1974</v>
      </c>
      <c r="T2045" s="32">
        <v>352242527.99061155</v>
      </c>
      <c r="U2045">
        <v>1974</v>
      </c>
      <c r="V2045" s="32">
        <v>-329752254.2838285</v>
      </c>
    </row>
    <row r="2046" spans="19:22" x14ac:dyDescent="0.35">
      <c r="S2046">
        <v>1975</v>
      </c>
      <c r="T2046" s="32">
        <v>218548776.95597723</v>
      </c>
      <c r="U2046">
        <v>1975</v>
      </c>
      <c r="V2046" s="32">
        <v>-104844242.69918796</v>
      </c>
    </row>
    <row r="2047" spans="19:22" x14ac:dyDescent="0.35">
      <c r="S2047">
        <v>1976</v>
      </c>
      <c r="T2047" s="32">
        <v>129006886.45720237</v>
      </c>
      <c r="U2047">
        <v>1976</v>
      </c>
      <c r="V2047" s="32">
        <v>442010264.20580018</v>
      </c>
    </row>
    <row r="2048" spans="19:22" x14ac:dyDescent="0.35">
      <c r="S2048">
        <v>1977</v>
      </c>
      <c r="T2048" s="32">
        <v>174222423.20590806</v>
      </c>
      <c r="U2048">
        <v>1977</v>
      </c>
      <c r="V2048" s="32">
        <v>-258817205.81168586</v>
      </c>
    </row>
    <row r="2049" spans="19:22" x14ac:dyDescent="0.35">
      <c r="S2049">
        <v>1978</v>
      </c>
      <c r="T2049" s="32">
        <v>200893586.95135656</v>
      </c>
      <c r="U2049">
        <v>1978</v>
      </c>
      <c r="V2049" s="32">
        <v>-43637119.810912862</v>
      </c>
    </row>
    <row r="2050" spans="19:22" x14ac:dyDescent="0.35">
      <c r="S2050">
        <v>1979</v>
      </c>
      <c r="T2050" s="32">
        <v>114311231.41964741</v>
      </c>
      <c r="U2050">
        <v>1979</v>
      </c>
      <c r="V2050" s="32">
        <v>60231866.14341937</v>
      </c>
    </row>
    <row r="2051" spans="19:22" x14ac:dyDescent="0.35">
      <c r="S2051">
        <v>1980</v>
      </c>
      <c r="T2051" s="32">
        <v>462487334.77413338</v>
      </c>
      <c r="U2051">
        <v>1980</v>
      </c>
      <c r="V2051" s="32">
        <v>-485350830.32490468</v>
      </c>
    </row>
    <row r="2052" spans="19:22" x14ac:dyDescent="0.35">
      <c r="S2052">
        <v>1981</v>
      </c>
      <c r="T2052" s="32">
        <v>118382576.58381546</v>
      </c>
      <c r="U2052">
        <v>1981</v>
      </c>
      <c r="V2052" s="32">
        <v>-409045471.44581878</v>
      </c>
    </row>
    <row r="2053" spans="19:22" x14ac:dyDescent="0.35">
      <c r="S2053">
        <v>1982</v>
      </c>
      <c r="T2053" s="32">
        <v>156238373.07485834</v>
      </c>
      <c r="U2053">
        <v>1982</v>
      </c>
      <c r="V2053" s="32">
        <v>-104461762.73301184</v>
      </c>
    </row>
    <row r="2054" spans="19:22" x14ac:dyDescent="0.35">
      <c r="S2054">
        <v>1983</v>
      </c>
      <c r="T2054" s="32">
        <v>128192996.09177238</v>
      </c>
      <c r="U2054">
        <v>1983</v>
      </c>
      <c r="V2054" s="32">
        <v>-113492831.81266944</v>
      </c>
    </row>
    <row r="2055" spans="19:22" x14ac:dyDescent="0.35">
      <c r="S2055">
        <v>1984</v>
      </c>
      <c r="T2055" s="32">
        <v>74937431.00884825</v>
      </c>
      <c r="U2055">
        <v>1984</v>
      </c>
      <c r="V2055" s="32">
        <v>1408888056.4449956</v>
      </c>
    </row>
    <row r="2056" spans="19:22" x14ac:dyDescent="0.35">
      <c r="S2056">
        <v>1985</v>
      </c>
      <c r="T2056" s="32">
        <v>165321114.19767332</v>
      </c>
      <c r="U2056">
        <v>1985</v>
      </c>
      <c r="V2056" s="32">
        <v>140064443.31354016</v>
      </c>
    </row>
    <row r="2057" spans="19:22" x14ac:dyDescent="0.35">
      <c r="S2057">
        <v>1986</v>
      </c>
      <c r="T2057" s="32">
        <v>172714623.82826445</v>
      </c>
      <c r="U2057">
        <v>1986</v>
      </c>
      <c r="V2057" s="32">
        <v>5406390.8447406739</v>
      </c>
    </row>
    <row r="2058" spans="19:22" x14ac:dyDescent="0.35">
      <c r="S2058">
        <v>1987</v>
      </c>
      <c r="T2058" s="32">
        <v>89021827.893097788</v>
      </c>
      <c r="U2058">
        <v>1987</v>
      </c>
      <c r="V2058" s="32">
        <v>-196474702.56864539</v>
      </c>
    </row>
    <row r="2059" spans="19:22" x14ac:dyDescent="0.35">
      <c r="S2059">
        <v>1988</v>
      </c>
      <c r="T2059" s="32">
        <v>104207987.75710681</v>
      </c>
      <c r="U2059">
        <v>1988</v>
      </c>
      <c r="V2059" s="32">
        <v>-214314125.08521825</v>
      </c>
    </row>
    <row r="2060" spans="19:22" x14ac:dyDescent="0.35">
      <c r="S2060">
        <v>1989</v>
      </c>
      <c r="T2060" s="32">
        <v>133564425.13506606</v>
      </c>
      <c r="U2060">
        <v>1989</v>
      </c>
      <c r="V2060" s="32">
        <v>-136127039.89732394</v>
      </c>
    </row>
    <row r="2061" spans="19:22" x14ac:dyDescent="0.35">
      <c r="S2061">
        <v>1990</v>
      </c>
      <c r="T2061" s="32">
        <v>187300527.46462795</v>
      </c>
      <c r="U2061">
        <v>1990</v>
      </c>
      <c r="V2061" s="32">
        <v>1216004859.6718163</v>
      </c>
    </row>
    <row r="2062" spans="19:22" x14ac:dyDescent="0.35">
      <c r="S2062">
        <v>1991</v>
      </c>
      <c r="T2062" s="32">
        <v>175199377.48187801</v>
      </c>
      <c r="U2062">
        <v>1991</v>
      </c>
      <c r="V2062" s="32">
        <v>-143805645.28528377</v>
      </c>
    </row>
    <row r="2063" spans="19:22" x14ac:dyDescent="0.35">
      <c r="S2063">
        <v>1992</v>
      </c>
      <c r="T2063" s="32">
        <v>138195028.35377777</v>
      </c>
      <c r="U2063">
        <v>1992</v>
      </c>
      <c r="V2063" s="32">
        <v>-434333008.89453399</v>
      </c>
    </row>
    <row r="2064" spans="19:22" x14ac:dyDescent="0.35">
      <c r="S2064">
        <v>1993</v>
      </c>
      <c r="T2064" s="32">
        <v>115481980.52133779</v>
      </c>
      <c r="U2064">
        <v>1993</v>
      </c>
      <c r="V2064" s="32">
        <v>385315936.1783309</v>
      </c>
    </row>
    <row r="2065" spans="19:22" x14ac:dyDescent="0.35">
      <c r="S2065">
        <v>1994</v>
      </c>
      <c r="T2065" s="32">
        <v>129949684.5873256</v>
      </c>
      <c r="U2065">
        <v>1994</v>
      </c>
      <c r="V2065" s="32">
        <v>-483433887.67358178</v>
      </c>
    </row>
    <row r="2066" spans="19:22" x14ac:dyDescent="0.35">
      <c r="S2066">
        <v>1995</v>
      </c>
      <c r="T2066" s="32">
        <v>222816672.03938055</v>
      </c>
      <c r="U2066">
        <v>1995</v>
      </c>
      <c r="V2066" s="32">
        <v>-216213569.77640471</v>
      </c>
    </row>
    <row r="2067" spans="19:22" x14ac:dyDescent="0.35">
      <c r="S2067">
        <v>1996</v>
      </c>
      <c r="T2067" s="32">
        <v>236101282.19129342</v>
      </c>
      <c r="U2067">
        <v>1996</v>
      </c>
      <c r="V2067" s="32">
        <v>-346873780.13903171</v>
      </c>
    </row>
    <row r="2068" spans="19:22" x14ac:dyDescent="0.35">
      <c r="S2068">
        <v>1997</v>
      </c>
      <c r="T2068" s="32">
        <v>200282417.32020223</v>
      </c>
      <c r="U2068">
        <v>1997</v>
      </c>
      <c r="V2068" s="32">
        <v>-88775328.79286465</v>
      </c>
    </row>
    <row r="2069" spans="19:22" x14ac:dyDescent="0.35">
      <c r="S2069">
        <v>1998</v>
      </c>
      <c r="T2069" s="32">
        <v>124971807.6316141</v>
      </c>
      <c r="U2069">
        <v>1998</v>
      </c>
      <c r="V2069" s="32">
        <v>-333444195.47935313</v>
      </c>
    </row>
    <row r="2070" spans="19:22" x14ac:dyDescent="0.35">
      <c r="S2070">
        <v>1999</v>
      </c>
      <c r="T2070" s="32">
        <v>122982700.84688118</v>
      </c>
      <c r="U2070">
        <v>1999</v>
      </c>
      <c r="V2070" s="32">
        <v>-153068112.04768005</v>
      </c>
    </row>
    <row r="2071" spans="19:22" x14ac:dyDescent="0.35">
      <c r="S2071">
        <v>2000</v>
      </c>
      <c r="T2071" s="32">
        <v>156831229.98351765</v>
      </c>
      <c r="U2071">
        <v>2000</v>
      </c>
      <c r="V2071" s="32">
        <v>-243982382.52076656</v>
      </c>
    </row>
    <row r="2072" spans="19:22" x14ac:dyDescent="0.35">
      <c r="S2072">
        <v>2001</v>
      </c>
      <c r="T2072" s="32">
        <v>140985008.02857149</v>
      </c>
      <c r="U2072">
        <v>2001</v>
      </c>
      <c r="V2072" s="32">
        <v>-354754758.59591073</v>
      </c>
    </row>
    <row r="2073" spans="19:22" x14ac:dyDescent="0.35">
      <c r="S2073">
        <v>2002</v>
      </c>
      <c r="T2073" s="32">
        <v>143169714.7373625</v>
      </c>
      <c r="U2073">
        <v>2002</v>
      </c>
      <c r="V2073" s="32">
        <v>-213790510.48026383</v>
      </c>
    </row>
    <row r="2074" spans="19:22" x14ac:dyDescent="0.35">
      <c r="S2074">
        <v>2003</v>
      </c>
      <c r="T2074" s="32">
        <v>185992092.3222276</v>
      </c>
      <c r="U2074">
        <v>2003</v>
      </c>
      <c r="V2074" s="32">
        <v>2026603280.7932529</v>
      </c>
    </row>
    <row r="2075" spans="19:22" x14ac:dyDescent="0.35">
      <c r="S2075">
        <v>2004</v>
      </c>
      <c r="T2075" s="32">
        <v>120239140.11152771</v>
      </c>
      <c r="U2075">
        <v>2004</v>
      </c>
      <c r="V2075" s="32">
        <v>40082313.27637592</v>
      </c>
    </row>
    <row r="2076" spans="19:22" x14ac:dyDescent="0.35">
      <c r="S2076">
        <v>2005</v>
      </c>
      <c r="T2076" s="32">
        <v>158943226.26313215</v>
      </c>
      <c r="U2076">
        <v>2005</v>
      </c>
      <c r="V2076" s="32">
        <v>-329244688.31725752</v>
      </c>
    </row>
    <row r="2077" spans="19:22" x14ac:dyDescent="0.35">
      <c r="S2077">
        <v>2006</v>
      </c>
      <c r="T2077" s="32">
        <v>107994250.70048179</v>
      </c>
      <c r="U2077">
        <v>2006</v>
      </c>
      <c r="V2077" s="32">
        <v>138027152.13271317</v>
      </c>
    </row>
    <row r="2078" spans="19:22" x14ac:dyDescent="0.35">
      <c r="S2078">
        <v>2007</v>
      </c>
      <c r="T2078" s="32">
        <v>128011336.18879509</v>
      </c>
      <c r="U2078">
        <v>2007</v>
      </c>
      <c r="V2078" s="32">
        <v>-264514404.31746516</v>
      </c>
    </row>
    <row r="2079" spans="19:22" x14ac:dyDescent="0.35">
      <c r="S2079">
        <v>2008</v>
      </c>
      <c r="T2079" s="32">
        <v>214908409.15903777</v>
      </c>
      <c r="U2079">
        <v>2008</v>
      </c>
      <c r="V2079" s="32">
        <v>1277043315.165838</v>
      </c>
    </row>
    <row r="2080" spans="19:22" x14ac:dyDescent="0.35">
      <c r="S2080">
        <v>2009</v>
      </c>
      <c r="T2080" s="32">
        <v>155973767.75939742</v>
      </c>
      <c r="U2080">
        <v>2009</v>
      </c>
      <c r="V2080" s="32">
        <v>-443639298.73108751</v>
      </c>
    </row>
    <row r="2081" spans="19:22" x14ac:dyDescent="0.35">
      <c r="S2081">
        <v>2010</v>
      </c>
      <c r="T2081" s="32">
        <v>120766594.59184045</v>
      </c>
      <c r="U2081">
        <v>2010</v>
      </c>
      <c r="V2081" s="32">
        <v>77003314.869687557</v>
      </c>
    </row>
    <row r="2082" spans="19:22" x14ac:dyDescent="0.35">
      <c r="S2082">
        <v>2011</v>
      </c>
      <c r="T2082" s="32">
        <v>131022556.23530579</v>
      </c>
      <c r="U2082">
        <v>2011</v>
      </c>
      <c r="V2082" s="32">
        <v>719873099.00242877</v>
      </c>
    </row>
    <row r="2083" spans="19:22" x14ac:dyDescent="0.35">
      <c r="S2083">
        <v>2012</v>
      </c>
      <c r="T2083" s="32">
        <v>242994122.75723752</v>
      </c>
      <c r="U2083">
        <v>2012</v>
      </c>
      <c r="V2083" s="32">
        <v>-238608546.93294111</v>
      </c>
    </row>
    <row r="2084" spans="19:22" x14ac:dyDescent="0.35">
      <c r="S2084">
        <v>2013</v>
      </c>
      <c r="T2084" s="32">
        <v>181213799.12648973</v>
      </c>
      <c r="U2084">
        <v>2013</v>
      </c>
      <c r="V2084" s="32">
        <v>634013670.84347618</v>
      </c>
    </row>
    <row r="2085" spans="19:22" x14ac:dyDescent="0.35">
      <c r="S2085">
        <v>2014</v>
      </c>
      <c r="T2085" s="32">
        <v>106646715.59578255</v>
      </c>
      <c r="U2085">
        <v>2014</v>
      </c>
      <c r="V2085" s="32">
        <v>-203933755.61431661</v>
      </c>
    </row>
    <row r="2086" spans="19:22" x14ac:dyDescent="0.35">
      <c r="S2086">
        <v>2015</v>
      </c>
      <c r="T2086" s="32">
        <v>283557883.2645759</v>
      </c>
      <c r="U2086">
        <v>2015</v>
      </c>
      <c r="V2086" s="32">
        <v>-293501812.97589612</v>
      </c>
    </row>
    <row r="2087" spans="19:22" x14ac:dyDescent="0.35">
      <c r="S2087">
        <v>2016</v>
      </c>
      <c r="T2087" s="32">
        <v>184019453.35717687</v>
      </c>
      <c r="U2087">
        <v>2016</v>
      </c>
      <c r="V2087" s="32">
        <v>-4634853.2726776879</v>
      </c>
    </row>
    <row r="2088" spans="19:22" x14ac:dyDescent="0.35">
      <c r="S2088">
        <v>2017</v>
      </c>
      <c r="T2088" s="32">
        <v>105321911.12141097</v>
      </c>
      <c r="U2088">
        <v>2017</v>
      </c>
      <c r="V2088" s="32">
        <v>1107804588.2049837</v>
      </c>
    </row>
    <row r="2089" spans="19:22" x14ac:dyDescent="0.35">
      <c r="S2089">
        <v>2018</v>
      </c>
      <c r="T2089" s="32">
        <v>111742042.65983048</v>
      </c>
      <c r="U2089">
        <v>2018</v>
      </c>
      <c r="V2089" s="32">
        <v>-179919590.15662092</v>
      </c>
    </row>
    <row r="2090" spans="19:22" x14ac:dyDescent="0.35">
      <c r="S2090">
        <v>2019</v>
      </c>
      <c r="T2090" s="32">
        <v>57900847.616271995</v>
      </c>
      <c r="U2090">
        <v>2019</v>
      </c>
      <c r="V2090" s="32">
        <v>-370382700.59679353</v>
      </c>
    </row>
    <row r="2091" spans="19:22" x14ac:dyDescent="0.35">
      <c r="S2091">
        <v>2020</v>
      </c>
      <c r="T2091" s="32">
        <v>158330726.28114238</v>
      </c>
      <c r="U2091">
        <v>2020</v>
      </c>
      <c r="V2091" s="32">
        <v>439590498.41869992</v>
      </c>
    </row>
    <row r="2092" spans="19:22" x14ac:dyDescent="0.35">
      <c r="S2092">
        <v>2021</v>
      </c>
      <c r="T2092" s="32">
        <v>77177910.492076054</v>
      </c>
      <c r="U2092">
        <v>2021</v>
      </c>
      <c r="V2092" s="32">
        <v>-250769004.42386481</v>
      </c>
    </row>
    <row r="2093" spans="19:22" x14ac:dyDescent="0.35">
      <c r="S2093">
        <v>2022</v>
      </c>
      <c r="T2093" s="32">
        <v>92216290.623565197</v>
      </c>
      <c r="U2093">
        <v>2022</v>
      </c>
      <c r="V2093" s="32">
        <v>128425542.25214793</v>
      </c>
    </row>
    <row r="2094" spans="19:22" x14ac:dyDescent="0.35">
      <c r="S2094">
        <v>2023</v>
      </c>
      <c r="T2094" s="32">
        <v>82582708.048056349</v>
      </c>
      <c r="U2094">
        <v>2023</v>
      </c>
      <c r="V2094" s="32">
        <v>-251639076.42864063</v>
      </c>
    </row>
    <row r="2095" spans="19:22" x14ac:dyDescent="0.35">
      <c r="S2095">
        <v>2024</v>
      </c>
      <c r="T2095" s="32">
        <v>163219666.87434572</v>
      </c>
      <c r="U2095">
        <v>2024</v>
      </c>
      <c r="V2095" s="32">
        <v>325762854.21684116</v>
      </c>
    </row>
    <row r="2096" spans="19:22" x14ac:dyDescent="0.35">
      <c r="S2096">
        <v>2025</v>
      </c>
      <c r="T2096" s="32">
        <v>143773209.28947765</v>
      </c>
      <c r="U2096">
        <v>2025</v>
      </c>
      <c r="V2096" s="32">
        <v>-138943186.71980119</v>
      </c>
    </row>
    <row r="2097" spans="19:22" x14ac:dyDescent="0.35">
      <c r="S2097">
        <v>2026</v>
      </c>
      <c r="T2097" s="32">
        <v>306819144.60547346</v>
      </c>
      <c r="U2097">
        <v>2026</v>
      </c>
      <c r="V2097" s="32">
        <v>-221902068.68944398</v>
      </c>
    </row>
    <row r="2098" spans="19:22" x14ac:dyDescent="0.35">
      <c r="S2098">
        <v>2027</v>
      </c>
      <c r="T2098" s="32">
        <v>118127227.54830869</v>
      </c>
      <c r="U2098">
        <v>2027</v>
      </c>
      <c r="V2098" s="32">
        <v>-197118900.97981787</v>
      </c>
    </row>
    <row r="2099" spans="19:22" x14ac:dyDescent="0.35">
      <c r="S2099">
        <v>2028</v>
      </c>
      <c r="T2099" s="32">
        <v>91183022.764291823</v>
      </c>
      <c r="U2099">
        <v>2028</v>
      </c>
      <c r="V2099" s="32">
        <v>-182124416.08135095</v>
      </c>
    </row>
    <row r="2100" spans="19:22" x14ac:dyDescent="0.35">
      <c r="S2100">
        <v>2029</v>
      </c>
      <c r="T2100" s="32">
        <v>168889434.64284226</v>
      </c>
      <c r="U2100">
        <v>2029</v>
      </c>
      <c r="V2100" s="32">
        <v>73047829.618569225</v>
      </c>
    </row>
    <row r="2101" spans="19:22" x14ac:dyDescent="0.35">
      <c r="S2101">
        <v>2030</v>
      </c>
      <c r="T2101" s="32">
        <v>390458700.80353028</v>
      </c>
      <c r="U2101">
        <v>2030</v>
      </c>
      <c r="V2101" s="32">
        <v>-385638116.16173375</v>
      </c>
    </row>
    <row r="2102" spans="19:22" x14ac:dyDescent="0.35">
      <c r="S2102">
        <v>2031</v>
      </c>
      <c r="T2102" s="32">
        <v>201290274.21637771</v>
      </c>
      <c r="U2102">
        <v>2031</v>
      </c>
      <c r="V2102" s="32">
        <v>-214754211.05853099</v>
      </c>
    </row>
    <row r="2103" spans="19:22" x14ac:dyDescent="0.35">
      <c r="S2103">
        <v>2032</v>
      </c>
      <c r="T2103" s="32">
        <v>160959916.2736313</v>
      </c>
      <c r="U2103">
        <v>2032</v>
      </c>
      <c r="V2103" s="32">
        <v>168491601.75068533</v>
      </c>
    </row>
    <row r="2104" spans="19:22" x14ac:dyDescent="0.35">
      <c r="S2104">
        <v>2033</v>
      </c>
      <c r="T2104" s="32">
        <v>242746702.33442357</v>
      </c>
      <c r="U2104">
        <v>2033</v>
      </c>
      <c r="V2104" s="32">
        <v>198200378.68062121</v>
      </c>
    </row>
    <row r="2105" spans="19:22" x14ac:dyDescent="0.35">
      <c r="S2105">
        <v>2034</v>
      </c>
      <c r="T2105" s="32">
        <v>492368394.85915089</v>
      </c>
      <c r="U2105">
        <v>2034</v>
      </c>
      <c r="V2105" s="32">
        <v>-690665230.74613798</v>
      </c>
    </row>
    <row r="2106" spans="19:22" x14ac:dyDescent="0.35">
      <c r="S2106">
        <v>2035</v>
      </c>
      <c r="T2106" s="32">
        <v>76997654.386002406</v>
      </c>
      <c r="U2106">
        <v>2035</v>
      </c>
      <c r="V2106" s="32">
        <v>-172646106.64582449</v>
      </c>
    </row>
    <row r="2107" spans="19:22" x14ac:dyDescent="0.35">
      <c r="S2107">
        <v>2036</v>
      </c>
      <c r="T2107" s="32">
        <v>213280358.53193927</v>
      </c>
      <c r="U2107">
        <v>2036</v>
      </c>
      <c r="V2107" s="32">
        <v>-437995070.98878604</v>
      </c>
    </row>
    <row r="2108" spans="19:22" x14ac:dyDescent="0.35">
      <c r="S2108">
        <v>2037</v>
      </c>
      <c r="T2108" s="32">
        <v>133451575.57524359</v>
      </c>
      <c r="U2108">
        <v>2037</v>
      </c>
      <c r="V2108" s="32">
        <v>-618231800.98412931</v>
      </c>
    </row>
    <row r="2109" spans="19:22" x14ac:dyDescent="0.35">
      <c r="S2109">
        <v>2038</v>
      </c>
      <c r="T2109" s="32">
        <v>93701135.406789288</v>
      </c>
      <c r="U2109">
        <v>2038</v>
      </c>
      <c r="V2109" s="32">
        <v>3107186110.6612787</v>
      </c>
    </row>
    <row r="2110" spans="19:22" x14ac:dyDescent="0.35">
      <c r="S2110">
        <v>2039</v>
      </c>
      <c r="T2110" s="32">
        <v>234256811.0794858</v>
      </c>
      <c r="U2110">
        <v>2039</v>
      </c>
      <c r="V2110" s="32">
        <v>34272129.090747207</v>
      </c>
    </row>
    <row r="2111" spans="19:22" x14ac:dyDescent="0.35">
      <c r="S2111">
        <v>2040</v>
      </c>
      <c r="T2111" s="32">
        <v>147224987.04190299</v>
      </c>
      <c r="U2111">
        <v>2040</v>
      </c>
      <c r="V2111" s="32">
        <v>1337527374.2761171</v>
      </c>
    </row>
    <row r="2112" spans="19:22" x14ac:dyDescent="0.35">
      <c r="S2112">
        <v>2041</v>
      </c>
      <c r="T2112" s="32">
        <v>105195850.57401037</v>
      </c>
      <c r="U2112">
        <v>2041</v>
      </c>
      <c r="V2112" s="32">
        <v>2862605.8320506141</v>
      </c>
    </row>
    <row r="2113" spans="19:22" x14ac:dyDescent="0.35">
      <c r="S2113">
        <v>2042</v>
      </c>
      <c r="T2113" s="32">
        <v>60537929.805516779</v>
      </c>
      <c r="U2113">
        <v>2042</v>
      </c>
      <c r="V2113" s="32">
        <v>-206162378.00256345</v>
      </c>
    </row>
    <row r="2114" spans="19:22" x14ac:dyDescent="0.35">
      <c r="S2114">
        <v>2043</v>
      </c>
      <c r="T2114" s="32">
        <v>328681180.57713968</v>
      </c>
      <c r="U2114">
        <v>2043</v>
      </c>
      <c r="V2114" s="32">
        <v>-233047772.27067038</v>
      </c>
    </row>
    <row r="2115" spans="19:22" x14ac:dyDescent="0.35">
      <c r="S2115">
        <v>2044</v>
      </c>
      <c r="T2115" s="32">
        <v>179637060.419101</v>
      </c>
      <c r="U2115">
        <v>2044</v>
      </c>
      <c r="V2115" s="32">
        <v>-222979115.12611979</v>
      </c>
    </row>
    <row r="2116" spans="19:22" x14ac:dyDescent="0.35">
      <c r="S2116">
        <v>2045</v>
      </c>
      <c r="T2116" s="32">
        <v>84273725.725764751</v>
      </c>
      <c r="U2116">
        <v>2045</v>
      </c>
      <c r="V2116" s="32">
        <v>-298223136.18188846</v>
      </c>
    </row>
    <row r="2117" spans="19:22" x14ac:dyDescent="0.35">
      <c r="S2117">
        <v>2046</v>
      </c>
      <c r="T2117" s="32">
        <v>197449612.86800969</v>
      </c>
      <c r="U2117">
        <v>2046</v>
      </c>
      <c r="V2117" s="32">
        <v>-271970824.3021816</v>
      </c>
    </row>
    <row r="2118" spans="19:22" x14ac:dyDescent="0.35">
      <c r="S2118">
        <v>2047</v>
      </c>
      <c r="T2118" s="32">
        <v>164629393.71495047</v>
      </c>
      <c r="U2118">
        <v>2047</v>
      </c>
      <c r="V2118" s="32">
        <v>-23539884.059577458</v>
      </c>
    </row>
    <row r="2119" spans="19:22" x14ac:dyDescent="0.35">
      <c r="S2119">
        <v>2048</v>
      </c>
      <c r="T2119" s="32">
        <v>122541924.94527853</v>
      </c>
      <c r="U2119">
        <v>2048</v>
      </c>
      <c r="V2119" s="32">
        <v>-212194947.73703158</v>
      </c>
    </row>
    <row r="2120" spans="19:22" x14ac:dyDescent="0.35">
      <c r="S2120">
        <v>2049</v>
      </c>
      <c r="T2120" s="32">
        <v>170386772.43648925</v>
      </c>
      <c r="U2120">
        <v>2049</v>
      </c>
      <c r="V2120" s="32">
        <v>190652397.96580493</v>
      </c>
    </row>
    <row r="2121" spans="19:22" x14ac:dyDescent="0.35">
      <c r="S2121">
        <v>2050</v>
      </c>
      <c r="T2121" s="32">
        <v>210772604.7730186</v>
      </c>
      <c r="U2121">
        <v>2050</v>
      </c>
      <c r="V2121" s="32">
        <v>201967274.06678832</v>
      </c>
    </row>
    <row r="2122" spans="19:22" x14ac:dyDescent="0.35">
      <c r="S2122">
        <v>2051</v>
      </c>
      <c r="T2122" s="32">
        <v>79391024.790150955</v>
      </c>
      <c r="U2122">
        <v>2051</v>
      </c>
      <c r="V2122" s="32">
        <v>1143996686.2912493</v>
      </c>
    </row>
    <row r="2123" spans="19:22" x14ac:dyDescent="0.35">
      <c r="S2123">
        <v>2052</v>
      </c>
      <c r="T2123" s="32">
        <v>151786535.0260832</v>
      </c>
      <c r="U2123">
        <v>2052</v>
      </c>
      <c r="V2123" s="32">
        <v>-263584791.85572836</v>
      </c>
    </row>
    <row r="2124" spans="19:22" x14ac:dyDescent="0.35">
      <c r="S2124">
        <v>2053</v>
      </c>
      <c r="T2124" s="32">
        <v>83472043.44089216</v>
      </c>
      <c r="U2124">
        <v>2053</v>
      </c>
      <c r="V2124" s="32">
        <v>-180525099.27375489</v>
      </c>
    </row>
    <row r="2125" spans="19:22" x14ac:dyDescent="0.35">
      <c r="S2125">
        <v>2054</v>
      </c>
      <c r="T2125" s="32">
        <v>94345459.40418686</v>
      </c>
      <c r="U2125">
        <v>2054</v>
      </c>
      <c r="V2125" s="32">
        <v>1010068131.4383258</v>
      </c>
    </row>
    <row r="2126" spans="19:22" x14ac:dyDescent="0.35">
      <c r="S2126">
        <v>2055</v>
      </c>
      <c r="T2126" s="32">
        <v>292189422.552405</v>
      </c>
      <c r="U2126">
        <v>2055</v>
      </c>
      <c r="V2126" s="32">
        <v>2331546181.6845188</v>
      </c>
    </row>
    <row r="2127" spans="19:22" x14ac:dyDescent="0.35">
      <c r="S2127">
        <v>2056</v>
      </c>
      <c r="T2127" s="32">
        <v>125310629.94677193</v>
      </c>
      <c r="U2127">
        <v>2056</v>
      </c>
      <c r="V2127" s="32">
        <v>205193803.64349732</v>
      </c>
    </row>
    <row r="2128" spans="19:22" x14ac:dyDescent="0.35">
      <c r="S2128">
        <v>2057</v>
      </c>
      <c r="T2128" s="32">
        <v>151293559.78133163</v>
      </c>
      <c r="U2128">
        <v>2057</v>
      </c>
      <c r="V2128" s="32">
        <v>-94602763.980832309</v>
      </c>
    </row>
    <row r="2129" spans="19:22" x14ac:dyDescent="0.35">
      <c r="S2129">
        <v>2058</v>
      </c>
      <c r="T2129" s="32">
        <v>101504179.50359464</v>
      </c>
      <c r="U2129">
        <v>2058</v>
      </c>
      <c r="V2129" s="32">
        <v>182328291.99509653</v>
      </c>
    </row>
    <row r="2130" spans="19:22" x14ac:dyDescent="0.35">
      <c r="S2130">
        <v>2059</v>
      </c>
      <c r="T2130" s="32">
        <v>106855206.28410996</v>
      </c>
      <c r="U2130">
        <v>2059</v>
      </c>
      <c r="V2130" s="32">
        <v>-225197312.62855503</v>
      </c>
    </row>
    <row r="2131" spans="19:22" x14ac:dyDescent="0.35">
      <c r="S2131">
        <v>2060</v>
      </c>
      <c r="T2131" s="32">
        <v>143670303.08136052</v>
      </c>
      <c r="U2131">
        <v>2060</v>
      </c>
      <c r="V2131" s="32">
        <v>-821872477.13811851</v>
      </c>
    </row>
    <row r="2132" spans="19:22" x14ac:dyDescent="0.35">
      <c r="S2132">
        <v>2061</v>
      </c>
      <c r="T2132" s="32">
        <v>105319627.35612296</v>
      </c>
      <c r="U2132">
        <v>2061</v>
      </c>
      <c r="V2132" s="32">
        <v>35517669.531343222</v>
      </c>
    </row>
    <row r="2133" spans="19:22" x14ac:dyDescent="0.35">
      <c r="S2133">
        <v>2062</v>
      </c>
      <c r="T2133" s="32">
        <v>91228070.688241497</v>
      </c>
      <c r="U2133">
        <v>2062</v>
      </c>
      <c r="V2133" s="32">
        <v>565998469.50209594</v>
      </c>
    </row>
    <row r="2134" spans="19:22" x14ac:dyDescent="0.35">
      <c r="S2134">
        <v>2063</v>
      </c>
      <c r="T2134" s="32">
        <v>125501066.21231665</v>
      </c>
      <c r="U2134">
        <v>2063</v>
      </c>
      <c r="V2134" s="32">
        <v>-69337312.740115881</v>
      </c>
    </row>
    <row r="2135" spans="19:22" x14ac:dyDescent="0.35">
      <c r="S2135">
        <v>2064</v>
      </c>
      <c r="T2135" s="32">
        <v>111670248.55291556</v>
      </c>
      <c r="U2135">
        <v>2064</v>
      </c>
      <c r="V2135" s="32">
        <v>-210931624.09672993</v>
      </c>
    </row>
    <row r="2136" spans="19:22" x14ac:dyDescent="0.35">
      <c r="S2136">
        <v>2065</v>
      </c>
      <c r="T2136" s="32">
        <v>143585600.48628172</v>
      </c>
      <c r="U2136">
        <v>2065</v>
      </c>
      <c r="V2136" s="32">
        <v>-186570708.40662047</v>
      </c>
    </row>
    <row r="2137" spans="19:22" x14ac:dyDescent="0.35">
      <c r="S2137">
        <v>2066</v>
      </c>
      <c r="T2137" s="32">
        <v>66082170.024322264</v>
      </c>
      <c r="U2137">
        <v>2066</v>
      </c>
      <c r="V2137" s="32">
        <v>-260322165.59883034</v>
      </c>
    </row>
    <row r="2138" spans="19:22" x14ac:dyDescent="0.35">
      <c r="S2138">
        <v>2067</v>
      </c>
      <c r="T2138" s="32">
        <v>107094334.80861945</v>
      </c>
      <c r="U2138">
        <v>2067</v>
      </c>
      <c r="V2138" s="32">
        <v>435317106.35468042</v>
      </c>
    </row>
    <row r="2139" spans="19:22" x14ac:dyDescent="0.35">
      <c r="S2139">
        <v>2068</v>
      </c>
      <c r="T2139" s="32">
        <v>182146560.47370663</v>
      </c>
      <c r="U2139">
        <v>2068</v>
      </c>
      <c r="V2139" s="32">
        <v>512251.28283977136</v>
      </c>
    </row>
    <row r="2140" spans="19:22" x14ac:dyDescent="0.35">
      <c r="S2140">
        <v>2069</v>
      </c>
      <c r="T2140" s="32">
        <v>156094184.8024433</v>
      </c>
      <c r="U2140">
        <v>2069</v>
      </c>
      <c r="V2140" s="32">
        <v>-36988227.789916188</v>
      </c>
    </row>
    <row r="2141" spans="19:22" x14ac:dyDescent="0.35">
      <c r="S2141">
        <v>2070</v>
      </c>
      <c r="T2141" s="32">
        <v>263337210.87912056</v>
      </c>
      <c r="U2141">
        <v>2070</v>
      </c>
      <c r="V2141" s="32">
        <v>-102498368.89612032</v>
      </c>
    </row>
    <row r="2142" spans="19:22" x14ac:dyDescent="0.35">
      <c r="S2142">
        <v>2071</v>
      </c>
      <c r="T2142" s="32">
        <v>87237371.135203302</v>
      </c>
      <c r="U2142">
        <v>2071</v>
      </c>
      <c r="V2142" s="32">
        <v>-617484669.39103484</v>
      </c>
    </row>
    <row r="2143" spans="19:22" x14ac:dyDescent="0.35">
      <c r="S2143">
        <v>2072</v>
      </c>
      <c r="T2143" s="32">
        <v>269797836.07252085</v>
      </c>
      <c r="U2143">
        <v>2072</v>
      </c>
      <c r="V2143" s="32">
        <v>354963780.05916154</v>
      </c>
    </row>
    <row r="2144" spans="19:22" x14ac:dyDescent="0.35">
      <c r="S2144">
        <v>2073</v>
      </c>
      <c r="T2144" s="32">
        <v>298896632.9313255</v>
      </c>
      <c r="U2144">
        <v>2073</v>
      </c>
      <c r="V2144" s="32">
        <v>-27182725.135810263</v>
      </c>
    </row>
    <row r="2145" spans="19:22" x14ac:dyDescent="0.35">
      <c r="S2145">
        <v>2074</v>
      </c>
      <c r="T2145" s="32">
        <v>175487536.97633511</v>
      </c>
      <c r="U2145">
        <v>2074</v>
      </c>
      <c r="V2145" s="32">
        <v>-515711443.8141225</v>
      </c>
    </row>
    <row r="2146" spans="19:22" x14ac:dyDescent="0.35">
      <c r="S2146">
        <v>2075</v>
      </c>
      <c r="T2146" s="32">
        <v>151074290.63880557</v>
      </c>
      <c r="U2146">
        <v>2075</v>
      </c>
      <c r="V2146" s="32">
        <v>396394356.89178872</v>
      </c>
    </row>
    <row r="2147" spans="19:22" x14ac:dyDescent="0.35">
      <c r="S2147">
        <v>2076</v>
      </c>
      <c r="T2147" s="32">
        <v>133508386.93477491</v>
      </c>
      <c r="U2147">
        <v>2076</v>
      </c>
      <c r="V2147" s="32">
        <v>683423445.16856873</v>
      </c>
    </row>
    <row r="2148" spans="19:22" x14ac:dyDescent="0.35">
      <c r="S2148">
        <v>2077</v>
      </c>
      <c r="T2148" s="32">
        <v>126873243.74054737</v>
      </c>
      <c r="U2148">
        <v>2077</v>
      </c>
      <c r="V2148" s="32">
        <v>49583588.173002973</v>
      </c>
    </row>
    <row r="2149" spans="19:22" x14ac:dyDescent="0.35">
      <c r="S2149">
        <v>2078</v>
      </c>
      <c r="T2149" s="32">
        <v>178886171.18333375</v>
      </c>
      <c r="U2149">
        <v>2078</v>
      </c>
      <c r="V2149" s="32">
        <v>2211960909.250391</v>
      </c>
    </row>
    <row r="2150" spans="19:22" x14ac:dyDescent="0.35">
      <c r="S2150">
        <v>2079</v>
      </c>
      <c r="T2150" s="32">
        <v>119912417.07429235</v>
      </c>
      <c r="U2150">
        <v>2079</v>
      </c>
      <c r="V2150" s="32">
        <v>19742219.104008485</v>
      </c>
    </row>
    <row r="2151" spans="19:22" x14ac:dyDescent="0.35">
      <c r="S2151">
        <v>2080</v>
      </c>
      <c r="T2151" s="32">
        <v>88875400.825629488</v>
      </c>
      <c r="U2151">
        <v>2080</v>
      </c>
      <c r="V2151" s="32">
        <v>-357396456.36803478</v>
      </c>
    </row>
    <row r="2152" spans="19:22" x14ac:dyDescent="0.35">
      <c r="S2152">
        <v>2081</v>
      </c>
      <c r="T2152" s="32">
        <v>158557704.73705021</v>
      </c>
      <c r="U2152">
        <v>2081</v>
      </c>
      <c r="V2152" s="32">
        <v>-310455721.18142295</v>
      </c>
    </row>
    <row r="2153" spans="19:22" x14ac:dyDescent="0.35">
      <c r="S2153">
        <v>2082</v>
      </c>
      <c r="T2153" s="32">
        <v>70160654.826663747</v>
      </c>
      <c r="U2153">
        <v>2082</v>
      </c>
      <c r="V2153" s="32">
        <v>-417844786.41380137</v>
      </c>
    </row>
    <row r="2154" spans="19:22" x14ac:dyDescent="0.35">
      <c r="S2154">
        <v>2083</v>
      </c>
      <c r="T2154" s="32">
        <v>195681236.95359629</v>
      </c>
      <c r="U2154">
        <v>2083</v>
      </c>
      <c r="V2154" s="32">
        <v>-183857153.44258371</v>
      </c>
    </row>
    <row r="2155" spans="19:22" x14ac:dyDescent="0.35">
      <c r="S2155">
        <v>2084</v>
      </c>
      <c r="T2155" s="32">
        <v>136382755.73215953</v>
      </c>
      <c r="U2155">
        <v>2084</v>
      </c>
      <c r="V2155" s="32">
        <v>-582478693.29026437</v>
      </c>
    </row>
    <row r="2156" spans="19:22" x14ac:dyDescent="0.35">
      <c r="S2156">
        <v>2085</v>
      </c>
      <c r="T2156" s="32">
        <v>100639671.57207076</v>
      </c>
      <c r="U2156">
        <v>2085</v>
      </c>
      <c r="V2156" s="32">
        <v>-81255042.349444792</v>
      </c>
    </row>
    <row r="2157" spans="19:22" x14ac:dyDescent="0.35">
      <c r="S2157">
        <v>2086</v>
      </c>
      <c r="T2157" s="32">
        <v>105680522.98288335</v>
      </c>
      <c r="U2157">
        <v>2086</v>
      </c>
      <c r="V2157" s="32">
        <v>-236507973.09555385</v>
      </c>
    </row>
    <row r="2158" spans="19:22" x14ac:dyDescent="0.35">
      <c r="S2158">
        <v>2087</v>
      </c>
      <c r="T2158" s="32">
        <v>69327612.34869796</v>
      </c>
      <c r="U2158">
        <v>2087</v>
      </c>
      <c r="V2158" s="32">
        <v>-271619911.52818406</v>
      </c>
    </row>
    <row r="2159" spans="19:22" x14ac:dyDescent="0.35">
      <c r="S2159">
        <v>2088</v>
      </c>
      <c r="T2159" s="32">
        <v>324002358.4590506</v>
      </c>
      <c r="U2159">
        <v>2088</v>
      </c>
      <c r="V2159" s="32">
        <v>-1065070077.2752053</v>
      </c>
    </row>
    <row r="2160" spans="19:22" x14ac:dyDescent="0.35">
      <c r="S2160">
        <v>2089</v>
      </c>
      <c r="T2160" s="32">
        <v>195307533.3218779</v>
      </c>
      <c r="U2160">
        <v>2089</v>
      </c>
      <c r="V2160" s="32">
        <v>147863183.9483636</v>
      </c>
    </row>
    <row r="2161" spans="19:22" x14ac:dyDescent="0.35">
      <c r="S2161">
        <v>2090</v>
      </c>
      <c r="T2161" s="32">
        <v>145191815.04482386</v>
      </c>
      <c r="U2161">
        <v>2090</v>
      </c>
      <c r="V2161" s="32">
        <v>-441534689.31810737</v>
      </c>
    </row>
    <row r="2162" spans="19:22" x14ac:dyDescent="0.35">
      <c r="S2162">
        <v>2091</v>
      </c>
      <c r="T2162" s="32">
        <v>68801006.421379074</v>
      </c>
      <c r="U2162">
        <v>2091</v>
      </c>
      <c r="V2162" s="32">
        <v>38273528.729331806</v>
      </c>
    </row>
    <row r="2163" spans="19:22" x14ac:dyDescent="0.35">
      <c r="S2163">
        <v>2092</v>
      </c>
      <c r="T2163" s="32">
        <v>112640437.88280514</v>
      </c>
      <c r="U2163">
        <v>2092</v>
      </c>
      <c r="V2163" s="32">
        <v>-132682614.36131287</v>
      </c>
    </row>
    <row r="2164" spans="19:22" x14ac:dyDescent="0.35">
      <c r="S2164">
        <v>2093</v>
      </c>
      <c r="T2164" s="32">
        <v>164817674.80221641</v>
      </c>
      <c r="U2164">
        <v>2093</v>
      </c>
      <c r="V2164" s="32">
        <v>-25012598.835123666</v>
      </c>
    </row>
    <row r="2165" spans="19:22" x14ac:dyDescent="0.35">
      <c r="S2165">
        <v>2094</v>
      </c>
      <c r="T2165" s="32">
        <v>65422488.963472836</v>
      </c>
      <c r="U2165">
        <v>2094</v>
      </c>
      <c r="V2165" s="32">
        <v>-152047443.52591017</v>
      </c>
    </row>
    <row r="2166" spans="19:22" x14ac:dyDescent="0.35">
      <c r="S2166">
        <v>2095</v>
      </c>
      <c r="T2166" s="32">
        <v>124960037.92442638</v>
      </c>
      <c r="U2166">
        <v>2095</v>
      </c>
      <c r="V2166" s="32">
        <v>-145635239.38163066</v>
      </c>
    </row>
    <row r="2167" spans="19:22" x14ac:dyDescent="0.35">
      <c r="S2167">
        <v>2096</v>
      </c>
      <c r="T2167" s="32">
        <v>179212884.09141448</v>
      </c>
      <c r="U2167">
        <v>2096</v>
      </c>
      <c r="V2167" s="32">
        <v>-54580574.695960641</v>
      </c>
    </row>
    <row r="2168" spans="19:22" x14ac:dyDescent="0.35">
      <c r="S2168">
        <v>2097</v>
      </c>
      <c r="T2168" s="32">
        <v>71096688.15132162</v>
      </c>
      <c r="U2168">
        <v>2097</v>
      </c>
      <c r="V2168" s="32">
        <v>-720182690.7318995</v>
      </c>
    </row>
    <row r="2169" spans="19:22" x14ac:dyDescent="0.35">
      <c r="S2169">
        <v>2098</v>
      </c>
      <c r="T2169" s="32">
        <v>117649648.36415797</v>
      </c>
      <c r="U2169">
        <v>2098</v>
      </c>
      <c r="V2169" s="32">
        <v>8022605.3484305218</v>
      </c>
    </row>
    <row r="2170" spans="19:22" x14ac:dyDescent="0.35">
      <c r="S2170">
        <v>2099</v>
      </c>
      <c r="T2170" s="32">
        <v>101115812.94028105</v>
      </c>
      <c r="U2170">
        <v>2099</v>
      </c>
      <c r="V2170" s="32">
        <v>286141539.00749886</v>
      </c>
    </row>
    <row r="2171" spans="19:22" x14ac:dyDescent="0.35">
      <c r="S2171">
        <v>2100</v>
      </c>
      <c r="T2171" s="32">
        <v>267477093.52274325</v>
      </c>
      <c r="U2171">
        <v>2100</v>
      </c>
      <c r="V2171" s="32">
        <v>-235120741.69574964</v>
      </c>
    </row>
    <row r="2172" spans="19:22" x14ac:dyDescent="0.35">
      <c r="S2172">
        <v>2101</v>
      </c>
      <c r="T2172" s="32">
        <v>136766406.4385812</v>
      </c>
      <c r="U2172">
        <v>2101</v>
      </c>
      <c r="V2172" s="32">
        <v>181547937.16417196</v>
      </c>
    </row>
    <row r="2173" spans="19:22" x14ac:dyDescent="0.35">
      <c r="S2173">
        <v>2102</v>
      </c>
      <c r="T2173" s="32">
        <v>140437361.65163273</v>
      </c>
      <c r="U2173">
        <v>2102</v>
      </c>
      <c r="V2173" s="32">
        <v>-43813139.137578294</v>
      </c>
    </row>
    <row r="2174" spans="19:22" x14ac:dyDescent="0.35">
      <c r="S2174">
        <v>2103</v>
      </c>
      <c r="T2174" s="32">
        <v>144987848.96033028</v>
      </c>
      <c r="U2174">
        <v>2103</v>
      </c>
      <c r="V2174" s="32">
        <v>-162696468.82085407</v>
      </c>
    </row>
    <row r="2175" spans="19:22" x14ac:dyDescent="0.35">
      <c r="S2175">
        <v>2104</v>
      </c>
      <c r="T2175" s="32">
        <v>95619832.307002842</v>
      </c>
      <c r="U2175">
        <v>2104</v>
      </c>
      <c r="V2175" s="32">
        <v>-651619886.66836369</v>
      </c>
    </row>
    <row r="2176" spans="19:22" x14ac:dyDescent="0.35">
      <c r="S2176">
        <v>2105</v>
      </c>
      <c r="T2176" s="32">
        <v>85055257.818338647</v>
      </c>
      <c r="U2176">
        <v>2105</v>
      </c>
      <c r="V2176" s="32">
        <v>-157947774.35824665</v>
      </c>
    </row>
    <row r="2177" spans="19:22" x14ac:dyDescent="0.35">
      <c r="S2177">
        <v>2106</v>
      </c>
      <c r="T2177" s="32">
        <v>113952471.98257393</v>
      </c>
      <c r="U2177">
        <v>2106</v>
      </c>
      <c r="V2177" s="32">
        <v>656041482.964926</v>
      </c>
    </row>
    <row r="2178" spans="19:22" x14ac:dyDescent="0.35">
      <c r="S2178">
        <v>2107</v>
      </c>
      <c r="T2178" s="32">
        <v>132308225.21363015</v>
      </c>
      <c r="U2178">
        <v>2107</v>
      </c>
      <c r="V2178" s="32">
        <v>649436857.63812101</v>
      </c>
    </row>
    <row r="2179" spans="19:22" x14ac:dyDescent="0.35">
      <c r="S2179">
        <v>2108</v>
      </c>
      <c r="T2179" s="32">
        <v>135735210.49733868</v>
      </c>
      <c r="U2179">
        <v>2108</v>
      </c>
      <c r="V2179" s="32">
        <v>48564765.813731849</v>
      </c>
    </row>
    <row r="2180" spans="19:22" x14ac:dyDescent="0.35">
      <c r="S2180">
        <v>2109</v>
      </c>
      <c r="T2180" s="32">
        <v>82028019.242029205</v>
      </c>
      <c r="U2180">
        <v>2109</v>
      </c>
      <c r="V2180" s="32">
        <v>-420572241.05974692</v>
      </c>
    </row>
    <row r="2181" spans="19:22" x14ac:dyDescent="0.35">
      <c r="S2181">
        <v>2110</v>
      </c>
      <c r="T2181" s="32">
        <v>136966423.37057289</v>
      </c>
      <c r="U2181">
        <v>2110</v>
      </c>
      <c r="V2181" s="32">
        <v>-105087543.31416358</v>
      </c>
    </row>
    <row r="2182" spans="19:22" x14ac:dyDescent="0.35">
      <c r="S2182">
        <v>2111</v>
      </c>
      <c r="T2182" s="32">
        <v>130461525.05036959</v>
      </c>
      <c r="U2182">
        <v>2111</v>
      </c>
      <c r="V2182" s="32">
        <v>22869560.080288302</v>
      </c>
    </row>
    <row r="2183" spans="19:22" x14ac:dyDescent="0.35">
      <c r="S2183">
        <v>2112</v>
      </c>
      <c r="T2183" s="32">
        <v>138798446.32708135</v>
      </c>
      <c r="U2183">
        <v>2112</v>
      </c>
      <c r="V2183" s="32">
        <v>-430689123.47344601</v>
      </c>
    </row>
    <row r="2184" spans="19:22" x14ac:dyDescent="0.35">
      <c r="S2184">
        <v>2113</v>
      </c>
      <c r="T2184" s="32">
        <v>100184574.65311161</v>
      </c>
      <c r="U2184">
        <v>2113</v>
      </c>
      <c r="V2184" s="32">
        <v>-53060276.475534216</v>
      </c>
    </row>
    <row r="2185" spans="19:22" x14ac:dyDescent="0.35">
      <c r="S2185">
        <v>2114</v>
      </c>
      <c r="T2185" s="32">
        <v>84293844.348571405</v>
      </c>
      <c r="U2185">
        <v>2114</v>
      </c>
      <c r="V2185" s="32">
        <v>232910712.04092982</v>
      </c>
    </row>
    <row r="2186" spans="19:22" x14ac:dyDescent="0.35">
      <c r="S2186">
        <v>2115</v>
      </c>
      <c r="T2186" s="32">
        <v>54588787.531499274</v>
      </c>
      <c r="U2186">
        <v>2115</v>
      </c>
      <c r="V2186" s="32">
        <v>-492097921.44129449</v>
      </c>
    </row>
    <row r="2187" spans="19:22" x14ac:dyDescent="0.35">
      <c r="S2187">
        <v>2116</v>
      </c>
      <c r="T2187" s="32">
        <v>154322326.98957583</v>
      </c>
      <c r="U2187">
        <v>2116</v>
      </c>
      <c r="V2187" s="32">
        <v>1138110055.9330785</v>
      </c>
    </row>
    <row r="2188" spans="19:22" x14ac:dyDescent="0.35">
      <c r="S2188">
        <v>2117</v>
      </c>
      <c r="T2188" s="32">
        <v>252837043.8511599</v>
      </c>
      <c r="U2188">
        <v>2117</v>
      </c>
      <c r="V2188" s="32">
        <v>949576732.38946426</v>
      </c>
    </row>
    <row r="2189" spans="19:22" x14ac:dyDescent="0.35">
      <c r="S2189">
        <v>2118</v>
      </c>
      <c r="T2189" s="32">
        <v>61062501.341599695</v>
      </c>
      <c r="U2189">
        <v>2118</v>
      </c>
      <c r="V2189" s="32">
        <v>-355676242.16917789</v>
      </c>
    </row>
    <row r="2190" spans="19:22" x14ac:dyDescent="0.35">
      <c r="S2190">
        <v>2119</v>
      </c>
      <c r="T2190" s="32">
        <v>130251873.64711058</v>
      </c>
      <c r="U2190">
        <v>2119</v>
      </c>
      <c r="V2190" s="32">
        <v>-204347145.66087329</v>
      </c>
    </row>
    <row r="2191" spans="19:22" x14ac:dyDescent="0.35">
      <c r="S2191">
        <v>2120</v>
      </c>
      <c r="T2191" s="32">
        <v>125715474.72545838</v>
      </c>
      <c r="U2191">
        <v>2120</v>
      </c>
      <c r="V2191" s="32">
        <v>-137690091.496755</v>
      </c>
    </row>
    <row r="2192" spans="19:22" x14ac:dyDescent="0.35">
      <c r="S2192">
        <v>2121</v>
      </c>
      <c r="T2192" s="32">
        <v>68730339.502916738</v>
      </c>
      <c r="U2192">
        <v>2121</v>
      </c>
      <c r="V2192" s="32">
        <v>-312488081.66501796</v>
      </c>
    </row>
    <row r="2193" spans="19:22" x14ac:dyDescent="0.35">
      <c r="S2193">
        <v>2122</v>
      </c>
      <c r="T2193" s="32">
        <v>137802985.15747842</v>
      </c>
      <c r="U2193">
        <v>2122</v>
      </c>
      <c r="V2193" s="32">
        <v>-262625155.23054445</v>
      </c>
    </row>
    <row r="2194" spans="19:22" x14ac:dyDescent="0.35">
      <c r="S2194">
        <v>2123</v>
      </c>
      <c r="T2194" s="32">
        <v>82208645.605264142</v>
      </c>
      <c r="U2194">
        <v>2123</v>
      </c>
      <c r="V2194" s="32">
        <v>56779623.664514616</v>
      </c>
    </row>
    <row r="2195" spans="19:22" x14ac:dyDescent="0.35">
      <c r="S2195">
        <v>2124</v>
      </c>
      <c r="T2195" s="32">
        <v>133952039.48445478</v>
      </c>
      <c r="U2195">
        <v>2124</v>
      </c>
      <c r="V2195" s="32">
        <v>-95977470.308986142</v>
      </c>
    </row>
    <row r="2196" spans="19:22" x14ac:dyDescent="0.35">
      <c r="S2196">
        <v>2125</v>
      </c>
      <c r="T2196" s="32">
        <v>481743107.33418924</v>
      </c>
      <c r="U2196">
        <v>2125</v>
      </c>
      <c r="V2196" s="32">
        <v>-453616302.74795389</v>
      </c>
    </row>
    <row r="2197" spans="19:22" x14ac:dyDescent="0.35">
      <c r="S2197">
        <v>2126</v>
      </c>
      <c r="T2197" s="32">
        <v>78939158.73120822</v>
      </c>
      <c r="U2197">
        <v>2126</v>
      </c>
      <c r="V2197" s="32">
        <v>-352698997.80883449</v>
      </c>
    </row>
    <row r="2198" spans="19:22" x14ac:dyDescent="0.35">
      <c r="S2198">
        <v>2127</v>
      </c>
      <c r="T2198" s="32">
        <v>101123669.90929693</v>
      </c>
      <c r="U2198">
        <v>2127</v>
      </c>
      <c r="V2198" s="32">
        <v>-197754821.89924493</v>
      </c>
    </row>
    <row r="2199" spans="19:22" x14ac:dyDescent="0.35">
      <c r="S2199">
        <v>2128</v>
      </c>
      <c r="T2199" s="32">
        <v>189122396.4031525</v>
      </c>
      <c r="U2199">
        <v>2128</v>
      </c>
      <c r="V2199" s="32">
        <v>-650539118.70680094</v>
      </c>
    </row>
    <row r="2200" spans="19:22" x14ac:dyDescent="0.35">
      <c r="S2200">
        <v>2129</v>
      </c>
      <c r="T2200" s="32">
        <v>204575119.93443733</v>
      </c>
      <c r="U2200">
        <v>2129</v>
      </c>
      <c r="V2200" s="32">
        <v>-133344325.62446402</v>
      </c>
    </row>
    <row r="2201" spans="19:22" x14ac:dyDescent="0.35">
      <c r="S2201">
        <v>2130</v>
      </c>
      <c r="T2201" s="32">
        <v>127677614.1611532</v>
      </c>
      <c r="U2201">
        <v>2130</v>
      </c>
      <c r="V2201" s="32">
        <v>-868521073.56366658</v>
      </c>
    </row>
    <row r="2202" spans="19:22" x14ac:dyDescent="0.35">
      <c r="S2202">
        <v>2131</v>
      </c>
      <c r="T2202" s="32">
        <v>84341182.411743715</v>
      </c>
      <c r="U2202">
        <v>2131</v>
      </c>
      <c r="V2202" s="32">
        <v>-208142323.627424</v>
      </c>
    </row>
    <row r="2203" spans="19:22" x14ac:dyDescent="0.35">
      <c r="S2203">
        <v>2132</v>
      </c>
      <c r="T2203" s="32">
        <v>391017313.70912087</v>
      </c>
      <c r="U2203">
        <v>2132</v>
      </c>
      <c r="V2203" s="32">
        <v>-387741071.09507447</v>
      </c>
    </row>
    <row r="2204" spans="19:22" x14ac:dyDescent="0.35">
      <c r="S2204">
        <v>2133</v>
      </c>
      <c r="T2204" s="32">
        <v>485302365.05982399</v>
      </c>
      <c r="U2204">
        <v>2133</v>
      </c>
      <c r="V2204" s="32">
        <v>-167845007.83783522</v>
      </c>
    </row>
    <row r="2205" spans="19:22" x14ac:dyDescent="0.35">
      <c r="S2205">
        <v>2134</v>
      </c>
      <c r="T2205" s="32">
        <v>102369750.10474883</v>
      </c>
      <c r="U2205">
        <v>2134</v>
      </c>
      <c r="V2205" s="32">
        <v>-199901401.31152153</v>
      </c>
    </row>
    <row r="2206" spans="19:22" x14ac:dyDescent="0.35">
      <c r="S2206">
        <v>2135</v>
      </c>
      <c r="T2206" s="32">
        <v>381051909.4452275</v>
      </c>
      <c r="U2206">
        <v>2135</v>
      </c>
      <c r="V2206" s="32">
        <v>-219586597.20228419</v>
      </c>
    </row>
    <row r="2207" spans="19:22" x14ac:dyDescent="0.35">
      <c r="S2207">
        <v>2136</v>
      </c>
      <c r="T2207" s="32">
        <v>176490240.55899283</v>
      </c>
      <c r="U2207">
        <v>2136</v>
      </c>
      <c r="V2207" s="32">
        <v>-180787138.29868031</v>
      </c>
    </row>
    <row r="2208" spans="19:22" x14ac:dyDescent="0.35">
      <c r="S2208">
        <v>2137</v>
      </c>
      <c r="T2208" s="32">
        <v>155974406.17856389</v>
      </c>
      <c r="U2208">
        <v>2137</v>
      </c>
      <c r="V2208" s="32">
        <v>-172016455.87596443</v>
      </c>
    </row>
    <row r="2209" spans="19:22" x14ac:dyDescent="0.35">
      <c r="S2209">
        <v>2138</v>
      </c>
      <c r="T2209" s="32">
        <v>86165280.627108783</v>
      </c>
      <c r="U2209">
        <v>2138</v>
      </c>
      <c r="V2209" s="32">
        <v>271312102.55481935</v>
      </c>
    </row>
    <row r="2210" spans="19:22" x14ac:dyDescent="0.35">
      <c r="S2210">
        <v>2139</v>
      </c>
      <c r="T2210" s="32">
        <v>98804052.672271267</v>
      </c>
      <c r="U2210">
        <v>2139</v>
      </c>
      <c r="V2210" s="32">
        <v>702341690.79111075</v>
      </c>
    </row>
    <row r="2211" spans="19:22" x14ac:dyDescent="0.35">
      <c r="S2211">
        <v>2140</v>
      </c>
      <c r="T2211" s="32">
        <v>144951871.5287596</v>
      </c>
      <c r="U2211">
        <v>2140</v>
      </c>
      <c r="V2211" s="32">
        <v>180125640.68788314</v>
      </c>
    </row>
    <row r="2212" spans="19:22" x14ac:dyDescent="0.35">
      <c r="S2212">
        <v>2141</v>
      </c>
      <c r="T2212" s="32">
        <v>135540345.69932273</v>
      </c>
      <c r="U2212">
        <v>2141</v>
      </c>
      <c r="V2212" s="32">
        <v>-186119694.16792208</v>
      </c>
    </row>
    <row r="2213" spans="19:22" x14ac:dyDescent="0.35">
      <c r="S2213">
        <v>2142</v>
      </c>
      <c r="T2213" s="32">
        <v>95547271.467566624</v>
      </c>
      <c r="U2213">
        <v>2142</v>
      </c>
      <c r="V2213" s="32">
        <v>-248511412.45298809</v>
      </c>
    </row>
    <row r="2214" spans="19:22" x14ac:dyDescent="0.35">
      <c r="S2214">
        <v>2143</v>
      </c>
      <c r="T2214" s="32">
        <v>79076644.65449135</v>
      </c>
      <c r="U2214">
        <v>2143</v>
      </c>
      <c r="V2214" s="32">
        <v>-344728849.62479508</v>
      </c>
    </row>
    <row r="2215" spans="19:22" x14ac:dyDescent="0.35">
      <c r="S2215">
        <v>2144</v>
      </c>
      <c r="T2215" s="32">
        <v>212102411.14592552</v>
      </c>
      <c r="U2215">
        <v>2144</v>
      </c>
      <c r="V2215" s="32">
        <v>-311716971.25189406</v>
      </c>
    </row>
    <row r="2216" spans="19:22" x14ac:dyDescent="0.35">
      <c r="S2216">
        <v>2145</v>
      </c>
      <c r="T2216" s="32">
        <v>81282247.597473547</v>
      </c>
      <c r="U2216">
        <v>2145</v>
      </c>
      <c r="V2216" s="32">
        <v>149037683.61202538</v>
      </c>
    </row>
    <row r="2217" spans="19:22" x14ac:dyDescent="0.35">
      <c r="S2217">
        <v>2146</v>
      </c>
      <c r="T2217" s="32">
        <v>119727395.29452245</v>
      </c>
      <c r="U2217">
        <v>2146</v>
      </c>
      <c r="V2217" s="32">
        <v>-181296531.152237</v>
      </c>
    </row>
    <row r="2218" spans="19:22" x14ac:dyDescent="0.35">
      <c r="S2218">
        <v>2147</v>
      </c>
      <c r="T2218" s="32">
        <v>205914812.08292642</v>
      </c>
      <c r="U2218">
        <v>2147</v>
      </c>
      <c r="V2218" s="32">
        <v>-601476491.46222615</v>
      </c>
    </row>
    <row r="2219" spans="19:22" x14ac:dyDescent="0.35">
      <c r="S2219">
        <v>2148</v>
      </c>
      <c r="T2219" s="32">
        <v>179119745.1749692</v>
      </c>
      <c r="U2219">
        <v>2148</v>
      </c>
      <c r="V2219" s="32">
        <v>-107649347.52904934</v>
      </c>
    </row>
    <row r="2220" spans="19:22" x14ac:dyDescent="0.35">
      <c r="S2220">
        <v>2149</v>
      </c>
      <c r="T2220" s="32">
        <v>111585571.86123204</v>
      </c>
      <c r="U2220">
        <v>2149</v>
      </c>
      <c r="V2220" s="32">
        <v>715149995.6555599</v>
      </c>
    </row>
    <row r="2221" spans="19:22" x14ac:dyDescent="0.35">
      <c r="S2221">
        <v>2150</v>
      </c>
      <c r="T2221" s="32">
        <v>145361421.54260752</v>
      </c>
      <c r="U2221">
        <v>2150</v>
      </c>
      <c r="V2221" s="32">
        <v>-60155271.046331093</v>
      </c>
    </row>
    <row r="2222" spans="19:22" x14ac:dyDescent="0.35">
      <c r="S2222">
        <v>2151</v>
      </c>
      <c r="T2222" s="32">
        <v>104749793.37899445</v>
      </c>
      <c r="U2222">
        <v>2151</v>
      </c>
      <c r="V2222" s="32">
        <v>-666723373.62703669</v>
      </c>
    </row>
    <row r="2223" spans="19:22" x14ac:dyDescent="0.35">
      <c r="S2223">
        <v>2152</v>
      </c>
      <c r="T2223" s="32">
        <v>116793826.37008846</v>
      </c>
      <c r="U2223">
        <v>2152</v>
      </c>
      <c r="V2223" s="32">
        <v>-197784638.97020516</v>
      </c>
    </row>
    <row r="2224" spans="19:22" x14ac:dyDescent="0.35">
      <c r="S2224">
        <v>2153</v>
      </c>
      <c r="T2224" s="32">
        <v>204513919.38187617</v>
      </c>
      <c r="U2224">
        <v>2153</v>
      </c>
      <c r="V2224" s="32">
        <v>-476481466.84723014</v>
      </c>
    </row>
    <row r="2225" spans="19:22" x14ac:dyDescent="0.35">
      <c r="S2225">
        <v>2154</v>
      </c>
      <c r="T2225" s="32">
        <v>166955517.54415151</v>
      </c>
      <c r="U2225">
        <v>2154</v>
      </c>
      <c r="V2225" s="32">
        <v>-288958464.09135908</v>
      </c>
    </row>
    <row r="2226" spans="19:22" x14ac:dyDescent="0.35">
      <c r="S2226">
        <v>2155</v>
      </c>
      <c r="T2226" s="32">
        <v>138480461.71026897</v>
      </c>
      <c r="U2226">
        <v>2155</v>
      </c>
      <c r="V2226" s="32">
        <v>-423813649.75534201</v>
      </c>
    </row>
    <row r="2227" spans="19:22" x14ac:dyDescent="0.35">
      <c r="S2227">
        <v>2156</v>
      </c>
      <c r="T2227" s="32">
        <v>403263322.56925547</v>
      </c>
      <c r="U2227">
        <v>2156</v>
      </c>
      <c r="V2227" s="32">
        <v>-215671195.7754387</v>
      </c>
    </row>
    <row r="2228" spans="19:22" x14ac:dyDescent="0.35">
      <c r="S2228">
        <v>2157</v>
      </c>
      <c r="T2228" s="32">
        <v>121418594.19958095</v>
      </c>
      <c r="U2228">
        <v>2157</v>
      </c>
      <c r="V2228" s="32">
        <v>-94936155.671414435</v>
      </c>
    </row>
    <row r="2229" spans="19:22" x14ac:dyDescent="0.35">
      <c r="S2229">
        <v>2158</v>
      </c>
      <c r="T2229" s="32">
        <v>70815178.778216198</v>
      </c>
      <c r="U2229">
        <v>2158</v>
      </c>
      <c r="V2229" s="32">
        <v>-308762797.51020235</v>
      </c>
    </row>
    <row r="2230" spans="19:22" x14ac:dyDescent="0.35">
      <c r="S2230">
        <v>2159</v>
      </c>
      <c r="T2230" s="32">
        <v>242284931.7027162</v>
      </c>
      <c r="U2230">
        <v>2159</v>
      </c>
      <c r="V2230" s="32">
        <v>435585803.57219148</v>
      </c>
    </row>
    <row r="2231" spans="19:22" x14ac:dyDescent="0.35">
      <c r="S2231">
        <v>2160</v>
      </c>
      <c r="T2231" s="32">
        <v>187625588.79479924</v>
      </c>
      <c r="U2231">
        <v>2160</v>
      </c>
      <c r="V2231" s="32">
        <v>4767795488.6536512</v>
      </c>
    </row>
    <row r="2232" spans="19:22" x14ac:dyDescent="0.35">
      <c r="S2232">
        <v>2161</v>
      </c>
      <c r="T2232" s="32">
        <v>164036202.67220104</v>
      </c>
      <c r="U2232">
        <v>2161</v>
      </c>
      <c r="V2232" s="32">
        <v>-232138020.44618323</v>
      </c>
    </row>
    <row r="2233" spans="19:22" x14ac:dyDescent="0.35">
      <c r="S2233">
        <v>2162</v>
      </c>
      <c r="T2233" s="32">
        <v>184757695.49744341</v>
      </c>
      <c r="U2233">
        <v>2162</v>
      </c>
      <c r="V2233" s="32">
        <v>-392921966.04711157</v>
      </c>
    </row>
    <row r="2234" spans="19:22" x14ac:dyDescent="0.35">
      <c r="S2234">
        <v>2163</v>
      </c>
      <c r="T2234" s="32">
        <v>60653548.975135878</v>
      </c>
      <c r="U2234">
        <v>2163</v>
      </c>
      <c r="V2234" s="32">
        <v>-365706427.370462</v>
      </c>
    </row>
    <row r="2235" spans="19:22" x14ac:dyDescent="0.35">
      <c r="S2235">
        <v>2164</v>
      </c>
      <c r="T2235" s="32">
        <v>67192288.753086433</v>
      </c>
      <c r="U2235">
        <v>2164</v>
      </c>
      <c r="V2235" s="32">
        <v>-77014324.912066817</v>
      </c>
    </row>
    <row r="2236" spans="19:22" x14ac:dyDescent="0.35">
      <c r="S2236">
        <v>2165</v>
      </c>
      <c r="T2236" s="32">
        <v>269331496.2074762</v>
      </c>
      <c r="U2236">
        <v>2165</v>
      </c>
      <c r="V2236" s="32">
        <v>-807999209.24053037</v>
      </c>
    </row>
    <row r="2237" spans="19:22" x14ac:dyDescent="0.35">
      <c r="S2237">
        <v>2166</v>
      </c>
      <c r="T2237" s="32">
        <v>91883091.884354934</v>
      </c>
      <c r="U2237">
        <v>2166</v>
      </c>
      <c r="V2237" s="32">
        <v>2375239204.8132935</v>
      </c>
    </row>
    <row r="2238" spans="19:22" x14ac:dyDescent="0.35">
      <c r="S2238">
        <v>2167</v>
      </c>
      <c r="T2238" s="32">
        <v>170712119.24709898</v>
      </c>
      <c r="U2238">
        <v>2167</v>
      </c>
      <c r="V2238" s="32">
        <v>-352437809.45994663</v>
      </c>
    </row>
    <row r="2239" spans="19:22" x14ac:dyDescent="0.35">
      <c r="S2239">
        <v>2168</v>
      </c>
      <c r="T2239" s="32">
        <v>169102152.53777894</v>
      </c>
      <c r="U2239">
        <v>2168</v>
      </c>
      <c r="V2239" s="32">
        <v>-84816117.4343061</v>
      </c>
    </row>
    <row r="2240" spans="19:22" x14ac:dyDescent="0.35">
      <c r="S2240">
        <v>2169</v>
      </c>
      <c r="T2240" s="32">
        <v>61439937.293100819</v>
      </c>
      <c r="U2240">
        <v>2169</v>
      </c>
      <c r="V2240" s="32">
        <v>-295030899.47027117</v>
      </c>
    </row>
    <row r="2241" spans="19:22" x14ac:dyDescent="0.35">
      <c r="S2241">
        <v>2170</v>
      </c>
      <c r="T2241" s="32">
        <v>110215166.11632016</v>
      </c>
      <c r="U2241">
        <v>2170</v>
      </c>
      <c r="V2241" s="32">
        <v>1071776550.781445</v>
      </c>
    </row>
    <row r="2242" spans="19:22" x14ac:dyDescent="0.35">
      <c r="S2242">
        <v>2171</v>
      </c>
      <c r="T2242" s="32">
        <v>66478024.45485758</v>
      </c>
      <c r="U2242">
        <v>2171</v>
      </c>
      <c r="V2242" s="32">
        <v>219420538.65842929</v>
      </c>
    </row>
    <row r="2243" spans="19:22" x14ac:dyDescent="0.35">
      <c r="S2243">
        <v>2172</v>
      </c>
      <c r="T2243" s="32">
        <v>99828966.070782363</v>
      </c>
      <c r="U2243">
        <v>2172</v>
      </c>
      <c r="V2243" s="32">
        <v>150671898.13382319</v>
      </c>
    </row>
    <row r="2244" spans="19:22" x14ac:dyDescent="0.35">
      <c r="S2244">
        <v>2173</v>
      </c>
      <c r="T2244" s="32">
        <v>123554592.90861413</v>
      </c>
      <c r="U2244">
        <v>2173</v>
      </c>
      <c r="V2244" s="32">
        <v>301061143.46644151</v>
      </c>
    </row>
    <row r="2245" spans="19:22" x14ac:dyDescent="0.35">
      <c r="S2245">
        <v>2174</v>
      </c>
      <c r="T2245" s="32">
        <v>175112990.28879678</v>
      </c>
      <c r="U2245">
        <v>2174</v>
      </c>
      <c r="V2245" s="32">
        <v>-264902404.8868182</v>
      </c>
    </row>
    <row r="2246" spans="19:22" x14ac:dyDescent="0.35">
      <c r="S2246">
        <v>2175</v>
      </c>
      <c r="T2246" s="32">
        <v>112132934.96712969</v>
      </c>
      <c r="U2246">
        <v>2175</v>
      </c>
      <c r="V2246" s="32">
        <v>-311564893.17597324</v>
      </c>
    </row>
    <row r="2247" spans="19:22" x14ac:dyDescent="0.35">
      <c r="S2247">
        <v>2176</v>
      </c>
      <c r="T2247" s="32">
        <v>32015165.063518729</v>
      </c>
      <c r="U2247">
        <v>2176</v>
      </c>
      <c r="V2247" s="32">
        <v>622640332.59559393</v>
      </c>
    </row>
    <row r="2248" spans="19:22" x14ac:dyDescent="0.35">
      <c r="S2248">
        <v>2177</v>
      </c>
      <c r="T2248" s="32">
        <v>167007451.75840133</v>
      </c>
      <c r="U2248">
        <v>2177</v>
      </c>
      <c r="V2248" s="32">
        <v>-278249849.77810836</v>
      </c>
    </row>
    <row r="2249" spans="19:22" x14ac:dyDescent="0.35">
      <c r="S2249">
        <v>2178</v>
      </c>
      <c r="T2249" s="32">
        <v>119778390.61407974</v>
      </c>
      <c r="U2249">
        <v>2178</v>
      </c>
      <c r="V2249" s="32">
        <v>-339290641.57934248</v>
      </c>
    </row>
    <row r="2250" spans="19:22" x14ac:dyDescent="0.35">
      <c r="S2250">
        <v>2179</v>
      </c>
      <c r="T2250" s="32">
        <v>157625832.41357946</v>
      </c>
      <c r="U2250">
        <v>2179</v>
      </c>
      <c r="V2250" s="32">
        <v>-141861699.3529774</v>
      </c>
    </row>
    <row r="2251" spans="19:22" x14ac:dyDescent="0.35">
      <c r="S2251">
        <v>2180</v>
      </c>
      <c r="T2251" s="32">
        <v>158269711.38674757</v>
      </c>
      <c r="U2251">
        <v>2180</v>
      </c>
      <c r="V2251" s="32">
        <v>-454883445.86748129</v>
      </c>
    </row>
    <row r="2252" spans="19:22" x14ac:dyDescent="0.35">
      <c r="S2252">
        <v>2181</v>
      </c>
      <c r="T2252" s="32">
        <v>115238556.68123059</v>
      </c>
      <c r="U2252">
        <v>2181</v>
      </c>
      <c r="V2252" s="32">
        <v>232444713.81995428</v>
      </c>
    </row>
    <row r="2253" spans="19:22" x14ac:dyDescent="0.35">
      <c r="S2253">
        <v>2182</v>
      </c>
      <c r="T2253" s="32">
        <v>120206695.60419556</v>
      </c>
      <c r="U2253">
        <v>2182</v>
      </c>
      <c r="V2253" s="32">
        <v>-416626095.55741715</v>
      </c>
    </row>
    <row r="2254" spans="19:22" x14ac:dyDescent="0.35">
      <c r="S2254">
        <v>2183</v>
      </c>
      <c r="T2254" s="32">
        <v>136463083.74543482</v>
      </c>
      <c r="U2254">
        <v>2183</v>
      </c>
      <c r="V2254" s="32">
        <v>-173099707.72675222</v>
      </c>
    </row>
    <row r="2255" spans="19:22" x14ac:dyDescent="0.35">
      <c r="S2255">
        <v>2184</v>
      </c>
      <c r="T2255" s="32">
        <v>158886512.55855674</v>
      </c>
      <c r="U2255">
        <v>2184</v>
      </c>
      <c r="V2255" s="32">
        <v>521898105.87760365</v>
      </c>
    </row>
    <row r="2256" spans="19:22" x14ac:dyDescent="0.35">
      <c r="S2256">
        <v>2185</v>
      </c>
      <c r="T2256" s="32">
        <v>90627757.253722578</v>
      </c>
      <c r="U2256">
        <v>2185</v>
      </c>
      <c r="V2256" s="32">
        <v>-256001469.16870013</v>
      </c>
    </row>
    <row r="2257" spans="19:22" x14ac:dyDescent="0.35">
      <c r="S2257">
        <v>2186</v>
      </c>
      <c r="T2257" s="32">
        <v>116180188.04380003</v>
      </c>
      <c r="U2257">
        <v>2186</v>
      </c>
      <c r="V2257" s="32">
        <v>-62260343.494315401</v>
      </c>
    </row>
    <row r="2258" spans="19:22" x14ac:dyDescent="0.35">
      <c r="S2258">
        <v>2187</v>
      </c>
      <c r="T2258" s="32">
        <v>138540682.24302927</v>
      </c>
      <c r="U2258">
        <v>2187</v>
      </c>
      <c r="V2258" s="32">
        <v>-154861063.44440237</v>
      </c>
    </row>
    <row r="2259" spans="19:22" x14ac:dyDescent="0.35">
      <c r="S2259">
        <v>2188</v>
      </c>
      <c r="T2259" s="32">
        <v>135443400.97024605</v>
      </c>
      <c r="U2259">
        <v>2188</v>
      </c>
      <c r="V2259" s="32">
        <v>-95833049.363330424</v>
      </c>
    </row>
    <row r="2260" spans="19:22" x14ac:dyDescent="0.35">
      <c r="S2260">
        <v>2189</v>
      </c>
      <c r="T2260" s="32">
        <v>181170316.40149081</v>
      </c>
      <c r="U2260">
        <v>2189</v>
      </c>
      <c r="V2260" s="32">
        <v>-437354576.06013906</v>
      </c>
    </row>
    <row r="2261" spans="19:22" x14ac:dyDescent="0.35">
      <c r="S2261">
        <v>2190</v>
      </c>
      <c r="T2261" s="32">
        <v>168002393.60185254</v>
      </c>
      <c r="U2261">
        <v>2190</v>
      </c>
      <c r="V2261" s="32">
        <v>-297420306.50628358</v>
      </c>
    </row>
    <row r="2262" spans="19:22" x14ac:dyDescent="0.35">
      <c r="S2262">
        <v>2191</v>
      </c>
      <c r="T2262" s="32">
        <v>121418541.54320118</v>
      </c>
      <c r="U2262">
        <v>2191</v>
      </c>
      <c r="V2262" s="32">
        <v>974795336.991377</v>
      </c>
    </row>
    <row r="2263" spans="19:22" x14ac:dyDescent="0.35">
      <c r="S2263">
        <v>2192</v>
      </c>
      <c r="T2263" s="32">
        <v>160674531.43803984</v>
      </c>
      <c r="U2263">
        <v>2192</v>
      </c>
      <c r="V2263" s="32">
        <v>4441857.5878485739</v>
      </c>
    </row>
    <row r="2264" spans="19:22" x14ac:dyDescent="0.35">
      <c r="S2264">
        <v>2193</v>
      </c>
      <c r="T2264" s="32">
        <v>185430801.11628765</v>
      </c>
      <c r="U2264">
        <v>2193</v>
      </c>
      <c r="V2264" s="32">
        <v>-303122937.39666826</v>
      </c>
    </row>
    <row r="2265" spans="19:22" x14ac:dyDescent="0.35">
      <c r="S2265">
        <v>2194</v>
      </c>
      <c r="T2265" s="32">
        <v>66124392.245585985</v>
      </c>
      <c r="U2265">
        <v>2194</v>
      </c>
      <c r="V2265" s="32">
        <v>-355232618.23996156</v>
      </c>
    </row>
    <row r="2266" spans="19:22" x14ac:dyDescent="0.35">
      <c r="S2266">
        <v>2195</v>
      </c>
      <c r="T2266" s="32">
        <v>118873131.06975438</v>
      </c>
      <c r="U2266">
        <v>2195</v>
      </c>
      <c r="V2266" s="32">
        <v>-261508715.08554733</v>
      </c>
    </row>
    <row r="2267" spans="19:22" x14ac:dyDescent="0.35">
      <c r="S2267">
        <v>2196</v>
      </c>
      <c r="T2267" s="32">
        <v>183199728.75803921</v>
      </c>
      <c r="U2267">
        <v>2196</v>
      </c>
      <c r="V2267" s="32">
        <v>469812648.15455562</v>
      </c>
    </row>
    <row r="2268" spans="19:22" x14ac:dyDescent="0.35">
      <c r="S2268">
        <v>2197</v>
      </c>
      <c r="T2268" s="32">
        <v>307437979.33470833</v>
      </c>
      <c r="U2268">
        <v>2197</v>
      </c>
      <c r="V2268" s="32">
        <v>-291127267.87934965</v>
      </c>
    </row>
    <row r="2269" spans="19:22" x14ac:dyDescent="0.35">
      <c r="S2269">
        <v>2198</v>
      </c>
      <c r="T2269" s="32">
        <v>349315301.3305614</v>
      </c>
      <c r="U2269">
        <v>2198</v>
      </c>
      <c r="V2269" s="32">
        <v>-155578270.07760054</v>
      </c>
    </row>
    <row r="2270" spans="19:22" x14ac:dyDescent="0.35">
      <c r="S2270">
        <v>2199</v>
      </c>
      <c r="T2270" s="32">
        <v>114818107.66308002</v>
      </c>
      <c r="U2270">
        <v>2199</v>
      </c>
      <c r="V2270" s="32">
        <v>-177085552.31724396</v>
      </c>
    </row>
    <row r="2271" spans="19:22" x14ac:dyDescent="0.35">
      <c r="S2271">
        <v>2200</v>
      </c>
      <c r="T2271" s="32">
        <v>192947401.45426714</v>
      </c>
      <c r="U2271">
        <v>2200</v>
      </c>
      <c r="V2271" s="32">
        <v>379495129.27696252</v>
      </c>
    </row>
    <row r="2272" spans="19:22" x14ac:dyDescent="0.35">
      <c r="S2272">
        <v>2201</v>
      </c>
      <c r="T2272" s="32">
        <v>137014543.24592268</v>
      </c>
      <c r="U2272">
        <v>2201</v>
      </c>
      <c r="V2272" s="32">
        <v>-32310508.340966567</v>
      </c>
    </row>
    <row r="2273" spans="19:22" x14ac:dyDescent="0.35">
      <c r="S2273">
        <v>2202</v>
      </c>
      <c r="T2273" s="32">
        <v>81575687.936800614</v>
      </c>
      <c r="U2273">
        <v>2202</v>
      </c>
      <c r="V2273" s="32">
        <v>9654279.6394649334</v>
      </c>
    </row>
    <row r="2274" spans="19:22" x14ac:dyDescent="0.35">
      <c r="S2274">
        <v>2203</v>
      </c>
      <c r="T2274" s="32">
        <v>125361548.06113686</v>
      </c>
      <c r="U2274">
        <v>2203</v>
      </c>
      <c r="V2274" s="32">
        <v>201084583.67039895</v>
      </c>
    </row>
    <row r="2275" spans="19:22" x14ac:dyDescent="0.35">
      <c r="S2275">
        <v>2204</v>
      </c>
      <c r="T2275" s="32">
        <v>229019011.43069747</v>
      </c>
      <c r="U2275">
        <v>2204</v>
      </c>
      <c r="V2275" s="32">
        <v>36959093.944908366</v>
      </c>
    </row>
    <row r="2276" spans="19:22" x14ac:dyDescent="0.35">
      <c r="S2276">
        <v>2205</v>
      </c>
      <c r="T2276" s="32">
        <v>162535533.19647428</v>
      </c>
      <c r="U2276">
        <v>2205</v>
      </c>
      <c r="V2276" s="32">
        <v>5381161926.140213</v>
      </c>
    </row>
    <row r="2277" spans="19:22" x14ac:dyDescent="0.35">
      <c r="S2277">
        <v>2206</v>
      </c>
      <c r="T2277" s="32">
        <v>125856951.27354878</v>
      </c>
      <c r="U2277">
        <v>2206</v>
      </c>
      <c r="V2277" s="32">
        <v>-437865113.87153465</v>
      </c>
    </row>
    <row r="2278" spans="19:22" x14ac:dyDescent="0.35">
      <c r="S2278">
        <v>2207</v>
      </c>
      <c r="T2278" s="32">
        <v>101210707.40532346</v>
      </c>
      <c r="U2278">
        <v>2207</v>
      </c>
      <c r="V2278" s="32">
        <v>-344633944.32110357</v>
      </c>
    </row>
    <row r="2279" spans="19:22" x14ac:dyDescent="0.35">
      <c r="S2279">
        <v>2208</v>
      </c>
      <c r="T2279" s="32">
        <v>94170398.13456744</v>
      </c>
      <c r="U2279">
        <v>2208</v>
      </c>
      <c r="V2279" s="32">
        <v>-338841651.7638697</v>
      </c>
    </row>
    <row r="2280" spans="19:22" x14ac:dyDescent="0.35">
      <c r="S2280">
        <v>2209</v>
      </c>
      <c r="T2280" s="32">
        <v>120384978.24030004</v>
      </c>
      <c r="U2280">
        <v>2209</v>
      </c>
      <c r="V2280" s="32">
        <v>-152074081.62439445</v>
      </c>
    </row>
    <row r="2281" spans="19:22" x14ac:dyDescent="0.35">
      <c r="S2281">
        <v>2210</v>
      </c>
      <c r="T2281" s="32">
        <v>249397913.11825436</v>
      </c>
      <c r="U2281">
        <v>2210</v>
      </c>
      <c r="V2281" s="32">
        <v>-166021246.11920279</v>
      </c>
    </row>
    <row r="2282" spans="19:22" x14ac:dyDescent="0.35">
      <c r="S2282">
        <v>2211</v>
      </c>
      <c r="T2282" s="32">
        <v>96216427.244500518</v>
      </c>
      <c r="U2282">
        <v>2211</v>
      </c>
      <c r="V2282" s="32">
        <v>958941359.08475363</v>
      </c>
    </row>
    <row r="2283" spans="19:22" x14ac:dyDescent="0.35">
      <c r="S2283">
        <v>2212</v>
      </c>
      <c r="T2283" s="32">
        <v>217328743.89844453</v>
      </c>
      <c r="U2283">
        <v>2212</v>
      </c>
      <c r="V2283" s="32">
        <v>1125179648.739754</v>
      </c>
    </row>
    <row r="2284" spans="19:22" x14ac:dyDescent="0.35">
      <c r="S2284">
        <v>2213</v>
      </c>
      <c r="T2284" s="32">
        <v>104474466.11246359</v>
      </c>
      <c r="U2284">
        <v>2213</v>
      </c>
      <c r="V2284" s="32">
        <v>66480407.555177152</v>
      </c>
    </row>
    <row r="2285" spans="19:22" x14ac:dyDescent="0.35">
      <c r="S2285">
        <v>2214</v>
      </c>
      <c r="T2285" s="32">
        <v>159408752.59873316</v>
      </c>
      <c r="U2285">
        <v>2214</v>
      </c>
      <c r="V2285" s="32">
        <v>321828535.07196599</v>
      </c>
    </row>
    <row r="2286" spans="19:22" x14ac:dyDescent="0.35">
      <c r="S2286">
        <v>2215</v>
      </c>
      <c r="T2286" s="32">
        <v>133290701.21381259</v>
      </c>
      <c r="U2286">
        <v>2215</v>
      </c>
      <c r="V2286" s="32">
        <v>-166656429.49110976</v>
      </c>
    </row>
    <row r="2287" spans="19:22" x14ac:dyDescent="0.35">
      <c r="S2287">
        <v>2216</v>
      </c>
      <c r="T2287" s="32">
        <v>125698348.31441045</v>
      </c>
      <c r="U2287">
        <v>2216</v>
      </c>
      <c r="V2287" s="32">
        <v>-400831197.9791165</v>
      </c>
    </row>
    <row r="2288" spans="19:22" x14ac:dyDescent="0.35">
      <c r="S2288">
        <v>2217</v>
      </c>
      <c r="T2288" s="32">
        <v>127529718.1747036</v>
      </c>
      <c r="U2288">
        <v>2217</v>
      </c>
      <c r="V2288" s="32">
        <v>674347276.63260841</v>
      </c>
    </row>
    <row r="2289" spans="19:22" x14ac:dyDescent="0.35">
      <c r="S2289">
        <v>2218</v>
      </c>
      <c r="T2289" s="32">
        <v>123391987.78209789</v>
      </c>
      <c r="U2289">
        <v>2218</v>
      </c>
      <c r="V2289" s="32">
        <v>2166293057.8520932</v>
      </c>
    </row>
    <row r="2290" spans="19:22" x14ac:dyDescent="0.35">
      <c r="S2290">
        <v>2219</v>
      </c>
      <c r="T2290" s="32">
        <v>176284775.40702835</v>
      </c>
      <c r="U2290">
        <v>2219</v>
      </c>
      <c r="V2290" s="32">
        <v>-59788155.375416443</v>
      </c>
    </row>
    <row r="2291" spans="19:22" x14ac:dyDescent="0.35">
      <c r="S2291">
        <v>2220</v>
      </c>
      <c r="T2291" s="32">
        <v>104918114.92014666</v>
      </c>
      <c r="U2291">
        <v>2220</v>
      </c>
      <c r="V2291" s="32">
        <v>-334002708.89638925</v>
      </c>
    </row>
    <row r="2292" spans="19:22" x14ac:dyDescent="0.35">
      <c r="S2292">
        <v>2221</v>
      </c>
      <c r="T2292" s="32">
        <v>119987378.04369563</v>
      </c>
      <c r="U2292">
        <v>2221</v>
      </c>
      <c r="V2292" s="32">
        <v>-354868543.52755982</v>
      </c>
    </row>
    <row r="2293" spans="19:22" x14ac:dyDescent="0.35">
      <c r="S2293">
        <v>2222</v>
      </c>
      <c r="T2293" s="32">
        <v>76982874.982054859</v>
      </c>
      <c r="U2293">
        <v>2222</v>
      </c>
      <c r="V2293" s="32">
        <v>-297727019.93647122</v>
      </c>
    </row>
    <row r="2294" spans="19:22" x14ac:dyDescent="0.35">
      <c r="S2294">
        <v>2223</v>
      </c>
      <c r="T2294" s="32">
        <v>143006165.31952772</v>
      </c>
      <c r="U2294">
        <v>2223</v>
      </c>
      <c r="V2294" s="32">
        <v>-364055518.11474782</v>
      </c>
    </row>
    <row r="2295" spans="19:22" x14ac:dyDescent="0.35">
      <c r="S2295">
        <v>2224</v>
      </c>
      <c r="T2295" s="32">
        <v>107494353.91635723</v>
      </c>
      <c r="U2295">
        <v>2224</v>
      </c>
      <c r="V2295" s="32">
        <v>-334781225.84768772</v>
      </c>
    </row>
    <row r="2296" spans="19:22" x14ac:dyDescent="0.35">
      <c r="S2296">
        <v>2225</v>
      </c>
      <c r="T2296" s="32">
        <v>95491635.953109279</v>
      </c>
      <c r="U2296">
        <v>2225</v>
      </c>
      <c r="V2296" s="32">
        <v>-530384232.58500677</v>
      </c>
    </row>
    <row r="2297" spans="19:22" x14ac:dyDescent="0.35">
      <c r="S2297">
        <v>2226</v>
      </c>
      <c r="T2297" s="32">
        <v>212174853.34186152</v>
      </c>
      <c r="U2297">
        <v>2226</v>
      </c>
      <c r="V2297" s="32">
        <v>-371404386.59629864</v>
      </c>
    </row>
    <row r="2298" spans="19:22" x14ac:dyDescent="0.35">
      <c r="S2298">
        <v>2227</v>
      </c>
      <c r="T2298" s="32">
        <v>113210405.19329859</v>
      </c>
      <c r="U2298">
        <v>2227</v>
      </c>
      <c r="V2298" s="32">
        <v>-175602234.07248905</v>
      </c>
    </row>
    <row r="2299" spans="19:22" x14ac:dyDescent="0.35">
      <c r="S2299">
        <v>2228</v>
      </c>
      <c r="T2299" s="32">
        <v>219656658.50544485</v>
      </c>
      <c r="U2299">
        <v>2228</v>
      </c>
      <c r="V2299" s="32">
        <v>-279659051.41469938</v>
      </c>
    </row>
    <row r="2300" spans="19:22" x14ac:dyDescent="0.35">
      <c r="S2300">
        <v>2229</v>
      </c>
      <c r="T2300" s="32">
        <v>133184046.63641101</v>
      </c>
      <c r="U2300">
        <v>2229</v>
      </c>
      <c r="V2300" s="32">
        <v>-278934985.67259908</v>
      </c>
    </row>
    <row r="2301" spans="19:22" x14ac:dyDescent="0.35">
      <c r="S2301">
        <v>2230</v>
      </c>
      <c r="T2301" s="32">
        <v>439656656.74780649</v>
      </c>
      <c r="U2301">
        <v>2230</v>
      </c>
      <c r="V2301" s="32">
        <v>-922273647.61669087</v>
      </c>
    </row>
    <row r="2302" spans="19:22" x14ac:dyDescent="0.35">
      <c r="S2302">
        <v>2231</v>
      </c>
      <c r="T2302" s="32">
        <v>204777951.71868274</v>
      </c>
      <c r="U2302">
        <v>2231</v>
      </c>
      <c r="V2302" s="32">
        <v>829740538.67015076</v>
      </c>
    </row>
    <row r="2303" spans="19:22" x14ac:dyDescent="0.35">
      <c r="S2303">
        <v>2232</v>
      </c>
      <c r="T2303" s="32">
        <v>175848703.84789476</v>
      </c>
      <c r="U2303">
        <v>2232</v>
      </c>
      <c r="V2303" s="32">
        <v>-265534348.20246866</v>
      </c>
    </row>
    <row r="2304" spans="19:22" x14ac:dyDescent="0.35">
      <c r="S2304">
        <v>2233</v>
      </c>
      <c r="T2304" s="32">
        <v>162413951.18179989</v>
      </c>
      <c r="U2304">
        <v>2233</v>
      </c>
      <c r="V2304" s="32">
        <v>969280327.29298472</v>
      </c>
    </row>
    <row r="2305" spans="19:22" x14ac:dyDescent="0.35">
      <c r="S2305">
        <v>2234</v>
      </c>
      <c r="T2305" s="32">
        <v>81978273.255572528</v>
      </c>
      <c r="U2305">
        <v>2234</v>
      </c>
      <c r="V2305" s="32">
        <v>-371537247.81917602</v>
      </c>
    </row>
    <row r="2306" spans="19:22" x14ac:dyDescent="0.35">
      <c r="S2306">
        <v>2235</v>
      </c>
      <c r="T2306" s="32">
        <v>71885050.024020284</v>
      </c>
      <c r="U2306">
        <v>2235</v>
      </c>
      <c r="V2306" s="32">
        <v>-522191546.23459941</v>
      </c>
    </row>
    <row r="2307" spans="19:22" x14ac:dyDescent="0.35">
      <c r="S2307">
        <v>2236</v>
      </c>
      <c r="T2307" s="32">
        <v>85272087.039963946</v>
      </c>
      <c r="U2307">
        <v>2236</v>
      </c>
      <c r="V2307" s="32">
        <v>-4538936.5441721138</v>
      </c>
    </row>
    <row r="2308" spans="19:22" x14ac:dyDescent="0.35">
      <c r="S2308">
        <v>2237</v>
      </c>
      <c r="T2308" s="32">
        <v>75681623.005639762</v>
      </c>
      <c r="U2308">
        <v>2237</v>
      </c>
      <c r="V2308" s="32">
        <v>-485907732.84985834</v>
      </c>
    </row>
    <row r="2309" spans="19:22" x14ac:dyDescent="0.35">
      <c r="S2309">
        <v>2238</v>
      </c>
      <c r="T2309" s="32">
        <v>120678078.86090703</v>
      </c>
      <c r="U2309">
        <v>2238</v>
      </c>
      <c r="V2309" s="32">
        <v>745495992.68685329</v>
      </c>
    </row>
    <row r="2310" spans="19:22" x14ac:dyDescent="0.35">
      <c r="S2310">
        <v>2239</v>
      </c>
      <c r="T2310" s="32">
        <v>219308974.94006273</v>
      </c>
      <c r="U2310">
        <v>2239</v>
      </c>
      <c r="V2310" s="32">
        <v>90750201.420120969</v>
      </c>
    </row>
    <row r="2311" spans="19:22" x14ac:dyDescent="0.35">
      <c r="S2311">
        <v>2240</v>
      </c>
      <c r="T2311" s="32">
        <v>142092132.92783543</v>
      </c>
      <c r="U2311">
        <v>2240</v>
      </c>
      <c r="V2311" s="32">
        <v>1507584.6166548431</v>
      </c>
    </row>
    <row r="2312" spans="19:22" x14ac:dyDescent="0.35">
      <c r="S2312">
        <v>2241</v>
      </c>
      <c r="T2312" s="32">
        <v>138294143.4242197</v>
      </c>
      <c r="U2312">
        <v>2241</v>
      </c>
      <c r="V2312" s="32">
        <v>-301724577.43973213</v>
      </c>
    </row>
    <row r="2313" spans="19:22" x14ac:dyDescent="0.35">
      <c r="S2313">
        <v>2242</v>
      </c>
      <c r="T2313" s="32">
        <v>137774889.67546719</v>
      </c>
      <c r="U2313">
        <v>2242</v>
      </c>
      <c r="V2313" s="32">
        <v>136624942.38898599</v>
      </c>
    </row>
    <row r="2314" spans="19:22" x14ac:dyDescent="0.35">
      <c r="S2314">
        <v>2243</v>
      </c>
      <c r="T2314" s="32">
        <v>126349278.28468283</v>
      </c>
      <c r="U2314">
        <v>2243</v>
      </c>
      <c r="V2314" s="32">
        <v>-193884736.41644052</v>
      </c>
    </row>
    <row r="2315" spans="19:22" x14ac:dyDescent="0.35">
      <c r="S2315">
        <v>2244</v>
      </c>
      <c r="T2315" s="32">
        <v>120175132.65344782</v>
      </c>
      <c r="U2315">
        <v>2244</v>
      </c>
      <c r="V2315" s="32">
        <v>-115377870.14599963</v>
      </c>
    </row>
    <row r="2316" spans="19:22" x14ac:dyDescent="0.35">
      <c r="S2316">
        <v>2245</v>
      </c>
      <c r="T2316" s="32">
        <v>114588377.24338904</v>
      </c>
      <c r="U2316">
        <v>2245</v>
      </c>
      <c r="V2316" s="32">
        <v>26654296.669374067</v>
      </c>
    </row>
    <row r="2317" spans="19:22" x14ac:dyDescent="0.35">
      <c r="S2317">
        <v>2246</v>
      </c>
      <c r="T2317" s="32">
        <v>113803503.75471047</v>
      </c>
      <c r="U2317">
        <v>2246</v>
      </c>
      <c r="V2317" s="32">
        <v>-123668765.02849163</v>
      </c>
    </row>
    <row r="2318" spans="19:22" x14ac:dyDescent="0.35">
      <c r="S2318">
        <v>2247</v>
      </c>
      <c r="T2318" s="32">
        <v>188728191.40995738</v>
      </c>
      <c r="U2318">
        <v>2247</v>
      </c>
      <c r="V2318" s="32">
        <v>-274501209.42023993</v>
      </c>
    </row>
    <row r="2319" spans="19:22" x14ac:dyDescent="0.35">
      <c r="S2319">
        <v>2248</v>
      </c>
      <c r="T2319" s="32">
        <v>119604400.72712407</v>
      </c>
      <c r="U2319">
        <v>2248</v>
      </c>
      <c r="V2319" s="32">
        <v>52802715.504730031</v>
      </c>
    </row>
    <row r="2320" spans="19:22" x14ac:dyDescent="0.35">
      <c r="S2320">
        <v>2249</v>
      </c>
      <c r="T2320" s="32">
        <v>276759445.35979873</v>
      </c>
      <c r="U2320">
        <v>2249</v>
      </c>
      <c r="V2320" s="32">
        <v>-262440262.92135522</v>
      </c>
    </row>
    <row r="2321" spans="19:22" x14ac:dyDescent="0.35">
      <c r="S2321">
        <v>2250</v>
      </c>
      <c r="T2321" s="32">
        <v>108307729.5208941</v>
      </c>
      <c r="U2321">
        <v>2250</v>
      </c>
      <c r="V2321" s="32">
        <v>-519601697.36785066</v>
      </c>
    </row>
    <row r="2322" spans="19:22" x14ac:dyDescent="0.35">
      <c r="S2322">
        <v>2251</v>
      </c>
      <c r="T2322" s="32">
        <v>188009181.80185211</v>
      </c>
      <c r="U2322">
        <v>2251</v>
      </c>
      <c r="V2322" s="32">
        <v>997662513.07988298</v>
      </c>
    </row>
    <row r="2323" spans="19:22" x14ac:dyDescent="0.35">
      <c r="S2323">
        <v>2252</v>
      </c>
      <c r="T2323" s="32">
        <v>104124940.00667052</v>
      </c>
      <c r="U2323">
        <v>2252</v>
      </c>
      <c r="V2323" s="32">
        <v>-286437803.79263318</v>
      </c>
    </row>
    <row r="2324" spans="19:22" x14ac:dyDescent="0.35">
      <c r="S2324">
        <v>2253</v>
      </c>
      <c r="T2324" s="32">
        <v>91481845.031877041</v>
      </c>
      <c r="U2324">
        <v>2253</v>
      </c>
      <c r="V2324" s="32">
        <v>115554961.7238604</v>
      </c>
    </row>
    <row r="2325" spans="19:22" x14ac:dyDescent="0.35">
      <c r="S2325">
        <v>2254</v>
      </c>
      <c r="T2325" s="32">
        <v>80990442.5763942</v>
      </c>
      <c r="U2325">
        <v>2254</v>
      </c>
      <c r="V2325" s="32">
        <v>-419073291.84841591</v>
      </c>
    </row>
    <row r="2326" spans="19:22" x14ac:dyDescent="0.35">
      <c r="S2326">
        <v>2255</v>
      </c>
      <c r="T2326" s="32">
        <v>173702250.92325729</v>
      </c>
      <c r="U2326">
        <v>2255</v>
      </c>
      <c r="V2326" s="32">
        <v>424118655.30236191</v>
      </c>
    </row>
    <row r="2327" spans="19:22" x14ac:dyDescent="0.35">
      <c r="S2327">
        <v>2256</v>
      </c>
      <c r="T2327" s="32">
        <v>92961883.507066026</v>
      </c>
      <c r="U2327">
        <v>2256</v>
      </c>
      <c r="V2327" s="32">
        <v>-271022878.02127349</v>
      </c>
    </row>
    <row r="2328" spans="19:22" x14ac:dyDescent="0.35">
      <c r="S2328">
        <v>2257</v>
      </c>
      <c r="T2328" s="32">
        <v>155252609.39800328</v>
      </c>
      <c r="U2328">
        <v>2257</v>
      </c>
      <c r="V2328" s="32">
        <v>-341605117.70732069</v>
      </c>
    </row>
    <row r="2329" spans="19:22" x14ac:dyDescent="0.35">
      <c r="S2329">
        <v>2258</v>
      </c>
      <c r="T2329" s="32">
        <v>251380033.74141395</v>
      </c>
      <c r="U2329">
        <v>2258</v>
      </c>
      <c r="V2329" s="32">
        <v>600798291.58683336</v>
      </c>
    </row>
    <row r="2330" spans="19:22" x14ac:dyDescent="0.35">
      <c r="S2330">
        <v>2259</v>
      </c>
      <c r="T2330" s="32">
        <v>185631917.94998735</v>
      </c>
      <c r="U2330">
        <v>2259</v>
      </c>
      <c r="V2330" s="32">
        <v>-214703072.26485744</v>
      </c>
    </row>
    <row r="2331" spans="19:22" x14ac:dyDescent="0.35">
      <c r="S2331">
        <v>2260</v>
      </c>
      <c r="T2331" s="32">
        <v>140361376.02493104</v>
      </c>
      <c r="U2331">
        <v>2260</v>
      </c>
      <c r="V2331" s="32">
        <v>-995947399.84355307</v>
      </c>
    </row>
    <row r="2332" spans="19:22" x14ac:dyDescent="0.35">
      <c r="S2332">
        <v>2261</v>
      </c>
      <c r="T2332" s="32">
        <v>106612648.92285641</v>
      </c>
      <c r="U2332">
        <v>2261</v>
      </c>
      <c r="V2332" s="32">
        <v>139360062.02184755</v>
      </c>
    </row>
    <row r="2333" spans="19:22" x14ac:dyDescent="0.35">
      <c r="S2333">
        <v>2262</v>
      </c>
      <c r="T2333" s="32">
        <v>148058454.30488151</v>
      </c>
      <c r="U2333">
        <v>2262</v>
      </c>
      <c r="V2333" s="32">
        <v>-186763229.36790693</v>
      </c>
    </row>
    <row r="2334" spans="19:22" x14ac:dyDescent="0.35">
      <c r="S2334">
        <v>2263</v>
      </c>
      <c r="T2334" s="32">
        <v>287635892.78314805</v>
      </c>
      <c r="U2334">
        <v>2263</v>
      </c>
      <c r="V2334" s="32">
        <v>4536644293.0981197</v>
      </c>
    </row>
    <row r="2335" spans="19:22" x14ac:dyDescent="0.35">
      <c r="S2335">
        <v>2264</v>
      </c>
      <c r="T2335" s="32">
        <v>137548570.60949123</v>
      </c>
      <c r="U2335">
        <v>2264</v>
      </c>
      <c r="V2335" s="32">
        <v>110710129.054111</v>
      </c>
    </row>
    <row r="2336" spans="19:22" x14ac:dyDescent="0.35">
      <c r="S2336">
        <v>2265</v>
      </c>
      <c r="T2336" s="32">
        <v>293683788.93609798</v>
      </c>
      <c r="U2336">
        <v>2265</v>
      </c>
      <c r="V2336" s="32">
        <v>-203775662.08002877</v>
      </c>
    </row>
    <row r="2337" spans="19:22" x14ac:dyDescent="0.35">
      <c r="S2337">
        <v>2266</v>
      </c>
      <c r="T2337" s="32">
        <v>112384219.12114856</v>
      </c>
      <c r="U2337">
        <v>2266</v>
      </c>
      <c r="V2337" s="32">
        <v>-303330333.5124827</v>
      </c>
    </row>
    <row r="2338" spans="19:22" x14ac:dyDescent="0.35">
      <c r="S2338">
        <v>2267</v>
      </c>
      <c r="T2338" s="32">
        <v>358666505.39905691</v>
      </c>
      <c r="U2338">
        <v>2267</v>
      </c>
      <c r="V2338" s="32">
        <v>204450189.82445309</v>
      </c>
    </row>
    <row r="2339" spans="19:22" x14ac:dyDescent="0.35">
      <c r="S2339">
        <v>2268</v>
      </c>
      <c r="T2339" s="32">
        <v>96952956.01202774</v>
      </c>
      <c r="U2339">
        <v>2268</v>
      </c>
      <c r="V2339" s="32">
        <v>-188690291.32711375</v>
      </c>
    </row>
    <row r="2340" spans="19:22" x14ac:dyDescent="0.35">
      <c r="S2340">
        <v>2269</v>
      </c>
      <c r="T2340" s="32">
        <v>78034723.022116482</v>
      </c>
      <c r="U2340">
        <v>2269</v>
      </c>
      <c r="V2340" s="32">
        <v>-412034386.21269917</v>
      </c>
    </row>
    <row r="2341" spans="19:22" x14ac:dyDescent="0.35">
      <c r="S2341">
        <v>2270</v>
      </c>
      <c r="T2341" s="32">
        <v>162771222.51452419</v>
      </c>
      <c r="U2341">
        <v>2270</v>
      </c>
      <c r="V2341" s="32">
        <v>102842433.59536561</v>
      </c>
    </row>
    <row r="2342" spans="19:22" x14ac:dyDescent="0.35">
      <c r="S2342">
        <v>2271</v>
      </c>
      <c r="T2342" s="32">
        <v>85676967.522456422</v>
      </c>
      <c r="U2342">
        <v>2271</v>
      </c>
      <c r="V2342" s="32">
        <v>-287735950.30256981</v>
      </c>
    </row>
    <row r="2343" spans="19:22" x14ac:dyDescent="0.35">
      <c r="S2343">
        <v>2272</v>
      </c>
      <c r="T2343" s="32">
        <v>94441489.529814631</v>
      </c>
      <c r="U2343">
        <v>2272</v>
      </c>
      <c r="V2343" s="32">
        <v>-145428826.09507936</v>
      </c>
    </row>
    <row r="2344" spans="19:22" x14ac:dyDescent="0.35">
      <c r="S2344">
        <v>2273</v>
      </c>
      <c r="T2344" s="32">
        <v>113614206.70316508</v>
      </c>
      <c r="U2344">
        <v>2273</v>
      </c>
      <c r="V2344" s="32">
        <v>-113538006.40592253</v>
      </c>
    </row>
    <row r="2345" spans="19:22" x14ac:dyDescent="0.35">
      <c r="S2345">
        <v>2274</v>
      </c>
      <c r="T2345" s="32">
        <v>175674133.32550803</v>
      </c>
      <c r="U2345">
        <v>2274</v>
      </c>
      <c r="V2345" s="32">
        <v>217205559.34856227</v>
      </c>
    </row>
    <row r="2346" spans="19:22" x14ac:dyDescent="0.35">
      <c r="S2346">
        <v>2275</v>
      </c>
      <c r="T2346" s="32">
        <v>90466150.657606706</v>
      </c>
      <c r="U2346">
        <v>2275</v>
      </c>
      <c r="V2346" s="32">
        <v>-153958171.17659014</v>
      </c>
    </row>
    <row r="2347" spans="19:22" x14ac:dyDescent="0.35">
      <c r="S2347">
        <v>2276</v>
      </c>
      <c r="T2347" s="32">
        <v>339699013.14381456</v>
      </c>
      <c r="U2347">
        <v>2276</v>
      </c>
      <c r="V2347" s="32">
        <v>639776675.17210829</v>
      </c>
    </row>
    <row r="2348" spans="19:22" x14ac:dyDescent="0.35">
      <c r="S2348">
        <v>2277</v>
      </c>
      <c r="T2348" s="32">
        <v>213628598.11705413</v>
      </c>
      <c r="U2348">
        <v>2277</v>
      </c>
      <c r="V2348" s="32">
        <v>-60134192.730598047</v>
      </c>
    </row>
    <row r="2349" spans="19:22" x14ac:dyDescent="0.35">
      <c r="S2349">
        <v>2278</v>
      </c>
      <c r="T2349" s="32">
        <v>202489113.94452518</v>
      </c>
      <c r="U2349">
        <v>2278</v>
      </c>
      <c r="V2349" s="32">
        <v>-80943928.202004462</v>
      </c>
    </row>
    <row r="2350" spans="19:22" x14ac:dyDescent="0.35">
      <c r="S2350">
        <v>2279</v>
      </c>
      <c r="T2350" s="32">
        <v>189344628.83978611</v>
      </c>
      <c r="U2350">
        <v>2279</v>
      </c>
      <c r="V2350" s="32">
        <v>1674659861.7533495</v>
      </c>
    </row>
    <row r="2351" spans="19:22" x14ac:dyDescent="0.35">
      <c r="S2351">
        <v>2280</v>
      </c>
      <c r="T2351" s="32">
        <v>136500542.69922844</v>
      </c>
      <c r="U2351">
        <v>2280</v>
      </c>
      <c r="V2351" s="32">
        <v>-202601081.38907331</v>
      </c>
    </row>
    <row r="2352" spans="19:22" x14ac:dyDescent="0.35">
      <c r="S2352">
        <v>2281</v>
      </c>
      <c r="T2352" s="32">
        <v>86103452.425101161</v>
      </c>
      <c r="U2352">
        <v>2281</v>
      </c>
      <c r="V2352" s="32">
        <v>6690532.5737560391</v>
      </c>
    </row>
    <row r="2353" spans="19:22" x14ac:dyDescent="0.35">
      <c r="S2353">
        <v>2282</v>
      </c>
      <c r="T2353" s="32">
        <v>149029423.75635242</v>
      </c>
      <c r="U2353">
        <v>2282</v>
      </c>
      <c r="V2353" s="32">
        <v>282804240.64748859</v>
      </c>
    </row>
    <row r="2354" spans="19:22" x14ac:dyDescent="0.35">
      <c r="S2354">
        <v>2283</v>
      </c>
      <c r="T2354" s="32">
        <v>158045504.51302513</v>
      </c>
      <c r="U2354">
        <v>2283</v>
      </c>
      <c r="V2354" s="32">
        <v>-239591582.09053594</v>
      </c>
    </row>
    <row r="2355" spans="19:22" x14ac:dyDescent="0.35">
      <c r="S2355">
        <v>2284</v>
      </c>
      <c r="T2355" s="32">
        <v>172462746.04345414</v>
      </c>
      <c r="U2355">
        <v>2284</v>
      </c>
      <c r="V2355" s="32">
        <v>-64833697.145193309</v>
      </c>
    </row>
    <row r="2356" spans="19:22" x14ac:dyDescent="0.35">
      <c r="S2356">
        <v>2285</v>
      </c>
      <c r="T2356" s="32">
        <v>104355892.51125064</v>
      </c>
      <c r="U2356">
        <v>2285</v>
      </c>
      <c r="V2356" s="32">
        <v>-195985108.57905099</v>
      </c>
    </row>
    <row r="2357" spans="19:22" x14ac:dyDescent="0.35">
      <c r="S2357">
        <v>2286</v>
      </c>
      <c r="T2357" s="32">
        <v>57163757.696049549</v>
      </c>
      <c r="U2357">
        <v>2286</v>
      </c>
      <c r="V2357" s="32">
        <v>-85334358.969095811</v>
      </c>
    </row>
    <row r="2358" spans="19:22" x14ac:dyDescent="0.35">
      <c r="S2358">
        <v>2287</v>
      </c>
      <c r="T2358" s="32">
        <v>126639074.16819409</v>
      </c>
      <c r="U2358">
        <v>2287</v>
      </c>
      <c r="V2358" s="32">
        <v>-415347121.57661873</v>
      </c>
    </row>
    <row r="2359" spans="19:22" x14ac:dyDescent="0.35">
      <c r="S2359">
        <v>2288</v>
      </c>
      <c r="T2359" s="32">
        <v>102599986.28949007</v>
      </c>
      <c r="U2359">
        <v>2288</v>
      </c>
      <c r="V2359" s="32">
        <v>1523522265.8918471</v>
      </c>
    </row>
    <row r="2360" spans="19:22" x14ac:dyDescent="0.35">
      <c r="S2360">
        <v>2289</v>
      </c>
      <c r="T2360" s="32">
        <v>76926702.010564014</v>
      </c>
      <c r="U2360">
        <v>2289</v>
      </c>
      <c r="V2360" s="32">
        <v>-570569528.65717888</v>
      </c>
    </row>
    <row r="2361" spans="19:22" x14ac:dyDescent="0.35">
      <c r="S2361">
        <v>2290</v>
      </c>
      <c r="T2361" s="32">
        <v>92506118.499733806</v>
      </c>
      <c r="U2361">
        <v>2290</v>
      </c>
      <c r="V2361" s="32">
        <v>27328704.881539125</v>
      </c>
    </row>
    <row r="2362" spans="19:22" x14ac:dyDescent="0.35">
      <c r="S2362">
        <v>2291</v>
      </c>
      <c r="T2362" s="32">
        <v>109201507.28955659</v>
      </c>
      <c r="U2362">
        <v>2291</v>
      </c>
      <c r="V2362" s="32">
        <v>-6952724.8729427289</v>
      </c>
    </row>
    <row r="2363" spans="19:22" x14ac:dyDescent="0.35">
      <c r="S2363">
        <v>2292</v>
      </c>
      <c r="T2363" s="32">
        <v>111437062.11884792</v>
      </c>
      <c r="U2363">
        <v>2292</v>
      </c>
      <c r="V2363" s="32">
        <v>-521322636.81515533</v>
      </c>
    </row>
    <row r="2364" spans="19:22" x14ac:dyDescent="0.35">
      <c r="S2364">
        <v>2293</v>
      </c>
      <c r="T2364" s="32">
        <v>245670604.48762703</v>
      </c>
      <c r="U2364">
        <v>2293</v>
      </c>
      <c r="V2364" s="32">
        <v>-309717264.62760204</v>
      </c>
    </row>
    <row r="2365" spans="19:22" x14ac:dyDescent="0.35">
      <c r="S2365">
        <v>2294</v>
      </c>
      <c r="T2365" s="32">
        <v>97785142.818778202</v>
      </c>
      <c r="U2365">
        <v>2294</v>
      </c>
      <c r="V2365" s="32">
        <v>-271241079.76352978</v>
      </c>
    </row>
    <row r="2366" spans="19:22" x14ac:dyDescent="0.35">
      <c r="S2366">
        <v>2295</v>
      </c>
      <c r="T2366" s="32">
        <v>264276331.76152205</v>
      </c>
      <c r="U2366">
        <v>2295</v>
      </c>
      <c r="V2366" s="32">
        <v>-350518593.05058879</v>
      </c>
    </row>
    <row r="2367" spans="19:22" x14ac:dyDescent="0.35">
      <c r="S2367">
        <v>2296</v>
      </c>
      <c r="T2367" s="32">
        <v>109773707.21386954</v>
      </c>
      <c r="U2367">
        <v>2296</v>
      </c>
      <c r="V2367" s="32">
        <v>1229858931.773083</v>
      </c>
    </row>
    <row r="2368" spans="19:22" x14ac:dyDescent="0.35">
      <c r="S2368">
        <v>2297</v>
      </c>
      <c r="T2368" s="32">
        <v>140715508.87409195</v>
      </c>
      <c r="U2368">
        <v>2297</v>
      </c>
      <c r="V2368" s="32">
        <v>-270676634.50690985</v>
      </c>
    </row>
    <row r="2369" spans="19:22" x14ac:dyDescent="0.35">
      <c r="S2369">
        <v>2298</v>
      </c>
      <c r="T2369" s="32">
        <v>221629883.12709534</v>
      </c>
      <c r="U2369">
        <v>2298</v>
      </c>
      <c r="V2369" s="32">
        <v>-719278198.6843946</v>
      </c>
    </row>
    <row r="2370" spans="19:22" x14ac:dyDescent="0.35">
      <c r="S2370">
        <v>2299</v>
      </c>
      <c r="T2370" s="32">
        <v>180025615.84993291</v>
      </c>
      <c r="U2370">
        <v>2299</v>
      </c>
      <c r="V2370" s="32">
        <v>-281618516.82720125</v>
      </c>
    </row>
    <row r="2371" spans="19:22" x14ac:dyDescent="0.35">
      <c r="S2371">
        <v>2300</v>
      </c>
      <c r="T2371" s="32">
        <v>125540750.04986167</v>
      </c>
      <c r="U2371">
        <v>2300</v>
      </c>
      <c r="V2371" s="32">
        <v>-827621525.20041239</v>
      </c>
    </row>
    <row r="2372" spans="19:22" x14ac:dyDescent="0.35">
      <c r="S2372">
        <v>2301</v>
      </c>
      <c r="T2372" s="32">
        <v>162010963.71390852</v>
      </c>
      <c r="U2372">
        <v>2301</v>
      </c>
      <c r="V2372" s="32">
        <v>-587716372.40093017</v>
      </c>
    </row>
    <row r="2373" spans="19:22" x14ac:dyDescent="0.35">
      <c r="S2373">
        <v>2302</v>
      </c>
      <c r="T2373" s="32">
        <v>398850297.34774953</v>
      </c>
      <c r="U2373">
        <v>2302</v>
      </c>
      <c r="V2373" s="32">
        <v>-409334368.29165763</v>
      </c>
    </row>
    <row r="2374" spans="19:22" x14ac:dyDescent="0.35">
      <c r="S2374">
        <v>2303</v>
      </c>
      <c r="T2374" s="32">
        <v>89093490.32842052</v>
      </c>
      <c r="U2374">
        <v>2303</v>
      </c>
      <c r="V2374" s="32">
        <v>-209661752.18804055</v>
      </c>
    </row>
    <row r="2375" spans="19:22" x14ac:dyDescent="0.35">
      <c r="S2375">
        <v>2304</v>
      </c>
      <c r="T2375" s="32">
        <v>138625051.6502268</v>
      </c>
      <c r="U2375">
        <v>2304</v>
      </c>
      <c r="V2375" s="32">
        <v>23230412.80595142</v>
      </c>
    </row>
    <row r="2376" spans="19:22" x14ac:dyDescent="0.35">
      <c r="S2376">
        <v>2305</v>
      </c>
      <c r="T2376" s="32">
        <v>195856293.87787747</v>
      </c>
      <c r="U2376">
        <v>2305</v>
      </c>
      <c r="V2376" s="32">
        <v>235851151.45996451</v>
      </c>
    </row>
    <row r="2377" spans="19:22" x14ac:dyDescent="0.35">
      <c r="S2377">
        <v>2306</v>
      </c>
      <c r="T2377" s="32">
        <v>91362991.318552613</v>
      </c>
      <c r="U2377">
        <v>2306</v>
      </c>
      <c r="V2377" s="32">
        <v>51361628.83740741</v>
      </c>
    </row>
    <row r="2378" spans="19:22" x14ac:dyDescent="0.35">
      <c r="S2378">
        <v>2307</v>
      </c>
      <c r="T2378" s="32">
        <v>112566878.88489053</v>
      </c>
      <c r="U2378">
        <v>2307</v>
      </c>
      <c r="V2378" s="32">
        <v>5159788756.643961</v>
      </c>
    </row>
    <row r="2379" spans="19:22" x14ac:dyDescent="0.35">
      <c r="S2379">
        <v>2308</v>
      </c>
      <c r="T2379" s="32">
        <v>69239456.126741633</v>
      </c>
      <c r="U2379">
        <v>2308</v>
      </c>
      <c r="V2379" s="32">
        <v>-338438301.71847659</v>
      </c>
    </row>
    <row r="2380" spans="19:22" x14ac:dyDescent="0.35">
      <c r="S2380">
        <v>2309</v>
      </c>
      <c r="T2380" s="32">
        <v>95410673.16128318</v>
      </c>
      <c r="U2380">
        <v>2309</v>
      </c>
      <c r="V2380" s="32">
        <v>-612883543.11571491</v>
      </c>
    </row>
    <row r="2381" spans="19:22" x14ac:dyDescent="0.35">
      <c r="S2381">
        <v>2310</v>
      </c>
      <c r="T2381" s="32">
        <v>159067769.3722263</v>
      </c>
      <c r="U2381">
        <v>2310</v>
      </c>
      <c r="V2381" s="32">
        <v>-531512242.20618165</v>
      </c>
    </row>
    <row r="2382" spans="19:22" x14ac:dyDescent="0.35">
      <c r="S2382">
        <v>2311</v>
      </c>
      <c r="T2382" s="32">
        <v>134862374.78583771</v>
      </c>
      <c r="U2382">
        <v>2311</v>
      </c>
      <c r="V2382" s="32">
        <v>-299952068.12667888</v>
      </c>
    </row>
    <row r="2383" spans="19:22" x14ac:dyDescent="0.35">
      <c r="S2383">
        <v>2312</v>
      </c>
      <c r="T2383" s="32">
        <v>189722550.42608461</v>
      </c>
      <c r="U2383">
        <v>2312</v>
      </c>
      <c r="V2383" s="32">
        <v>274977186.66469175</v>
      </c>
    </row>
    <row r="2384" spans="19:22" x14ac:dyDescent="0.35">
      <c r="S2384">
        <v>2313</v>
      </c>
      <c r="T2384" s="32">
        <v>65807914.903283522</v>
      </c>
      <c r="U2384">
        <v>2313</v>
      </c>
      <c r="V2384" s="32">
        <v>227460362.55739009</v>
      </c>
    </row>
    <row r="2385" spans="19:22" x14ac:dyDescent="0.35">
      <c r="S2385">
        <v>2314</v>
      </c>
      <c r="T2385" s="32">
        <v>141431527.44183406</v>
      </c>
      <c r="U2385">
        <v>2314</v>
      </c>
      <c r="V2385" s="32">
        <v>-288141585.94841844</v>
      </c>
    </row>
    <row r="2386" spans="19:22" x14ac:dyDescent="0.35">
      <c r="S2386">
        <v>2315</v>
      </c>
      <c r="T2386" s="32">
        <v>122298964.17674989</v>
      </c>
      <c r="U2386">
        <v>2315</v>
      </c>
      <c r="V2386" s="32">
        <v>396315683.75275874</v>
      </c>
    </row>
    <row r="2387" spans="19:22" x14ac:dyDescent="0.35">
      <c r="S2387">
        <v>2316</v>
      </c>
      <c r="T2387" s="32">
        <v>109677471.81311789</v>
      </c>
      <c r="U2387">
        <v>2316</v>
      </c>
      <c r="V2387" s="32">
        <v>-83823006.046217993</v>
      </c>
    </row>
    <row r="2388" spans="19:22" x14ac:dyDescent="0.35">
      <c r="S2388">
        <v>2317</v>
      </c>
      <c r="T2388" s="32">
        <v>111191260.57409896</v>
      </c>
      <c r="U2388">
        <v>2317</v>
      </c>
      <c r="V2388" s="32">
        <v>-368328378.8557418</v>
      </c>
    </row>
    <row r="2389" spans="19:22" x14ac:dyDescent="0.35">
      <c r="S2389">
        <v>2318</v>
      </c>
      <c r="T2389" s="32">
        <v>177632973.8483685</v>
      </c>
      <c r="U2389">
        <v>2318</v>
      </c>
      <c r="V2389" s="32">
        <v>189306414.13876665</v>
      </c>
    </row>
    <row r="2390" spans="19:22" x14ac:dyDescent="0.35">
      <c r="S2390">
        <v>2319</v>
      </c>
      <c r="T2390" s="32">
        <v>144532690.95487595</v>
      </c>
      <c r="U2390">
        <v>2319</v>
      </c>
      <c r="V2390" s="32">
        <v>1104025912.8527274</v>
      </c>
    </row>
    <row r="2391" spans="19:22" x14ac:dyDescent="0.35">
      <c r="S2391">
        <v>2320</v>
      </c>
      <c r="T2391" s="32">
        <v>133692173.55904576</v>
      </c>
      <c r="U2391">
        <v>2320</v>
      </c>
      <c r="V2391" s="32">
        <v>838620252.03125358</v>
      </c>
    </row>
    <row r="2392" spans="19:22" x14ac:dyDescent="0.35">
      <c r="S2392">
        <v>2321</v>
      </c>
      <c r="T2392" s="32">
        <v>263007282.8865205</v>
      </c>
      <c r="U2392">
        <v>2321</v>
      </c>
      <c r="V2392" s="32">
        <v>-268881091.58850271</v>
      </c>
    </row>
    <row r="2393" spans="19:22" x14ac:dyDescent="0.35">
      <c r="S2393">
        <v>2322</v>
      </c>
      <c r="T2393" s="32">
        <v>139260496.53999704</v>
      </c>
      <c r="U2393">
        <v>2322</v>
      </c>
      <c r="V2393" s="32">
        <v>155556474.37288994</v>
      </c>
    </row>
    <row r="2394" spans="19:22" x14ac:dyDescent="0.35">
      <c r="S2394">
        <v>2323</v>
      </c>
      <c r="T2394" s="32">
        <v>149748332.59634572</v>
      </c>
      <c r="U2394">
        <v>2323</v>
      </c>
      <c r="V2394" s="32">
        <v>6537975675.0629396</v>
      </c>
    </row>
    <row r="2395" spans="19:22" x14ac:dyDescent="0.35">
      <c r="S2395">
        <v>2324</v>
      </c>
      <c r="T2395" s="32">
        <v>135575562.31833938</v>
      </c>
      <c r="U2395">
        <v>2324</v>
      </c>
      <c r="V2395" s="32">
        <v>-145924471.15360352</v>
      </c>
    </row>
    <row r="2396" spans="19:22" x14ac:dyDescent="0.35">
      <c r="S2396">
        <v>2325</v>
      </c>
      <c r="T2396" s="32">
        <v>159544721.58816302</v>
      </c>
      <c r="U2396">
        <v>2325</v>
      </c>
      <c r="V2396" s="32">
        <v>-83681419.50695008</v>
      </c>
    </row>
    <row r="2397" spans="19:22" x14ac:dyDescent="0.35">
      <c r="S2397">
        <v>2326</v>
      </c>
      <c r="T2397" s="32">
        <v>234083704.75457773</v>
      </c>
      <c r="U2397">
        <v>2326</v>
      </c>
      <c r="V2397" s="32">
        <v>-179515900.80304664</v>
      </c>
    </row>
    <row r="2398" spans="19:22" x14ac:dyDescent="0.35">
      <c r="S2398">
        <v>2327</v>
      </c>
      <c r="T2398" s="32">
        <v>122423493.90717119</v>
      </c>
      <c r="U2398">
        <v>2327</v>
      </c>
      <c r="V2398" s="32">
        <v>-250261641.15904912</v>
      </c>
    </row>
    <row r="2399" spans="19:22" x14ac:dyDescent="0.35">
      <c r="S2399">
        <v>2328</v>
      </c>
      <c r="T2399" s="32">
        <v>92420543.709893182</v>
      </c>
      <c r="U2399">
        <v>2328</v>
      </c>
      <c r="V2399" s="32">
        <v>-441403056.86116898</v>
      </c>
    </row>
    <row r="2400" spans="19:22" x14ac:dyDescent="0.35">
      <c r="S2400">
        <v>2329</v>
      </c>
      <c r="T2400" s="32">
        <v>58052370.555143133</v>
      </c>
      <c r="U2400">
        <v>2329</v>
      </c>
      <c r="V2400" s="32">
        <v>-775055830.79900849</v>
      </c>
    </row>
    <row r="2401" spans="19:22" x14ac:dyDescent="0.35">
      <c r="S2401">
        <v>2330</v>
      </c>
      <c r="T2401" s="32">
        <v>143198517.79984486</v>
      </c>
      <c r="U2401">
        <v>2330</v>
      </c>
      <c r="V2401" s="32">
        <v>-58490171.970327362</v>
      </c>
    </row>
    <row r="2402" spans="19:22" x14ac:dyDescent="0.35">
      <c r="S2402">
        <v>2331</v>
      </c>
      <c r="T2402" s="32">
        <v>107881494.00587009</v>
      </c>
      <c r="U2402">
        <v>2331</v>
      </c>
      <c r="V2402" s="32">
        <v>-455853982.22900385</v>
      </c>
    </row>
    <row r="2403" spans="19:22" x14ac:dyDescent="0.35">
      <c r="S2403">
        <v>2332</v>
      </c>
      <c r="T2403" s="32">
        <v>159674430.47013211</v>
      </c>
      <c r="U2403">
        <v>2332</v>
      </c>
      <c r="V2403" s="32">
        <v>-14042304.053296935</v>
      </c>
    </row>
    <row r="2404" spans="19:22" x14ac:dyDescent="0.35">
      <c r="S2404">
        <v>2333</v>
      </c>
      <c r="T2404" s="32">
        <v>142559233.7515111</v>
      </c>
      <c r="U2404">
        <v>2333</v>
      </c>
      <c r="V2404" s="32">
        <v>-291585386.61210167</v>
      </c>
    </row>
    <row r="2405" spans="19:22" x14ac:dyDescent="0.35">
      <c r="S2405">
        <v>2334</v>
      </c>
      <c r="T2405" s="32">
        <v>211188743.5431197</v>
      </c>
      <c r="U2405">
        <v>2334</v>
      </c>
      <c r="V2405" s="32">
        <v>180530802.48671243</v>
      </c>
    </row>
    <row r="2406" spans="19:22" x14ac:dyDescent="0.35">
      <c r="S2406">
        <v>2335</v>
      </c>
      <c r="T2406" s="32">
        <v>67239304.501531318</v>
      </c>
      <c r="U2406">
        <v>2335</v>
      </c>
      <c r="V2406" s="32">
        <v>-217445136.76842663</v>
      </c>
    </row>
    <row r="2407" spans="19:22" x14ac:dyDescent="0.35">
      <c r="S2407">
        <v>2336</v>
      </c>
      <c r="T2407" s="32">
        <v>90921082.707518369</v>
      </c>
      <c r="U2407">
        <v>2336</v>
      </c>
      <c r="V2407" s="32">
        <v>-208065246.02506179</v>
      </c>
    </row>
    <row r="2408" spans="19:22" x14ac:dyDescent="0.35">
      <c r="S2408">
        <v>2337</v>
      </c>
      <c r="T2408" s="32">
        <v>100812580.4703532</v>
      </c>
      <c r="U2408">
        <v>2337</v>
      </c>
      <c r="V2408" s="32">
        <v>-41752705.914607696</v>
      </c>
    </row>
    <row r="2409" spans="19:22" x14ac:dyDescent="0.35">
      <c r="S2409">
        <v>2338</v>
      </c>
      <c r="T2409" s="32">
        <v>145662936.90179154</v>
      </c>
      <c r="U2409">
        <v>2338</v>
      </c>
      <c r="V2409" s="32">
        <v>-145439660.73153272</v>
      </c>
    </row>
    <row r="2410" spans="19:22" x14ac:dyDescent="0.35">
      <c r="S2410">
        <v>2339</v>
      </c>
      <c r="T2410" s="32">
        <v>216574925.85552445</v>
      </c>
      <c r="U2410">
        <v>2339</v>
      </c>
      <c r="V2410" s="32">
        <v>24512101.820488539</v>
      </c>
    </row>
    <row r="2411" spans="19:22" x14ac:dyDescent="0.35">
      <c r="S2411">
        <v>2340</v>
      </c>
      <c r="T2411" s="32">
        <v>128313064.73583987</v>
      </c>
      <c r="U2411">
        <v>2340</v>
      </c>
      <c r="V2411" s="32">
        <v>19647837.14734805</v>
      </c>
    </row>
    <row r="2412" spans="19:22" x14ac:dyDescent="0.35">
      <c r="S2412">
        <v>2341</v>
      </c>
      <c r="T2412" s="32">
        <v>75411231.652955815</v>
      </c>
      <c r="U2412">
        <v>2341</v>
      </c>
      <c r="V2412" s="32">
        <v>-99715033.044069856</v>
      </c>
    </row>
    <row r="2413" spans="19:22" x14ac:dyDescent="0.35">
      <c r="S2413">
        <v>2342</v>
      </c>
      <c r="T2413" s="32">
        <v>119552603.89982127</v>
      </c>
      <c r="U2413">
        <v>2342</v>
      </c>
      <c r="V2413" s="32">
        <v>696526182.24814689</v>
      </c>
    </row>
    <row r="2414" spans="19:22" x14ac:dyDescent="0.35">
      <c r="S2414">
        <v>2343</v>
      </c>
      <c r="T2414" s="32">
        <v>201682131.61915752</v>
      </c>
      <c r="U2414">
        <v>2343</v>
      </c>
      <c r="V2414" s="32">
        <v>-285947975.14736289</v>
      </c>
    </row>
    <row r="2415" spans="19:22" x14ac:dyDescent="0.35">
      <c r="S2415">
        <v>2344</v>
      </c>
      <c r="T2415" s="32">
        <v>215436684.59929115</v>
      </c>
      <c r="U2415">
        <v>2344</v>
      </c>
      <c r="V2415" s="32">
        <v>499996720.71838295</v>
      </c>
    </row>
    <row r="2416" spans="19:22" x14ac:dyDescent="0.35">
      <c r="S2416">
        <v>2345</v>
      </c>
      <c r="T2416" s="32">
        <v>421269461.27526361</v>
      </c>
      <c r="U2416">
        <v>2345</v>
      </c>
      <c r="V2416" s="32">
        <v>1089071944.0377967</v>
      </c>
    </row>
    <row r="2417" spans="19:22" x14ac:dyDescent="0.35">
      <c r="S2417">
        <v>2346</v>
      </c>
      <c r="T2417" s="32">
        <v>116433333.93646248</v>
      </c>
      <c r="U2417">
        <v>2346</v>
      </c>
      <c r="V2417" s="32">
        <v>8239667922.4115496</v>
      </c>
    </row>
    <row r="2418" spans="19:22" x14ac:dyDescent="0.35">
      <c r="S2418">
        <v>2347</v>
      </c>
      <c r="T2418" s="32">
        <v>110274932.64673501</v>
      </c>
      <c r="U2418">
        <v>2347</v>
      </c>
      <c r="V2418" s="32">
        <v>-224443.07060705498</v>
      </c>
    </row>
    <row r="2419" spans="19:22" x14ac:dyDescent="0.35">
      <c r="S2419">
        <v>2348</v>
      </c>
      <c r="T2419" s="32">
        <v>162171976.82715186</v>
      </c>
      <c r="U2419">
        <v>2348</v>
      </c>
      <c r="V2419" s="32">
        <v>-394862718.3615464</v>
      </c>
    </row>
    <row r="2420" spans="19:22" x14ac:dyDescent="0.35">
      <c r="S2420">
        <v>2349</v>
      </c>
      <c r="T2420" s="32">
        <v>56032655.430432543</v>
      </c>
      <c r="U2420">
        <v>2349</v>
      </c>
      <c r="V2420" s="32">
        <v>149646859.08024284</v>
      </c>
    </row>
    <row r="2421" spans="19:22" x14ac:dyDescent="0.35">
      <c r="S2421">
        <v>2350</v>
      </c>
      <c r="T2421" s="32">
        <v>107729854.44589141</v>
      </c>
      <c r="U2421">
        <v>2350</v>
      </c>
      <c r="V2421" s="32">
        <v>103407135.11981606</v>
      </c>
    </row>
    <row r="2422" spans="19:22" x14ac:dyDescent="0.35">
      <c r="S2422">
        <v>2351</v>
      </c>
      <c r="T2422" s="32">
        <v>193013753.34242356</v>
      </c>
      <c r="U2422">
        <v>2351</v>
      </c>
      <c r="V2422" s="32">
        <v>1624229674.4033275</v>
      </c>
    </row>
    <row r="2423" spans="19:22" x14ac:dyDescent="0.35">
      <c r="S2423">
        <v>2352</v>
      </c>
      <c r="T2423" s="32">
        <v>101387756.47290206</v>
      </c>
      <c r="U2423">
        <v>2352</v>
      </c>
      <c r="V2423" s="32">
        <v>-313068940.23183745</v>
      </c>
    </row>
    <row r="2424" spans="19:22" x14ac:dyDescent="0.35">
      <c r="S2424">
        <v>2353</v>
      </c>
      <c r="T2424" s="32">
        <v>224048157.24545416</v>
      </c>
      <c r="U2424">
        <v>2353</v>
      </c>
      <c r="V2424" s="32">
        <v>-261455157.11057451</v>
      </c>
    </row>
    <row r="2425" spans="19:22" x14ac:dyDescent="0.35">
      <c r="S2425">
        <v>2354</v>
      </c>
      <c r="T2425" s="32">
        <v>78274681.863524571</v>
      </c>
      <c r="U2425">
        <v>2354</v>
      </c>
      <c r="V2425" s="32">
        <v>-599758085.83728814</v>
      </c>
    </row>
    <row r="2426" spans="19:22" x14ac:dyDescent="0.35">
      <c r="S2426">
        <v>2355</v>
      </c>
      <c r="T2426" s="32">
        <v>148852035.45274556</v>
      </c>
      <c r="U2426">
        <v>2355</v>
      </c>
      <c r="V2426" s="32">
        <v>-390318208.28587449</v>
      </c>
    </row>
    <row r="2427" spans="19:22" x14ac:dyDescent="0.35">
      <c r="S2427">
        <v>2356</v>
      </c>
      <c r="T2427" s="32">
        <v>130675253.54278344</v>
      </c>
      <c r="U2427">
        <v>2356</v>
      </c>
      <c r="V2427" s="32">
        <v>78649242.341571242</v>
      </c>
    </row>
    <row r="2428" spans="19:22" x14ac:dyDescent="0.35">
      <c r="S2428">
        <v>2357</v>
      </c>
      <c r="T2428" s="32">
        <v>123747732.71079707</v>
      </c>
      <c r="U2428">
        <v>2357</v>
      </c>
      <c r="V2428" s="32">
        <v>-196929844.14486498</v>
      </c>
    </row>
    <row r="2429" spans="19:22" x14ac:dyDescent="0.35">
      <c r="S2429">
        <v>2358</v>
      </c>
      <c r="T2429" s="32">
        <v>73205066.455082893</v>
      </c>
      <c r="U2429">
        <v>2358</v>
      </c>
      <c r="V2429" s="32">
        <v>282737430.00742328</v>
      </c>
    </row>
    <row r="2430" spans="19:22" x14ac:dyDescent="0.35">
      <c r="S2430">
        <v>2359</v>
      </c>
      <c r="T2430" s="32">
        <v>89397573.907048881</v>
      </c>
      <c r="U2430">
        <v>2359</v>
      </c>
      <c r="V2430" s="32">
        <v>-176270957.36143422</v>
      </c>
    </row>
    <row r="2431" spans="19:22" x14ac:dyDescent="0.35">
      <c r="S2431">
        <v>2360</v>
      </c>
      <c r="T2431" s="32">
        <v>147721517.98680934</v>
      </c>
      <c r="U2431">
        <v>2360</v>
      </c>
      <c r="V2431" s="32">
        <v>-253421607.08346018</v>
      </c>
    </row>
    <row r="2432" spans="19:22" x14ac:dyDescent="0.35">
      <c r="S2432">
        <v>2361</v>
      </c>
      <c r="T2432" s="32">
        <v>186462862.21130404</v>
      </c>
      <c r="U2432">
        <v>2361</v>
      </c>
      <c r="V2432" s="32">
        <v>-577331541.85835624</v>
      </c>
    </row>
    <row r="2433" spans="19:22" x14ac:dyDescent="0.35">
      <c r="S2433">
        <v>2362</v>
      </c>
      <c r="T2433" s="32">
        <v>169616584.50654018</v>
      </c>
      <c r="U2433">
        <v>2362</v>
      </c>
      <c r="V2433" s="32">
        <v>-100254536.97762351</v>
      </c>
    </row>
    <row r="2434" spans="19:22" x14ac:dyDescent="0.35">
      <c r="S2434">
        <v>2363</v>
      </c>
      <c r="T2434" s="32">
        <v>172307473.46043667</v>
      </c>
      <c r="U2434">
        <v>2363</v>
      </c>
      <c r="V2434" s="32">
        <v>2577973686.5723701</v>
      </c>
    </row>
    <row r="2435" spans="19:22" x14ac:dyDescent="0.35">
      <c r="S2435">
        <v>2364</v>
      </c>
      <c r="T2435" s="32">
        <v>293279159.38790113</v>
      </c>
      <c r="U2435">
        <v>2364</v>
      </c>
      <c r="V2435" s="32">
        <v>-143474293.7992056</v>
      </c>
    </row>
    <row r="2436" spans="19:22" x14ac:dyDescent="0.35">
      <c r="S2436">
        <v>2365</v>
      </c>
      <c r="T2436" s="32">
        <v>122079943.40626085</v>
      </c>
      <c r="U2436">
        <v>2365</v>
      </c>
      <c r="V2436" s="32">
        <v>-254204943.32453752</v>
      </c>
    </row>
    <row r="2437" spans="19:22" x14ac:dyDescent="0.35">
      <c r="S2437">
        <v>2366</v>
      </c>
      <c r="T2437" s="32">
        <v>123903854.78829661</v>
      </c>
      <c r="U2437">
        <v>2366</v>
      </c>
      <c r="V2437" s="32">
        <v>524882876.80707133</v>
      </c>
    </row>
    <row r="2438" spans="19:22" x14ac:dyDescent="0.35">
      <c r="S2438">
        <v>2367</v>
      </c>
      <c r="T2438" s="32">
        <v>94413625.213855922</v>
      </c>
      <c r="U2438">
        <v>2367</v>
      </c>
      <c r="V2438" s="32">
        <v>-776087618.46077919</v>
      </c>
    </row>
    <row r="2439" spans="19:22" x14ac:dyDescent="0.35">
      <c r="S2439">
        <v>2368</v>
      </c>
      <c r="T2439" s="32">
        <v>145956710.51549235</v>
      </c>
      <c r="U2439">
        <v>2368</v>
      </c>
      <c r="V2439" s="32">
        <v>-523661764.25227249</v>
      </c>
    </row>
    <row r="2440" spans="19:22" x14ac:dyDescent="0.35">
      <c r="S2440">
        <v>2369</v>
      </c>
      <c r="T2440" s="32">
        <v>128847971.46037307</v>
      </c>
      <c r="U2440">
        <v>2369</v>
      </c>
      <c r="V2440" s="32">
        <v>-300963428.03348869</v>
      </c>
    </row>
    <row r="2441" spans="19:22" x14ac:dyDescent="0.35">
      <c r="S2441">
        <v>2370</v>
      </c>
      <c r="T2441" s="32">
        <v>470425501.18768406</v>
      </c>
      <c r="U2441">
        <v>2370</v>
      </c>
      <c r="V2441" s="32">
        <v>-87932484.399779454</v>
      </c>
    </row>
    <row r="2442" spans="19:22" x14ac:dyDescent="0.35">
      <c r="S2442">
        <v>2371</v>
      </c>
      <c r="T2442" s="32">
        <v>172499577.21434391</v>
      </c>
      <c r="U2442">
        <v>2371</v>
      </c>
      <c r="V2442" s="32">
        <v>-556014915.14300132</v>
      </c>
    </row>
    <row r="2443" spans="19:22" x14ac:dyDescent="0.35">
      <c r="S2443">
        <v>2372</v>
      </c>
      <c r="T2443" s="32">
        <v>85798780.025614545</v>
      </c>
      <c r="U2443">
        <v>2372</v>
      </c>
      <c r="V2443" s="32">
        <v>-61065456.394168571</v>
      </c>
    </row>
    <row r="2444" spans="19:22" x14ac:dyDescent="0.35">
      <c r="S2444">
        <v>2373</v>
      </c>
      <c r="T2444" s="32">
        <v>129430521.8513083</v>
      </c>
      <c r="U2444">
        <v>2373</v>
      </c>
      <c r="V2444" s="32">
        <v>-340302095.77225137</v>
      </c>
    </row>
    <row r="2445" spans="19:22" x14ac:dyDescent="0.35">
      <c r="S2445">
        <v>2374</v>
      </c>
      <c r="T2445" s="32">
        <v>62941855.559881657</v>
      </c>
      <c r="U2445">
        <v>2374</v>
      </c>
      <c r="V2445" s="32">
        <v>-298541080.37910581</v>
      </c>
    </row>
    <row r="2446" spans="19:22" x14ac:dyDescent="0.35">
      <c r="S2446">
        <v>2375</v>
      </c>
      <c r="T2446" s="32">
        <v>91320078.704840183</v>
      </c>
      <c r="U2446">
        <v>2375</v>
      </c>
      <c r="V2446" s="32">
        <v>-174160976.23481935</v>
      </c>
    </row>
    <row r="2447" spans="19:22" x14ac:dyDescent="0.35">
      <c r="S2447">
        <v>2376</v>
      </c>
      <c r="T2447" s="32">
        <v>87523066.657447129</v>
      </c>
      <c r="U2447">
        <v>2376</v>
      </c>
      <c r="V2447" s="32">
        <v>-42345112.001875855</v>
      </c>
    </row>
    <row r="2448" spans="19:22" x14ac:dyDescent="0.35">
      <c r="S2448">
        <v>2377</v>
      </c>
      <c r="T2448" s="32">
        <v>134716053.55694994</v>
      </c>
      <c r="U2448">
        <v>2377</v>
      </c>
      <c r="V2448" s="32">
        <v>-346059541.633214</v>
      </c>
    </row>
    <row r="2449" spans="19:22" x14ac:dyDescent="0.35">
      <c r="S2449">
        <v>2378</v>
      </c>
      <c r="T2449" s="32">
        <v>144264211.72667769</v>
      </c>
      <c r="U2449">
        <v>2378</v>
      </c>
      <c r="V2449" s="32">
        <v>1549069340.4424787</v>
      </c>
    </row>
    <row r="2450" spans="19:22" x14ac:dyDescent="0.35">
      <c r="S2450">
        <v>2379</v>
      </c>
      <c r="T2450" s="32">
        <v>132501688.7056908</v>
      </c>
      <c r="U2450">
        <v>2379</v>
      </c>
      <c r="V2450" s="32">
        <v>6110600.4380805828</v>
      </c>
    </row>
    <row r="2451" spans="19:22" x14ac:dyDescent="0.35">
      <c r="S2451">
        <v>2380</v>
      </c>
      <c r="T2451" s="32">
        <v>156833274.73008573</v>
      </c>
      <c r="U2451">
        <v>2380</v>
      </c>
      <c r="V2451" s="32">
        <v>-590628080.88218737</v>
      </c>
    </row>
    <row r="2452" spans="19:22" x14ac:dyDescent="0.35">
      <c r="S2452">
        <v>2381</v>
      </c>
      <c r="T2452" s="32">
        <v>140823256.45401877</v>
      </c>
      <c r="U2452">
        <v>2381</v>
      </c>
      <c r="V2452" s="32">
        <v>1204212201.6220019</v>
      </c>
    </row>
    <row r="2453" spans="19:22" x14ac:dyDescent="0.35">
      <c r="S2453">
        <v>2382</v>
      </c>
      <c r="T2453" s="32">
        <v>125432341.67642733</v>
      </c>
      <c r="U2453">
        <v>2382</v>
      </c>
      <c r="V2453" s="32">
        <v>-414426697.76312643</v>
      </c>
    </row>
    <row r="2454" spans="19:22" x14ac:dyDescent="0.35">
      <c r="S2454">
        <v>2383</v>
      </c>
      <c r="T2454" s="32">
        <v>122983034.3409009</v>
      </c>
      <c r="U2454">
        <v>2383</v>
      </c>
      <c r="V2454" s="32">
        <v>-266371676.38159257</v>
      </c>
    </row>
    <row r="2455" spans="19:22" x14ac:dyDescent="0.35">
      <c r="S2455">
        <v>2384</v>
      </c>
      <c r="T2455" s="32">
        <v>94601100.79447569</v>
      </c>
      <c r="U2455">
        <v>2384</v>
      </c>
      <c r="V2455" s="32">
        <v>18032022.033696529</v>
      </c>
    </row>
    <row r="2456" spans="19:22" x14ac:dyDescent="0.35">
      <c r="S2456">
        <v>2385</v>
      </c>
      <c r="T2456" s="32">
        <v>180366226.63566354</v>
      </c>
      <c r="U2456">
        <v>2385</v>
      </c>
      <c r="V2456" s="32">
        <v>-187832726.4893401</v>
      </c>
    </row>
    <row r="2457" spans="19:22" x14ac:dyDescent="0.35">
      <c r="S2457">
        <v>2386</v>
      </c>
      <c r="T2457" s="32">
        <v>396602664.88119942</v>
      </c>
      <c r="U2457">
        <v>2386</v>
      </c>
      <c r="V2457" s="32">
        <v>-179027016.2221016</v>
      </c>
    </row>
    <row r="2458" spans="19:22" x14ac:dyDescent="0.35">
      <c r="S2458">
        <v>2387</v>
      </c>
      <c r="T2458" s="32">
        <v>100703249.38859797</v>
      </c>
      <c r="U2458">
        <v>2387</v>
      </c>
      <c r="V2458" s="32">
        <v>1159934820.4830942</v>
      </c>
    </row>
    <row r="2459" spans="19:22" x14ac:dyDescent="0.35">
      <c r="S2459">
        <v>2388</v>
      </c>
      <c r="T2459" s="32">
        <v>221212016.87387809</v>
      </c>
      <c r="U2459">
        <v>2388</v>
      </c>
      <c r="V2459" s="32">
        <v>-212323372.06517538</v>
      </c>
    </row>
    <row r="2460" spans="19:22" x14ac:dyDescent="0.35">
      <c r="S2460">
        <v>2389</v>
      </c>
      <c r="T2460" s="32">
        <v>232559746.32503852</v>
      </c>
      <c r="U2460">
        <v>2389</v>
      </c>
      <c r="V2460" s="32">
        <v>-600072661.88919079</v>
      </c>
    </row>
    <row r="2461" spans="19:22" x14ac:dyDescent="0.35">
      <c r="S2461">
        <v>2390</v>
      </c>
      <c r="T2461" s="32">
        <v>192312716.53603235</v>
      </c>
      <c r="U2461">
        <v>2390</v>
      </c>
      <c r="V2461" s="32">
        <v>-307654321.50928694</v>
      </c>
    </row>
    <row r="2462" spans="19:22" x14ac:dyDescent="0.35">
      <c r="S2462">
        <v>2391</v>
      </c>
      <c r="T2462" s="32">
        <v>133439506.65249732</v>
      </c>
      <c r="U2462">
        <v>2391</v>
      </c>
      <c r="V2462" s="32">
        <v>896006153.13981318</v>
      </c>
    </row>
    <row r="2463" spans="19:22" x14ac:dyDescent="0.35">
      <c r="S2463">
        <v>2392</v>
      </c>
      <c r="T2463" s="32">
        <v>178733391.86448467</v>
      </c>
      <c r="U2463">
        <v>2392</v>
      </c>
      <c r="V2463" s="32">
        <v>-126456041.92280792</v>
      </c>
    </row>
    <row r="2464" spans="19:22" x14ac:dyDescent="0.35">
      <c r="S2464">
        <v>2393</v>
      </c>
      <c r="T2464" s="32">
        <v>156473524.12489209</v>
      </c>
      <c r="U2464">
        <v>2393</v>
      </c>
      <c r="V2464" s="32">
        <v>-238516145.38049087</v>
      </c>
    </row>
    <row r="2465" spans="19:22" x14ac:dyDescent="0.35">
      <c r="S2465">
        <v>2394</v>
      </c>
      <c r="T2465" s="32">
        <v>163616654.56181926</v>
      </c>
      <c r="U2465">
        <v>2394</v>
      </c>
      <c r="V2465" s="32">
        <v>-157842111.13535351</v>
      </c>
    </row>
    <row r="2466" spans="19:22" x14ac:dyDescent="0.35">
      <c r="S2466">
        <v>2395</v>
      </c>
      <c r="T2466" s="32">
        <v>112571899.65964948</v>
      </c>
      <c r="U2466">
        <v>2395</v>
      </c>
      <c r="V2466" s="32">
        <v>-576895093.20618308</v>
      </c>
    </row>
    <row r="2467" spans="19:22" x14ac:dyDescent="0.35">
      <c r="S2467">
        <v>2396</v>
      </c>
      <c r="T2467" s="32">
        <v>186435932.54674348</v>
      </c>
      <c r="U2467">
        <v>2396</v>
      </c>
      <c r="V2467" s="32">
        <v>1004695529.526832</v>
      </c>
    </row>
    <row r="2468" spans="19:22" x14ac:dyDescent="0.35">
      <c r="S2468">
        <v>2397</v>
      </c>
      <c r="T2468" s="32">
        <v>108312928.84915581</v>
      </c>
      <c r="U2468">
        <v>2397</v>
      </c>
      <c r="V2468" s="32">
        <v>47607961.026546285</v>
      </c>
    </row>
    <row r="2469" spans="19:22" x14ac:dyDescent="0.35">
      <c r="S2469">
        <v>2398</v>
      </c>
      <c r="T2469" s="32">
        <v>165478663.24561411</v>
      </c>
      <c r="U2469">
        <v>2398</v>
      </c>
      <c r="V2469" s="32">
        <v>-23945917.152324826</v>
      </c>
    </row>
    <row r="2470" spans="19:22" x14ac:dyDescent="0.35">
      <c r="S2470">
        <v>2399</v>
      </c>
      <c r="T2470" s="32">
        <v>146381250.11834836</v>
      </c>
      <c r="U2470">
        <v>2399</v>
      </c>
      <c r="V2470" s="32">
        <v>-261599425.54816046</v>
      </c>
    </row>
    <row r="2471" spans="19:22" x14ac:dyDescent="0.35">
      <c r="S2471">
        <v>2400</v>
      </c>
      <c r="T2471" s="32">
        <v>95038405.041668177</v>
      </c>
      <c r="U2471">
        <v>2400</v>
      </c>
      <c r="V2471" s="32">
        <v>292297480.28302163</v>
      </c>
    </row>
    <row r="2472" spans="19:22" x14ac:dyDescent="0.35">
      <c r="S2472">
        <v>2401</v>
      </c>
      <c r="T2472" s="32">
        <v>278044954.84304428</v>
      </c>
      <c r="U2472">
        <v>2401</v>
      </c>
      <c r="V2472" s="32">
        <v>-486908272.16688997</v>
      </c>
    </row>
    <row r="2473" spans="19:22" x14ac:dyDescent="0.35">
      <c r="S2473">
        <v>2402</v>
      </c>
      <c r="T2473" s="32">
        <v>289104172.50853336</v>
      </c>
      <c r="U2473">
        <v>2402</v>
      </c>
      <c r="V2473" s="32">
        <v>-89976204.449812755</v>
      </c>
    </row>
    <row r="2474" spans="19:22" x14ac:dyDescent="0.35">
      <c r="S2474">
        <v>2403</v>
      </c>
      <c r="T2474" s="32">
        <v>187825662.38357413</v>
      </c>
      <c r="U2474">
        <v>2403</v>
      </c>
      <c r="V2474" s="32">
        <v>-121387201.21223451</v>
      </c>
    </row>
    <row r="2475" spans="19:22" x14ac:dyDescent="0.35">
      <c r="S2475">
        <v>2404</v>
      </c>
      <c r="T2475" s="32">
        <v>172500648.83245283</v>
      </c>
      <c r="U2475">
        <v>2404</v>
      </c>
      <c r="V2475" s="32">
        <v>-205395081.52708867</v>
      </c>
    </row>
    <row r="2476" spans="19:22" x14ac:dyDescent="0.35">
      <c r="S2476">
        <v>2405</v>
      </c>
      <c r="T2476" s="32">
        <v>293350179.20593911</v>
      </c>
      <c r="U2476">
        <v>2405</v>
      </c>
      <c r="V2476" s="32">
        <v>-214296854.73834419</v>
      </c>
    </row>
    <row r="2477" spans="19:22" x14ac:dyDescent="0.35">
      <c r="S2477">
        <v>2406</v>
      </c>
      <c r="T2477" s="32">
        <v>171883421.02611309</v>
      </c>
      <c r="U2477">
        <v>2406</v>
      </c>
      <c r="V2477" s="32">
        <v>-172472388.24670905</v>
      </c>
    </row>
    <row r="2478" spans="19:22" x14ac:dyDescent="0.35">
      <c r="S2478">
        <v>2407</v>
      </c>
      <c r="T2478" s="32">
        <v>174738731.36690482</v>
      </c>
      <c r="U2478">
        <v>2407</v>
      </c>
      <c r="V2478" s="32">
        <v>-152392992.7627331</v>
      </c>
    </row>
    <row r="2479" spans="19:22" x14ac:dyDescent="0.35">
      <c r="S2479">
        <v>2408</v>
      </c>
      <c r="T2479" s="32">
        <v>339865477.83775151</v>
      </c>
      <c r="U2479">
        <v>2408</v>
      </c>
      <c r="V2479" s="32">
        <v>-388983566.21284771</v>
      </c>
    </row>
    <row r="2480" spans="19:22" x14ac:dyDescent="0.35">
      <c r="S2480">
        <v>2409</v>
      </c>
      <c r="T2480" s="32">
        <v>99178583.780479655</v>
      </c>
      <c r="U2480">
        <v>2409</v>
      </c>
      <c r="V2480" s="32">
        <v>1942410003.9286098</v>
      </c>
    </row>
    <row r="2481" spans="19:22" x14ac:dyDescent="0.35">
      <c r="S2481">
        <v>2410</v>
      </c>
      <c r="T2481" s="32">
        <v>164891756.40685615</v>
      </c>
      <c r="U2481">
        <v>2410</v>
      </c>
      <c r="V2481" s="32">
        <v>-336922337.1012972</v>
      </c>
    </row>
    <row r="2482" spans="19:22" x14ac:dyDescent="0.35">
      <c r="S2482">
        <v>2411</v>
      </c>
      <c r="T2482" s="32">
        <v>224965952.33131051</v>
      </c>
      <c r="U2482">
        <v>2411</v>
      </c>
      <c r="V2482" s="32">
        <v>-134644927.9243488</v>
      </c>
    </row>
    <row r="2483" spans="19:22" x14ac:dyDescent="0.35">
      <c r="S2483">
        <v>2412</v>
      </c>
      <c r="T2483" s="32">
        <v>153329590.66762623</v>
      </c>
      <c r="U2483">
        <v>2412</v>
      </c>
      <c r="V2483" s="32">
        <v>-241178293.08052751</v>
      </c>
    </row>
    <row r="2484" spans="19:22" x14ac:dyDescent="0.35">
      <c r="S2484">
        <v>2413</v>
      </c>
      <c r="T2484" s="32">
        <v>109622587.87365451</v>
      </c>
      <c r="U2484">
        <v>2413</v>
      </c>
      <c r="V2484" s="32">
        <v>-111485389.50359268</v>
      </c>
    </row>
    <row r="2485" spans="19:22" x14ac:dyDescent="0.35">
      <c r="S2485">
        <v>2414</v>
      </c>
      <c r="T2485" s="32">
        <v>206425558.67301238</v>
      </c>
      <c r="U2485">
        <v>2414</v>
      </c>
      <c r="V2485" s="32">
        <v>-73257219.183301121</v>
      </c>
    </row>
    <row r="2486" spans="19:22" x14ac:dyDescent="0.35">
      <c r="S2486">
        <v>2415</v>
      </c>
      <c r="T2486" s="32">
        <v>75312550.494398028</v>
      </c>
      <c r="U2486">
        <v>2415</v>
      </c>
      <c r="V2486" s="32">
        <v>-376933049.1213212</v>
      </c>
    </row>
    <row r="2487" spans="19:22" x14ac:dyDescent="0.35">
      <c r="S2487">
        <v>2416</v>
      </c>
      <c r="T2487" s="32">
        <v>132259558.12060535</v>
      </c>
      <c r="U2487">
        <v>2416</v>
      </c>
      <c r="V2487" s="32">
        <v>-52067743.271080285</v>
      </c>
    </row>
    <row r="2488" spans="19:22" x14ac:dyDescent="0.35">
      <c r="S2488">
        <v>2417</v>
      </c>
      <c r="T2488" s="32">
        <v>70546414.788087025</v>
      </c>
      <c r="U2488">
        <v>2417</v>
      </c>
      <c r="V2488" s="32">
        <v>-128369818.90847066</v>
      </c>
    </row>
    <row r="2489" spans="19:22" x14ac:dyDescent="0.35">
      <c r="S2489">
        <v>2418</v>
      </c>
      <c r="T2489" s="32">
        <v>250292056.56444067</v>
      </c>
      <c r="U2489">
        <v>2418</v>
      </c>
      <c r="V2489" s="32">
        <v>-339159814.53516966</v>
      </c>
    </row>
    <row r="2490" spans="19:22" x14ac:dyDescent="0.35">
      <c r="S2490">
        <v>2419</v>
      </c>
      <c r="T2490" s="32">
        <v>200684574.93690273</v>
      </c>
      <c r="U2490">
        <v>2419</v>
      </c>
      <c r="V2490" s="32">
        <v>753293523.47157967</v>
      </c>
    </row>
    <row r="2491" spans="19:22" x14ac:dyDescent="0.35">
      <c r="S2491">
        <v>2420</v>
      </c>
      <c r="T2491" s="32">
        <v>177678626.8349461</v>
      </c>
      <c r="U2491">
        <v>2420</v>
      </c>
      <c r="V2491" s="32">
        <v>2234929864.5996242</v>
      </c>
    </row>
    <row r="2492" spans="19:22" x14ac:dyDescent="0.35">
      <c r="S2492">
        <v>2421</v>
      </c>
      <c r="T2492" s="32">
        <v>133948200.23425329</v>
      </c>
      <c r="U2492">
        <v>2421</v>
      </c>
      <c r="V2492" s="32">
        <v>480567569.49003017</v>
      </c>
    </row>
    <row r="2493" spans="19:22" x14ac:dyDescent="0.35">
      <c r="S2493">
        <v>2422</v>
      </c>
      <c r="T2493" s="32">
        <v>120226593.33890811</v>
      </c>
      <c r="U2493">
        <v>2422</v>
      </c>
      <c r="V2493" s="32">
        <v>194683934.48186618</v>
      </c>
    </row>
    <row r="2494" spans="19:22" x14ac:dyDescent="0.35">
      <c r="S2494">
        <v>2423</v>
      </c>
      <c r="T2494" s="32">
        <v>136929413.66926065</v>
      </c>
      <c r="U2494">
        <v>2423</v>
      </c>
      <c r="V2494" s="32">
        <v>-229246591.45312825</v>
      </c>
    </row>
    <row r="2495" spans="19:22" x14ac:dyDescent="0.35">
      <c r="S2495">
        <v>2424</v>
      </c>
      <c r="T2495" s="32">
        <v>103684397.20702012</v>
      </c>
      <c r="U2495">
        <v>2424</v>
      </c>
      <c r="V2495" s="32">
        <v>-86794166.894530535</v>
      </c>
    </row>
    <row r="2496" spans="19:22" x14ac:dyDescent="0.35">
      <c r="S2496">
        <v>2425</v>
      </c>
      <c r="T2496" s="32">
        <v>104706511.82470496</v>
      </c>
      <c r="U2496">
        <v>2425</v>
      </c>
      <c r="V2496" s="32">
        <v>1106498000.1248841</v>
      </c>
    </row>
    <row r="2497" spans="19:22" x14ac:dyDescent="0.35">
      <c r="S2497">
        <v>2426</v>
      </c>
      <c r="T2497" s="32">
        <v>168176582.33109093</v>
      </c>
      <c r="U2497">
        <v>2426</v>
      </c>
      <c r="V2497" s="32">
        <v>-330589149.23925555</v>
      </c>
    </row>
    <row r="2498" spans="19:22" x14ac:dyDescent="0.35">
      <c r="S2498">
        <v>2427</v>
      </c>
      <c r="T2498" s="32">
        <v>270958379.01134849</v>
      </c>
      <c r="U2498">
        <v>2427</v>
      </c>
      <c r="V2498" s="32">
        <v>-284845166.2564519</v>
      </c>
    </row>
    <row r="2499" spans="19:22" x14ac:dyDescent="0.35">
      <c r="S2499">
        <v>2428</v>
      </c>
      <c r="T2499" s="32">
        <v>108068305.44127217</v>
      </c>
      <c r="U2499">
        <v>2428</v>
      </c>
      <c r="V2499" s="32">
        <v>-432778583.47372407</v>
      </c>
    </row>
    <row r="2500" spans="19:22" x14ac:dyDescent="0.35">
      <c r="S2500">
        <v>2429</v>
      </c>
      <c r="T2500" s="32">
        <v>74605229.670179442</v>
      </c>
      <c r="U2500">
        <v>2429</v>
      </c>
      <c r="V2500" s="32">
        <v>-290195762.83839804</v>
      </c>
    </row>
    <row r="2501" spans="19:22" x14ac:dyDescent="0.35">
      <c r="S2501">
        <v>2430</v>
      </c>
      <c r="T2501" s="32">
        <v>136553610.98618186</v>
      </c>
      <c r="U2501">
        <v>2430</v>
      </c>
      <c r="V2501" s="32">
        <v>-536877847.07819521</v>
      </c>
    </row>
    <row r="2502" spans="19:22" x14ac:dyDescent="0.35">
      <c r="S2502">
        <v>2431</v>
      </c>
      <c r="T2502" s="32">
        <v>174218677.42631248</v>
      </c>
      <c r="U2502">
        <v>2431</v>
      </c>
      <c r="V2502" s="32">
        <v>436745014.70306426</v>
      </c>
    </row>
    <row r="2503" spans="19:22" x14ac:dyDescent="0.35">
      <c r="S2503">
        <v>2432</v>
      </c>
      <c r="T2503" s="32">
        <v>130100977.99953976</v>
      </c>
      <c r="U2503">
        <v>2432</v>
      </c>
      <c r="V2503" s="32">
        <v>-1064585414.7412076</v>
      </c>
    </row>
    <row r="2504" spans="19:22" x14ac:dyDescent="0.35">
      <c r="S2504">
        <v>2433</v>
      </c>
      <c r="T2504" s="32">
        <v>141522055.22924021</v>
      </c>
      <c r="U2504">
        <v>2433</v>
      </c>
      <c r="V2504" s="32">
        <v>-57483928.312493265</v>
      </c>
    </row>
    <row r="2505" spans="19:22" x14ac:dyDescent="0.35">
      <c r="S2505">
        <v>2434</v>
      </c>
      <c r="T2505" s="32">
        <v>141040313.43715578</v>
      </c>
      <c r="U2505">
        <v>2434</v>
      </c>
      <c r="V2505" s="32">
        <v>152500401.01513398</v>
      </c>
    </row>
    <row r="2506" spans="19:22" x14ac:dyDescent="0.35">
      <c r="S2506">
        <v>2435</v>
      </c>
      <c r="T2506" s="32">
        <v>160125899.23557371</v>
      </c>
      <c r="U2506">
        <v>2435</v>
      </c>
      <c r="V2506" s="32">
        <v>2505209750.6017051</v>
      </c>
    </row>
    <row r="2507" spans="19:22" x14ac:dyDescent="0.35">
      <c r="S2507">
        <v>2436</v>
      </c>
      <c r="T2507" s="32">
        <v>163347986.85859552</v>
      </c>
      <c r="U2507">
        <v>2436</v>
      </c>
      <c r="V2507" s="32">
        <v>-311401351.03057337</v>
      </c>
    </row>
    <row r="2508" spans="19:22" x14ac:dyDescent="0.35">
      <c r="S2508">
        <v>2437</v>
      </c>
      <c r="T2508" s="32">
        <v>200436923.04296944</v>
      </c>
      <c r="U2508">
        <v>2437</v>
      </c>
      <c r="V2508" s="32">
        <v>437081818.58377093</v>
      </c>
    </row>
    <row r="2509" spans="19:22" x14ac:dyDescent="0.35">
      <c r="S2509">
        <v>2438</v>
      </c>
      <c r="T2509" s="32">
        <v>83816495.576097548</v>
      </c>
      <c r="U2509">
        <v>2438</v>
      </c>
      <c r="V2509" s="32">
        <v>-448734115.11279297</v>
      </c>
    </row>
    <row r="2510" spans="19:22" x14ac:dyDescent="0.35">
      <c r="S2510">
        <v>2439</v>
      </c>
      <c r="T2510" s="32">
        <v>154049026.0502958</v>
      </c>
      <c r="U2510">
        <v>2439</v>
      </c>
      <c r="V2510" s="32">
        <v>950452093.23768413</v>
      </c>
    </row>
    <row r="2511" spans="19:22" x14ac:dyDescent="0.35">
      <c r="S2511">
        <v>2440</v>
      </c>
      <c r="T2511" s="32">
        <v>454854081.9295572</v>
      </c>
      <c r="U2511">
        <v>2440</v>
      </c>
      <c r="V2511" s="32">
        <v>-93822844.041463301</v>
      </c>
    </row>
    <row r="2512" spans="19:22" x14ac:dyDescent="0.35">
      <c r="S2512">
        <v>2441</v>
      </c>
      <c r="T2512" s="32">
        <v>156673017.65954304</v>
      </c>
      <c r="U2512">
        <v>2441</v>
      </c>
      <c r="V2512" s="32">
        <v>-307982707.40973747</v>
      </c>
    </row>
    <row r="2513" spans="19:22" x14ac:dyDescent="0.35">
      <c r="S2513">
        <v>2442</v>
      </c>
      <c r="T2513" s="32">
        <v>295659749.2251116</v>
      </c>
      <c r="U2513">
        <v>2442</v>
      </c>
      <c r="V2513" s="32">
        <v>-424323833.94268978</v>
      </c>
    </row>
    <row r="2514" spans="19:22" x14ac:dyDescent="0.35">
      <c r="S2514">
        <v>2443</v>
      </c>
      <c r="T2514" s="32">
        <v>148099138.34944528</v>
      </c>
      <c r="U2514">
        <v>2443</v>
      </c>
      <c r="V2514" s="32">
        <v>-366496386.42233115</v>
      </c>
    </row>
    <row r="2515" spans="19:22" x14ac:dyDescent="0.35">
      <c r="S2515">
        <v>2444</v>
      </c>
      <c r="T2515" s="32">
        <v>109088388.32592936</v>
      </c>
      <c r="U2515">
        <v>2444</v>
      </c>
      <c r="V2515" s="32">
        <v>86961787.880867302</v>
      </c>
    </row>
    <row r="2516" spans="19:22" x14ac:dyDescent="0.35">
      <c r="S2516">
        <v>2445</v>
      </c>
      <c r="T2516" s="32">
        <v>95476139.73794505</v>
      </c>
      <c r="U2516">
        <v>2445</v>
      </c>
      <c r="V2516" s="32">
        <v>-177693887.86487043</v>
      </c>
    </row>
    <row r="2517" spans="19:22" x14ac:dyDescent="0.35">
      <c r="S2517">
        <v>2446</v>
      </c>
      <c r="T2517" s="32">
        <v>125845486.19225366</v>
      </c>
      <c r="U2517">
        <v>2446</v>
      </c>
      <c r="V2517" s="32">
        <v>-196520937.1951617</v>
      </c>
    </row>
    <row r="2518" spans="19:22" x14ac:dyDescent="0.35">
      <c r="S2518">
        <v>2447</v>
      </c>
      <c r="T2518" s="32">
        <v>65158468.821807213</v>
      </c>
      <c r="U2518">
        <v>2447</v>
      </c>
      <c r="V2518" s="32">
        <v>-372773728.06848043</v>
      </c>
    </row>
    <row r="2519" spans="19:22" x14ac:dyDescent="0.35">
      <c r="S2519">
        <v>2448</v>
      </c>
      <c r="T2519" s="32">
        <v>125295996.87878905</v>
      </c>
      <c r="U2519">
        <v>2448</v>
      </c>
      <c r="V2519" s="32">
        <v>-148078448.7393862</v>
      </c>
    </row>
    <row r="2520" spans="19:22" x14ac:dyDescent="0.35">
      <c r="S2520">
        <v>2449</v>
      </c>
      <c r="T2520" s="32">
        <v>138249456.35672647</v>
      </c>
      <c r="U2520">
        <v>2449</v>
      </c>
      <c r="V2520" s="32">
        <v>-214330544.52533978</v>
      </c>
    </row>
    <row r="2521" spans="19:22" x14ac:dyDescent="0.35">
      <c r="S2521">
        <v>2450</v>
      </c>
      <c r="T2521" s="32">
        <v>158492951.16255525</v>
      </c>
      <c r="U2521">
        <v>2450</v>
      </c>
      <c r="V2521" s="32">
        <v>68811221.655861363</v>
      </c>
    </row>
    <row r="2522" spans="19:22" x14ac:dyDescent="0.35">
      <c r="S2522">
        <v>2451</v>
      </c>
      <c r="T2522" s="32">
        <v>429441457.59345686</v>
      </c>
      <c r="U2522">
        <v>2451</v>
      </c>
      <c r="V2522" s="32">
        <v>536119020.74291682</v>
      </c>
    </row>
    <row r="2523" spans="19:22" x14ac:dyDescent="0.35">
      <c r="S2523">
        <v>2452</v>
      </c>
      <c r="T2523" s="32">
        <v>192613060.99071446</v>
      </c>
      <c r="U2523">
        <v>2452</v>
      </c>
      <c r="V2523" s="32">
        <v>-344152451.4239397</v>
      </c>
    </row>
    <row r="2524" spans="19:22" x14ac:dyDescent="0.35">
      <c r="S2524">
        <v>2453</v>
      </c>
      <c r="T2524" s="32">
        <v>142912053.38383698</v>
      </c>
      <c r="U2524">
        <v>2453</v>
      </c>
      <c r="V2524" s="32">
        <v>-745609549.03849375</v>
      </c>
    </row>
    <row r="2525" spans="19:22" x14ac:dyDescent="0.35">
      <c r="S2525">
        <v>2454</v>
      </c>
      <c r="T2525" s="32">
        <v>149050269.07438773</v>
      </c>
      <c r="U2525">
        <v>2454</v>
      </c>
      <c r="V2525" s="32">
        <v>-165355768.37843278</v>
      </c>
    </row>
    <row r="2526" spans="19:22" x14ac:dyDescent="0.35">
      <c r="S2526">
        <v>2455</v>
      </c>
      <c r="T2526" s="32">
        <v>124861553.38860495</v>
      </c>
      <c r="U2526">
        <v>2455</v>
      </c>
      <c r="V2526" s="32">
        <v>-201427251.71588951</v>
      </c>
    </row>
    <row r="2527" spans="19:22" x14ac:dyDescent="0.35">
      <c r="S2527">
        <v>2456</v>
      </c>
      <c r="T2527" s="32">
        <v>380467753.9013682</v>
      </c>
      <c r="U2527">
        <v>2456</v>
      </c>
      <c r="V2527" s="32">
        <v>-281721347.86696261</v>
      </c>
    </row>
    <row r="2528" spans="19:22" x14ac:dyDescent="0.35">
      <c r="S2528">
        <v>2457</v>
      </c>
      <c r="T2528" s="32">
        <v>187787102.47750577</v>
      </c>
      <c r="U2528">
        <v>2457</v>
      </c>
      <c r="V2528" s="32">
        <v>-275396708.98488367</v>
      </c>
    </row>
    <row r="2529" spans="19:22" x14ac:dyDescent="0.35">
      <c r="S2529">
        <v>2458</v>
      </c>
      <c r="T2529" s="32">
        <v>143149888.1340079</v>
      </c>
      <c r="U2529">
        <v>2458</v>
      </c>
      <c r="V2529" s="32">
        <v>-356087385.11425483</v>
      </c>
    </row>
    <row r="2530" spans="19:22" x14ac:dyDescent="0.35">
      <c r="S2530">
        <v>2459</v>
      </c>
      <c r="T2530" s="32">
        <v>101132398.42715465</v>
      </c>
      <c r="U2530">
        <v>2459</v>
      </c>
      <c r="V2530" s="32">
        <v>-534313830.0769276</v>
      </c>
    </row>
    <row r="2531" spans="19:22" x14ac:dyDescent="0.35">
      <c r="S2531">
        <v>2460</v>
      </c>
      <c r="T2531" s="32">
        <v>209255808.6955387</v>
      </c>
      <c r="U2531">
        <v>2460</v>
      </c>
      <c r="V2531" s="32">
        <v>-317002053.43873042</v>
      </c>
    </row>
    <row r="2532" spans="19:22" x14ac:dyDescent="0.35">
      <c r="S2532">
        <v>2461</v>
      </c>
      <c r="T2532" s="32">
        <v>306075926.37998474</v>
      </c>
      <c r="U2532">
        <v>2461</v>
      </c>
      <c r="V2532" s="32">
        <v>1315961361.6072946</v>
      </c>
    </row>
    <row r="2533" spans="19:22" x14ac:dyDescent="0.35">
      <c r="S2533">
        <v>2462</v>
      </c>
      <c r="T2533" s="32">
        <v>253766465.24706149</v>
      </c>
      <c r="U2533">
        <v>2462</v>
      </c>
      <c r="V2533" s="32">
        <v>9091273.9390537515</v>
      </c>
    </row>
    <row r="2534" spans="19:22" x14ac:dyDescent="0.35">
      <c r="S2534">
        <v>2463</v>
      </c>
      <c r="T2534" s="32">
        <v>109973642.20627123</v>
      </c>
      <c r="U2534">
        <v>2463</v>
      </c>
      <c r="V2534" s="32">
        <v>-324163478.04090184</v>
      </c>
    </row>
    <row r="2535" spans="19:22" x14ac:dyDescent="0.35">
      <c r="S2535">
        <v>2464</v>
      </c>
      <c r="T2535" s="32">
        <v>259508500.98176682</v>
      </c>
      <c r="U2535">
        <v>2464</v>
      </c>
      <c r="V2535" s="32">
        <v>346819820.56885111</v>
      </c>
    </row>
    <row r="2536" spans="19:22" x14ac:dyDescent="0.35">
      <c r="S2536">
        <v>2465</v>
      </c>
      <c r="T2536" s="32">
        <v>72530227.749484569</v>
      </c>
      <c r="U2536">
        <v>2465</v>
      </c>
      <c r="V2536" s="32">
        <v>-444650328.45324892</v>
      </c>
    </row>
    <row r="2537" spans="19:22" x14ac:dyDescent="0.35">
      <c r="S2537">
        <v>2466</v>
      </c>
      <c r="T2537" s="32">
        <v>82302698.985563472</v>
      </c>
      <c r="U2537">
        <v>2466</v>
      </c>
      <c r="V2537" s="32">
        <v>-1069195340.0793953</v>
      </c>
    </row>
    <row r="2538" spans="19:22" x14ac:dyDescent="0.35">
      <c r="S2538">
        <v>2467</v>
      </c>
      <c r="T2538" s="32">
        <v>57643123.614514112</v>
      </c>
      <c r="U2538">
        <v>2467</v>
      </c>
      <c r="V2538" s="32">
        <v>-969857781.53915834</v>
      </c>
    </row>
    <row r="2539" spans="19:22" x14ac:dyDescent="0.35">
      <c r="S2539">
        <v>2468</v>
      </c>
      <c r="T2539" s="32">
        <v>116932858.28051776</v>
      </c>
      <c r="U2539">
        <v>2468</v>
      </c>
      <c r="V2539" s="32">
        <v>118413244.0566739</v>
      </c>
    </row>
    <row r="2540" spans="19:22" x14ac:dyDescent="0.35">
      <c r="S2540">
        <v>2469</v>
      </c>
      <c r="T2540" s="32">
        <v>165748328.85531992</v>
      </c>
      <c r="U2540">
        <v>2469</v>
      </c>
      <c r="V2540" s="32">
        <v>-367365648.74898088</v>
      </c>
    </row>
    <row r="2541" spans="19:22" x14ac:dyDescent="0.35">
      <c r="S2541">
        <v>2470</v>
      </c>
      <c r="T2541" s="32">
        <v>54573135.963093281</v>
      </c>
      <c r="U2541">
        <v>2470</v>
      </c>
      <c r="V2541" s="32">
        <v>-340294950.96511251</v>
      </c>
    </row>
    <row r="2542" spans="19:22" x14ac:dyDescent="0.35">
      <c r="S2542">
        <v>2471</v>
      </c>
      <c r="T2542" s="32">
        <v>142212153.06309971</v>
      </c>
      <c r="U2542">
        <v>2471</v>
      </c>
      <c r="V2542" s="32">
        <v>-194903827.8563768</v>
      </c>
    </row>
    <row r="2543" spans="19:22" x14ac:dyDescent="0.35">
      <c r="S2543">
        <v>2472</v>
      </c>
      <c r="T2543" s="32">
        <v>158673252.17928615</v>
      </c>
      <c r="U2543">
        <v>2472</v>
      </c>
      <c r="V2543" s="32">
        <v>-593881188.81469369</v>
      </c>
    </row>
    <row r="2544" spans="19:22" x14ac:dyDescent="0.35">
      <c r="S2544">
        <v>2473</v>
      </c>
      <c r="T2544" s="32">
        <v>231689365.3160533</v>
      </c>
      <c r="U2544">
        <v>2473</v>
      </c>
      <c r="V2544" s="32">
        <v>-148054225.41441113</v>
      </c>
    </row>
    <row r="2545" spans="19:22" x14ac:dyDescent="0.35">
      <c r="S2545">
        <v>2474</v>
      </c>
      <c r="T2545" s="32">
        <v>69351327.568757802</v>
      </c>
      <c r="U2545">
        <v>2474</v>
      </c>
      <c r="V2545" s="32">
        <v>-14748455.082290877</v>
      </c>
    </row>
    <row r="2546" spans="19:22" x14ac:dyDescent="0.35">
      <c r="S2546">
        <v>2475</v>
      </c>
      <c r="T2546" s="32">
        <v>102972318.04895683</v>
      </c>
      <c r="U2546">
        <v>2475</v>
      </c>
      <c r="V2546" s="32">
        <v>-62796394.562317446</v>
      </c>
    </row>
    <row r="2547" spans="19:22" x14ac:dyDescent="0.35">
      <c r="S2547">
        <v>2476</v>
      </c>
      <c r="T2547" s="32">
        <v>76604112.757474318</v>
      </c>
      <c r="U2547">
        <v>2476</v>
      </c>
      <c r="V2547" s="32">
        <v>-383997180.06913429</v>
      </c>
    </row>
    <row r="2548" spans="19:22" x14ac:dyDescent="0.35">
      <c r="S2548">
        <v>2477</v>
      </c>
      <c r="T2548" s="32">
        <v>61638515.005101874</v>
      </c>
      <c r="U2548">
        <v>2477</v>
      </c>
      <c r="V2548" s="32">
        <v>95556440.275728479</v>
      </c>
    </row>
    <row r="2549" spans="19:22" x14ac:dyDescent="0.35">
      <c r="S2549">
        <v>2478</v>
      </c>
      <c r="T2549" s="32">
        <v>127416264.1873951</v>
      </c>
      <c r="U2549">
        <v>2478</v>
      </c>
      <c r="V2549" s="32">
        <v>-980892476.95942712</v>
      </c>
    </row>
    <row r="2550" spans="19:22" x14ac:dyDescent="0.35">
      <c r="S2550">
        <v>2479</v>
      </c>
      <c r="T2550" s="32">
        <v>139209462.82148513</v>
      </c>
      <c r="U2550">
        <v>2479</v>
      </c>
      <c r="V2550" s="32">
        <v>-28756800.707850154</v>
      </c>
    </row>
    <row r="2551" spans="19:22" x14ac:dyDescent="0.35">
      <c r="S2551">
        <v>2480</v>
      </c>
      <c r="T2551" s="32">
        <v>71032075.434623361</v>
      </c>
      <c r="U2551">
        <v>2480</v>
      </c>
      <c r="V2551" s="32">
        <v>-158172847.52336594</v>
      </c>
    </row>
    <row r="2552" spans="19:22" x14ac:dyDescent="0.35">
      <c r="S2552">
        <v>2481</v>
      </c>
      <c r="T2552" s="32">
        <v>145642494.14708751</v>
      </c>
      <c r="U2552">
        <v>2481</v>
      </c>
      <c r="V2552" s="32">
        <v>-739408980.53352094</v>
      </c>
    </row>
    <row r="2553" spans="19:22" x14ac:dyDescent="0.35">
      <c r="S2553">
        <v>2482</v>
      </c>
      <c r="T2553" s="32">
        <v>209297557.80769444</v>
      </c>
      <c r="U2553">
        <v>2482</v>
      </c>
      <c r="V2553" s="32">
        <v>-73263026.114633456</v>
      </c>
    </row>
    <row r="2554" spans="19:22" x14ac:dyDescent="0.35">
      <c r="S2554">
        <v>2483</v>
      </c>
      <c r="T2554" s="32">
        <v>142922355.29565039</v>
      </c>
      <c r="U2554">
        <v>2483</v>
      </c>
      <c r="V2554" s="32">
        <v>3261715314.8995781</v>
      </c>
    </row>
    <row r="2555" spans="19:22" x14ac:dyDescent="0.35">
      <c r="S2555">
        <v>2484</v>
      </c>
      <c r="T2555" s="32">
        <v>127867922.83123727</v>
      </c>
      <c r="U2555">
        <v>2484</v>
      </c>
      <c r="V2555" s="32">
        <v>-446778107.63579965</v>
      </c>
    </row>
    <row r="2556" spans="19:22" x14ac:dyDescent="0.35">
      <c r="S2556">
        <v>2485</v>
      </c>
      <c r="T2556" s="32">
        <v>122842884.2137863</v>
      </c>
      <c r="U2556">
        <v>2485</v>
      </c>
      <c r="V2556" s="32">
        <v>-514401046.9288578</v>
      </c>
    </row>
    <row r="2557" spans="19:22" x14ac:dyDescent="0.35">
      <c r="S2557">
        <v>2486</v>
      </c>
      <c r="T2557" s="32">
        <v>126993282.8151598</v>
      </c>
      <c r="U2557">
        <v>2486</v>
      </c>
      <c r="V2557" s="32">
        <v>3085511876.4981365</v>
      </c>
    </row>
    <row r="2558" spans="19:22" x14ac:dyDescent="0.35">
      <c r="S2558">
        <v>2487</v>
      </c>
      <c r="T2558" s="32">
        <v>104960460.07663311</v>
      </c>
      <c r="U2558">
        <v>2487</v>
      </c>
      <c r="V2558" s="32">
        <v>-380930939.24678665</v>
      </c>
    </row>
    <row r="2559" spans="19:22" x14ac:dyDescent="0.35">
      <c r="S2559">
        <v>2488</v>
      </c>
      <c r="T2559" s="32">
        <v>88163357.271705061</v>
      </c>
      <c r="U2559">
        <v>2488</v>
      </c>
      <c r="V2559" s="32">
        <v>-415517108.23202896</v>
      </c>
    </row>
    <row r="2560" spans="19:22" x14ac:dyDescent="0.35">
      <c r="S2560">
        <v>2489</v>
      </c>
      <c r="T2560" s="32">
        <v>67285108.71996592</v>
      </c>
      <c r="U2560">
        <v>2489</v>
      </c>
      <c r="V2560" s="32">
        <v>267760543.40326005</v>
      </c>
    </row>
    <row r="2561" spans="19:22" x14ac:dyDescent="0.35">
      <c r="S2561">
        <v>2490</v>
      </c>
      <c r="T2561" s="32">
        <v>113562284.96038993</v>
      </c>
      <c r="U2561">
        <v>2490</v>
      </c>
      <c r="V2561" s="32">
        <v>163620005.33126903</v>
      </c>
    </row>
    <row r="2562" spans="19:22" x14ac:dyDescent="0.35">
      <c r="S2562">
        <v>2491</v>
      </c>
      <c r="T2562" s="32">
        <v>122208787.55854639</v>
      </c>
      <c r="U2562">
        <v>2491</v>
      </c>
      <c r="V2562" s="32">
        <v>-55007505.167218119</v>
      </c>
    </row>
    <row r="2563" spans="19:22" x14ac:dyDescent="0.35">
      <c r="S2563">
        <v>2492</v>
      </c>
      <c r="T2563" s="32">
        <v>143075481.9705897</v>
      </c>
      <c r="U2563">
        <v>2492</v>
      </c>
      <c r="V2563" s="32">
        <v>-389094991.4884727</v>
      </c>
    </row>
    <row r="2564" spans="19:22" x14ac:dyDescent="0.35">
      <c r="S2564">
        <v>2493</v>
      </c>
      <c r="T2564" s="32">
        <v>107035996.47169514</v>
      </c>
      <c r="U2564">
        <v>2493</v>
      </c>
      <c r="V2564" s="32">
        <v>103673900.89672166</v>
      </c>
    </row>
    <row r="2565" spans="19:22" x14ac:dyDescent="0.35">
      <c r="S2565">
        <v>2494</v>
      </c>
      <c r="T2565" s="32">
        <v>71972225.847201705</v>
      </c>
      <c r="U2565">
        <v>2494</v>
      </c>
      <c r="V2565" s="32">
        <v>-28643230.497381363</v>
      </c>
    </row>
    <row r="2566" spans="19:22" x14ac:dyDescent="0.35">
      <c r="S2566">
        <v>2495</v>
      </c>
      <c r="T2566" s="32">
        <v>135212697.39171129</v>
      </c>
      <c r="U2566">
        <v>2495</v>
      </c>
      <c r="V2566" s="32">
        <v>-175219704.46894157</v>
      </c>
    </row>
    <row r="2567" spans="19:22" x14ac:dyDescent="0.35">
      <c r="S2567">
        <v>2496</v>
      </c>
      <c r="T2567" s="32">
        <v>78493624.243273661</v>
      </c>
      <c r="U2567">
        <v>2496</v>
      </c>
      <c r="V2567" s="32">
        <v>-197839417.6105127</v>
      </c>
    </row>
    <row r="2568" spans="19:22" x14ac:dyDescent="0.35">
      <c r="S2568">
        <v>2497</v>
      </c>
      <c r="T2568" s="32">
        <v>190410656.28353095</v>
      </c>
      <c r="U2568">
        <v>2497</v>
      </c>
      <c r="V2568" s="32">
        <v>-462530660.44588679</v>
      </c>
    </row>
    <row r="2569" spans="19:22" x14ac:dyDescent="0.35">
      <c r="S2569">
        <v>2498</v>
      </c>
      <c r="T2569" s="32">
        <v>76300932.324928284</v>
      </c>
      <c r="U2569">
        <v>2498</v>
      </c>
      <c r="V2569" s="32">
        <v>30879102.856116984</v>
      </c>
    </row>
    <row r="2570" spans="19:22" x14ac:dyDescent="0.35">
      <c r="S2570">
        <v>2499</v>
      </c>
      <c r="T2570" s="32">
        <v>160233403.96103054</v>
      </c>
      <c r="U2570">
        <v>2499</v>
      </c>
      <c r="V2570" s="32">
        <v>-74303862.506451532</v>
      </c>
    </row>
    <row r="2571" spans="19:22" x14ac:dyDescent="0.35">
      <c r="S2571">
        <v>2500</v>
      </c>
      <c r="T2571" s="32">
        <v>366537212.88578254</v>
      </c>
      <c r="U2571">
        <v>2500</v>
      </c>
      <c r="V2571" s="32">
        <v>-375914382.52790868</v>
      </c>
    </row>
    <row r="2572" spans="19:22" x14ac:dyDescent="0.35">
      <c r="S2572">
        <v>2501</v>
      </c>
      <c r="T2572" s="32">
        <v>269342607.58186454</v>
      </c>
      <c r="U2572">
        <v>2501</v>
      </c>
      <c r="V2572" s="32">
        <v>-294060353.67536342</v>
      </c>
    </row>
    <row r="2573" spans="19:22" x14ac:dyDescent="0.35">
      <c r="S2573">
        <v>2502</v>
      </c>
      <c r="T2573" s="32">
        <v>244091803.87856787</v>
      </c>
      <c r="U2573">
        <v>2502</v>
      </c>
      <c r="V2573" s="32">
        <v>-229874152.92582431</v>
      </c>
    </row>
    <row r="2574" spans="19:22" x14ac:dyDescent="0.35">
      <c r="S2574">
        <v>2503</v>
      </c>
      <c r="T2574" s="32">
        <v>58895473.878170118</v>
      </c>
      <c r="U2574">
        <v>2503</v>
      </c>
      <c r="V2574" s="32">
        <v>-529312926.426117</v>
      </c>
    </row>
    <row r="2575" spans="19:22" x14ac:dyDescent="0.35">
      <c r="S2575">
        <v>2504</v>
      </c>
      <c r="T2575" s="32">
        <v>133422445.98804276</v>
      </c>
      <c r="U2575">
        <v>2504</v>
      </c>
      <c r="V2575" s="32">
        <v>-227594317.4077754</v>
      </c>
    </row>
    <row r="2576" spans="19:22" x14ac:dyDescent="0.35">
      <c r="S2576">
        <v>2505</v>
      </c>
      <c r="T2576" s="32">
        <v>127227389.53426892</v>
      </c>
      <c r="U2576">
        <v>2505</v>
      </c>
      <c r="V2576" s="32">
        <v>-572731494.65028846</v>
      </c>
    </row>
    <row r="2577" spans="19:22" x14ac:dyDescent="0.35">
      <c r="S2577">
        <v>2506</v>
      </c>
      <c r="T2577" s="32">
        <v>236459126.79722446</v>
      </c>
      <c r="U2577">
        <v>2506</v>
      </c>
      <c r="V2577" s="32">
        <v>-108078251.76165606</v>
      </c>
    </row>
    <row r="2578" spans="19:22" x14ac:dyDescent="0.35">
      <c r="S2578">
        <v>2507</v>
      </c>
      <c r="T2578" s="32">
        <v>159116944.96579108</v>
      </c>
      <c r="U2578">
        <v>2507</v>
      </c>
      <c r="V2578" s="32">
        <v>-991592241.27097225</v>
      </c>
    </row>
    <row r="2579" spans="19:22" x14ac:dyDescent="0.35">
      <c r="S2579">
        <v>2508</v>
      </c>
      <c r="T2579" s="32">
        <v>91352099.535826698</v>
      </c>
      <c r="U2579">
        <v>2508</v>
      </c>
      <c r="V2579" s="32">
        <v>223833255.56860769</v>
      </c>
    </row>
    <row r="2580" spans="19:22" x14ac:dyDescent="0.35">
      <c r="S2580">
        <v>2509</v>
      </c>
      <c r="T2580" s="32">
        <v>146885122.48089635</v>
      </c>
      <c r="U2580">
        <v>2509</v>
      </c>
      <c r="V2580" s="32">
        <v>1728889542.8690279</v>
      </c>
    </row>
    <row r="2581" spans="19:22" x14ac:dyDescent="0.35">
      <c r="S2581">
        <v>2510</v>
      </c>
      <c r="T2581" s="32">
        <v>169812171.20830119</v>
      </c>
      <c r="U2581">
        <v>2510</v>
      </c>
      <c r="V2581" s="32">
        <v>101885438.20395927</v>
      </c>
    </row>
    <row r="2582" spans="19:22" x14ac:dyDescent="0.35">
      <c r="S2582">
        <v>2511</v>
      </c>
      <c r="T2582" s="32">
        <v>82326679.792484537</v>
      </c>
      <c r="U2582">
        <v>2511</v>
      </c>
      <c r="V2582" s="32">
        <v>-396238903.21628529</v>
      </c>
    </row>
    <row r="2583" spans="19:22" x14ac:dyDescent="0.35">
      <c r="S2583">
        <v>2512</v>
      </c>
      <c r="T2583" s="32">
        <v>86619996.471977279</v>
      </c>
      <c r="U2583">
        <v>2512</v>
      </c>
      <c r="V2583" s="32">
        <v>403667177.35760438</v>
      </c>
    </row>
    <row r="2584" spans="19:22" x14ac:dyDescent="0.35">
      <c r="S2584">
        <v>2513</v>
      </c>
      <c r="T2584" s="32">
        <v>71689513.423339903</v>
      </c>
      <c r="U2584">
        <v>2513</v>
      </c>
      <c r="V2584" s="32">
        <v>-2007906.2893045396</v>
      </c>
    </row>
    <row r="2585" spans="19:22" x14ac:dyDescent="0.35">
      <c r="S2585">
        <v>2514</v>
      </c>
      <c r="T2585" s="32">
        <v>99037055.34422195</v>
      </c>
      <c r="U2585">
        <v>2514</v>
      </c>
      <c r="V2585" s="32">
        <v>-51480521.901840985</v>
      </c>
    </row>
    <row r="2586" spans="19:22" x14ac:dyDescent="0.35">
      <c r="S2586">
        <v>2515</v>
      </c>
      <c r="T2586" s="32">
        <v>114649743.31853981</v>
      </c>
      <c r="U2586">
        <v>2515</v>
      </c>
      <c r="V2586" s="32">
        <v>69833484.312662587</v>
      </c>
    </row>
    <row r="2587" spans="19:22" x14ac:dyDescent="0.35">
      <c r="S2587">
        <v>2516</v>
      </c>
      <c r="T2587" s="32">
        <v>193790460.4714528</v>
      </c>
      <c r="U2587">
        <v>2516</v>
      </c>
      <c r="V2587" s="32">
        <v>1156574039.1825185</v>
      </c>
    </row>
    <row r="2588" spans="19:22" x14ac:dyDescent="0.35">
      <c r="S2588">
        <v>2517</v>
      </c>
      <c r="T2588" s="32">
        <v>155862879.91581145</v>
      </c>
      <c r="U2588">
        <v>2517</v>
      </c>
      <c r="V2588" s="32">
        <v>-389176271.2246964</v>
      </c>
    </row>
    <row r="2589" spans="19:22" x14ac:dyDescent="0.35">
      <c r="S2589">
        <v>2518</v>
      </c>
      <c r="T2589" s="32">
        <v>255127089.54649085</v>
      </c>
      <c r="U2589">
        <v>2518</v>
      </c>
      <c r="V2589" s="32">
        <v>-214208242.26931989</v>
      </c>
    </row>
    <row r="2590" spans="19:22" x14ac:dyDescent="0.35">
      <c r="S2590">
        <v>2519</v>
      </c>
      <c r="T2590" s="32">
        <v>110956987.98473553</v>
      </c>
      <c r="U2590">
        <v>2519</v>
      </c>
      <c r="V2590" s="32">
        <v>-356140675.60516149</v>
      </c>
    </row>
    <row r="2591" spans="19:22" x14ac:dyDescent="0.35">
      <c r="S2591">
        <v>2520</v>
      </c>
      <c r="T2591" s="32">
        <v>157945265.4936704</v>
      </c>
      <c r="U2591">
        <v>2520</v>
      </c>
      <c r="V2591" s="32">
        <v>190104834.5879578</v>
      </c>
    </row>
    <row r="2592" spans="19:22" x14ac:dyDescent="0.35">
      <c r="S2592">
        <v>2521</v>
      </c>
      <c r="T2592" s="32">
        <v>70352615.653734088</v>
      </c>
      <c r="U2592">
        <v>2521</v>
      </c>
      <c r="V2592" s="32">
        <v>-527378932.34458315</v>
      </c>
    </row>
    <row r="2593" spans="19:22" x14ac:dyDescent="0.35">
      <c r="S2593">
        <v>2522</v>
      </c>
      <c r="T2593" s="32">
        <v>120094130.8466533</v>
      </c>
      <c r="U2593">
        <v>2522</v>
      </c>
      <c r="V2593" s="32">
        <v>-346393481.21678203</v>
      </c>
    </row>
    <row r="2594" spans="19:22" x14ac:dyDescent="0.35">
      <c r="S2594">
        <v>2523</v>
      </c>
      <c r="T2594" s="32">
        <v>149143620.58405569</v>
      </c>
      <c r="U2594">
        <v>2523</v>
      </c>
      <c r="V2594" s="32">
        <v>2505321063.038764</v>
      </c>
    </row>
    <row r="2595" spans="19:22" x14ac:dyDescent="0.35">
      <c r="S2595">
        <v>2524</v>
      </c>
      <c r="T2595" s="32">
        <v>109381015.64540584</v>
      </c>
      <c r="U2595">
        <v>2524</v>
      </c>
      <c r="V2595" s="32">
        <v>-293883502.80276424</v>
      </c>
    </row>
    <row r="2596" spans="19:22" x14ac:dyDescent="0.35">
      <c r="S2596">
        <v>2525</v>
      </c>
      <c r="T2596" s="32">
        <v>241731392.17972577</v>
      </c>
      <c r="U2596">
        <v>2525</v>
      </c>
      <c r="V2596" s="32">
        <v>1256707086.4939728</v>
      </c>
    </row>
    <row r="2597" spans="19:22" x14ac:dyDescent="0.35">
      <c r="S2597">
        <v>2526</v>
      </c>
      <c r="T2597" s="32">
        <v>163239826.42801112</v>
      </c>
      <c r="U2597">
        <v>2526</v>
      </c>
      <c r="V2597" s="32">
        <v>-104208868.58292285</v>
      </c>
    </row>
    <row r="2598" spans="19:22" x14ac:dyDescent="0.35">
      <c r="S2598">
        <v>2527</v>
      </c>
      <c r="T2598" s="32">
        <v>97246648.470062941</v>
      </c>
      <c r="U2598">
        <v>2527</v>
      </c>
      <c r="V2598" s="32">
        <v>-319288094.81166673</v>
      </c>
    </row>
    <row r="2599" spans="19:22" x14ac:dyDescent="0.35">
      <c r="S2599">
        <v>2528</v>
      </c>
      <c r="T2599" s="32">
        <v>137050671.04628411</v>
      </c>
      <c r="U2599">
        <v>2528</v>
      </c>
      <c r="V2599" s="32">
        <v>108215227.88371284</v>
      </c>
    </row>
    <row r="2600" spans="19:22" x14ac:dyDescent="0.35">
      <c r="S2600">
        <v>2529</v>
      </c>
      <c r="T2600" s="32">
        <v>117367723.81767297</v>
      </c>
      <c r="U2600">
        <v>2529</v>
      </c>
      <c r="V2600" s="32">
        <v>-224046647.30315435</v>
      </c>
    </row>
    <row r="2601" spans="19:22" x14ac:dyDescent="0.35">
      <c r="S2601">
        <v>2530</v>
      </c>
      <c r="T2601" s="32">
        <v>92625274.446970358</v>
      </c>
      <c r="U2601">
        <v>2530</v>
      </c>
      <c r="V2601" s="32">
        <v>-225958960.27944648</v>
      </c>
    </row>
    <row r="2602" spans="19:22" x14ac:dyDescent="0.35">
      <c r="S2602">
        <v>2531</v>
      </c>
      <c r="T2602" s="32">
        <v>77721363.961662322</v>
      </c>
      <c r="U2602">
        <v>2531</v>
      </c>
      <c r="V2602" s="32">
        <v>-253101667.53617513</v>
      </c>
    </row>
    <row r="2603" spans="19:22" x14ac:dyDescent="0.35">
      <c r="S2603">
        <v>2532</v>
      </c>
      <c r="T2603" s="32">
        <v>225126370.90026894</v>
      </c>
      <c r="U2603">
        <v>2532</v>
      </c>
      <c r="V2603" s="32">
        <v>-405456315.24930823</v>
      </c>
    </row>
    <row r="2604" spans="19:22" x14ac:dyDescent="0.35">
      <c r="S2604">
        <v>2533</v>
      </c>
      <c r="T2604" s="32">
        <v>110522862.74279694</v>
      </c>
      <c r="U2604">
        <v>2533</v>
      </c>
      <c r="V2604" s="32">
        <v>476565071.11361045</v>
      </c>
    </row>
    <row r="2605" spans="19:22" x14ac:dyDescent="0.35">
      <c r="S2605">
        <v>2534</v>
      </c>
      <c r="T2605" s="32">
        <v>242786972.67366609</v>
      </c>
      <c r="U2605">
        <v>2534</v>
      </c>
      <c r="V2605" s="32">
        <v>-754329192.85469496</v>
      </c>
    </row>
    <row r="2606" spans="19:22" x14ac:dyDescent="0.35">
      <c r="S2606">
        <v>2535</v>
      </c>
      <c r="T2606" s="32">
        <v>208544238.53997555</v>
      </c>
      <c r="U2606">
        <v>2535</v>
      </c>
      <c r="V2606" s="32">
        <v>-462406911.20293075</v>
      </c>
    </row>
    <row r="2607" spans="19:22" x14ac:dyDescent="0.35">
      <c r="S2607">
        <v>2536</v>
      </c>
      <c r="T2607" s="32">
        <v>186937822.34897602</v>
      </c>
      <c r="U2607">
        <v>2536</v>
      </c>
      <c r="V2607" s="32">
        <v>-335797990.67830044</v>
      </c>
    </row>
    <row r="2608" spans="19:22" x14ac:dyDescent="0.35">
      <c r="S2608">
        <v>2537</v>
      </c>
      <c r="T2608" s="32">
        <v>137311626.26577917</v>
      </c>
      <c r="U2608">
        <v>2537</v>
      </c>
      <c r="V2608" s="32">
        <v>192642548.08484465</v>
      </c>
    </row>
    <row r="2609" spans="19:22" x14ac:dyDescent="0.35">
      <c r="S2609">
        <v>2538</v>
      </c>
      <c r="T2609" s="32">
        <v>241591793.77216893</v>
      </c>
      <c r="U2609">
        <v>2538</v>
      </c>
      <c r="V2609" s="32">
        <v>778996045.6271137</v>
      </c>
    </row>
    <row r="2610" spans="19:22" x14ac:dyDescent="0.35">
      <c r="S2610">
        <v>2539</v>
      </c>
      <c r="T2610" s="32">
        <v>97471273.894405246</v>
      </c>
      <c r="U2610">
        <v>2539</v>
      </c>
      <c r="V2610" s="32">
        <v>-385728164.67782754</v>
      </c>
    </row>
    <row r="2611" spans="19:22" x14ac:dyDescent="0.35">
      <c r="S2611">
        <v>2540</v>
      </c>
      <c r="T2611" s="32">
        <v>96943508.333391532</v>
      </c>
      <c r="U2611">
        <v>2540</v>
      </c>
      <c r="V2611" s="32">
        <v>370790260.55164433</v>
      </c>
    </row>
    <row r="2612" spans="19:22" x14ac:dyDescent="0.35">
      <c r="S2612">
        <v>2541</v>
      </c>
      <c r="T2612" s="32">
        <v>101241825.77408904</v>
      </c>
      <c r="U2612">
        <v>2541</v>
      </c>
      <c r="V2612" s="32">
        <v>-300799975.82723671</v>
      </c>
    </row>
    <row r="2613" spans="19:22" x14ac:dyDescent="0.35">
      <c r="S2613">
        <v>2542</v>
      </c>
      <c r="T2613" s="32">
        <v>139350070.50097746</v>
      </c>
      <c r="U2613">
        <v>2542</v>
      </c>
      <c r="V2613" s="32">
        <v>417986227.29895216</v>
      </c>
    </row>
    <row r="2614" spans="19:22" x14ac:dyDescent="0.35">
      <c r="S2614">
        <v>2543</v>
      </c>
      <c r="T2614" s="32">
        <v>325657386.6026504</v>
      </c>
      <c r="U2614">
        <v>2543</v>
      </c>
      <c r="V2614" s="32">
        <v>-389670355.46633494</v>
      </c>
    </row>
    <row r="2615" spans="19:22" x14ac:dyDescent="0.35">
      <c r="S2615">
        <v>2544</v>
      </c>
      <c r="T2615" s="32">
        <v>302985068.11095083</v>
      </c>
      <c r="U2615">
        <v>2544</v>
      </c>
      <c r="V2615" s="32">
        <v>-101216253.00022031</v>
      </c>
    </row>
    <row r="2616" spans="19:22" x14ac:dyDescent="0.35">
      <c r="S2616">
        <v>2545</v>
      </c>
      <c r="T2616" s="32">
        <v>74912718.910181433</v>
      </c>
      <c r="U2616">
        <v>2545</v>
      </c>
      <c r="V2616" s="32">
        <v>-542586661.5723263</v>
      </c>
    </row>
    <row r="2617" spans="19:22" x14ac:dyDescent="0.35">
      <c r="S2617">
        <v>2546</v>
      </c>
      <c r="T2617" s="32">
        <v>136598818.71845058</v>
      </c>
      <c r="U2617">
        <v>2546</v>
      </c>
      <c r="V2617" s="32">
        <v>-216339955.54215878</v>
      </c>
    </row>
    <row r="2618" spans="19:22" x14ac:dyDescent="0.35">
      <c r="S2618">
        <v>2547</v>
      </c>
      <c r="T2618" s="32">
        <v>159049177.12298265</v>
      </c>
      <c r="U2618">
        <v>2547</v>
      </c>
      <c r="V2618" s="32">
        <v>-493048279.71492237</v>
      </c>
    </row>
    <row r="2619" spans="19:22" x14ac:dyDescent="0.35">
      <c r="S2619">
        <v>2548</v>
      </c>
      <c r="T2619" s="32">
        <v>144172797.21950084</v>
      </c>
      <c r="U2619">
        <v>2548</v>
      </c>
      <c r="V2619" s="32">
        <v>-564272881.97373617</v>
      </c>
    </row>
    <row r="2620" spans="19:22" x14ac:dyDescent="0.35">
      <c r="S2620">
        <v>2549</v>
      </c>
      <c r="T2620" s="32">
        <v>109911526.20686212</v>
      </c>
      <c r="U2620">
        <v>2549</v>
      </c>
      <c r="V2620" s="32">
        <v>-654669507.18671322</v>
      </c>
    </row>
    <row r="2621" spans="19:22" x14ac:dyDescent="0.35">
      <c r="S2621">
        <v>2550</v>
      </c>
      <c r="T2621" s="32">
        <v>153401837.21340474</v>
      </c>
      <c r="U2621">
        <v>2550</v>
      </c>
      <c r="V2621" s="32">
        <v>-148901476.93771651</v>
      </c>
    </row>
    <row r="2622" spans="19:22" x14ac:dyDescent="0.35">
      <c r="S2622">
        <v>2551</v>
      </c>
      <c r="T2622" s="32">
        <v>245765175.76187932</v>
      </c>
      <c r="U2622">
        <v>2551</v>
      </c>
      <c r="V2622" s="32">
        <v>853134548.5864079</v>
      </c>
    </row>
    <row r="2623" spans="19:22" x14ac:dyDescent="0.35">
      <c r="S2623">
        <v>2552</v>
      </c>
      <c r="T2623" s="32">
        <v>70413652.415865004</v>
      </c>
      <c r="U2623">
        <v>2552</v>
      </c>
      <c r="V2623" s="32">
        <v>203943242.51412675</v>
      </c>
    </row>
    <row r="2624" spans="19:22" x14ac:dyDescent="0.35">
      <c r="S2624">
        <v>2553</v>
      </c>
      <c r="T2624" s="32">
        <v>80266715.391124889</v>
      </c>
      <c r="U2624">
        <v>2553</v>
      </c>
      <c r="V2624" s="32">
        <v>85893037.626412809</v>
      </c>
    </row>
    <row r="2625" spans="19:22" x14ac:dyDescent="0.35">
      <c r="S2625">
        <v>2554</v>
      </c>
      <c r="T2625" s="32">
        <v>82533777.888412639</v>
      </c>
      <c r="U2625">
        <v>2554</v>
      </c>
      <c r="V2625" s="32">
        <v>-417128624.3088032</v>
      </c>
    </row>
    <row r="2626" spans="19:22" x14ac:dyDescent="0.35">
      <c r="S2626">
        <v>2555</v>
      </c>
      <c r="T2626" s="32">
        <v>98287519.881921664</v>
      </c>
      <c r="U2626">
        <v>2555</v>
      </c>
      <c r="V2626" s="32">
        <v>48534736.798028186</v>
      </c>
    </row>
    <row r="2627" spans="19:22" x14ac:dyDescent="0.35">
      <c r="S2627">
        <v>2556</v>
      </c>
      <c r="T2627" s="32">
        <v>115730196.58514084</v>
      </c>
      <c r="U2627">
        <v>2556</v>
      </c>
      <c r="V2627" s="32">
        <v>-183283534.22357604</v>
      </c>
    </row>
    <row r="2628" spans="19:22" x14ac:dyDescent="0.35">
      <c r="S2628">
        <v>2557</v>
      </c>
      <c r="T2628" s="32">
        <v>508584492.73888075</v>
      </c>
      <c r="U2628">
        <v>2557</v>
      </c>
      <c r="V2628" s="32">
        <v>201560344.84470996</v>
      </c>
    </row>
    <row r="2629" spans="19:22" x14ac:dyDescent="0.35">
      <c r="S2629">
        <v>2558</v>
      </c>
      <c r="T2629" s="32">
        <v>256758408.74360982</v>
      </c>
      <c r="U2629">
        <v>2558</v>
      </c>
      <c r="V2629" s="32">
        <v>-248742251.17819566</v>
      </c>
    </row>
    <row r="2630" spans="19:22" x14ac:dyDescent="0.35">
      <c r="S2630">
        <v>2559</v>
      </c>
      <c r="T2630" s="32">
        <v>282116805.42241228</v>
      </c>
      <c r="U2630">
        <v>2559</v>
      </c>
      <c r="V2630" s="32">
        <v>686471500.56501162</v>
      </c>
    </row>
    <row r="2631" spans="19:22" x14ac:dyDescent="0.35">
      <c r="S2631">
        <v>2560</v>
      </c>
      <c r="T2631" s="32">
        <v>146989654.6129784</v>
      </c>
      <c r="U2631">
        <v>2560</v>
      </c>
      <c r="V2631" s="32">
        <v>88344819.984523937</v>
      </c>
    </row>
    <row r="2632" spans="19:22" x14ac:dyDescent="0.35">
      <c r="S2632">
        <v>2561</v>
      </c>
      <c r="T2632" s="32">
        <v>137788956.39984995</v>
      </c>
      <c r="U2632">
        <v>2561</v>
      </c>
      <c r="V2632" s="32">
        <v>-85797490.297778547</v>
      </c>
    </row>
    <row r="2633" spans="19:22" x14ac:dyDescent="0.35">
      <c r="S2633">
        <v>2562</v>
      </c>
      <c r="T2633" s="32">
        <v>95074141.573851511</v>
      </c>
      <c r="U2633">
        <v>2562</v>
      </c>
      <c r="V2633" s="32">
        <v>-238821348.05146712</v>
      </c>
    </row>
    <row r="2634" spans="19:22" x14ac:dyDescent="0.35">
      <c r="S2634">
        <v>2563</v>
      </c>
      <c r="T2634" s="32">
        <v>95903459.887770653</v>
      </c>
      <c r="U2634">
        <v>2563</v>
      </c>
      <c r="V2634" s="32">
        <v>-339037874.71431011</v>
      </c>
    </row>
    <row r="2635" spans="19:22" x14ac:dyDescent="0.35">
      <c r="S2635">
        <v>2564</v>
      </c>
      <c r="T2635" s="32">
        <v>77965984.218287289</v>
      </c>
      <c r="U2635">
        <v>2564</v>
      </c>
      <c r="V2635" s="32">
        <v>-593543292.51528811</v>
      </c>
    </row>
    <row r="2636" spans="19:22" x14ac:dyDescent="0.35">
      <c r="S2636">
        <v>2565</v>
      </c>
      <c r="T2636" s="32">
        <v>149603967.13285971</v>
      </c>
      <c r="U2636">
        <v>2565</v>
      </c>
      <c r="V2636" s="32">
        <v>-71797140.775451675</v>
      </c>
    </row>
    <row r="2637" spans="19:22" x14ac:dyDescent="0.35">
      <c r="S2637">
        <v>2566</v>
      </c>
      <c r="T2637" s="32">
        <v>138127632.39671811</v>
      </c>
      <c r="U2637">
        <v>2566</v>
      </c>
      <c r="V2637" s="32">
        <v>-387522921.73924381</v>
      </c>
    </row>
    <row r="2638" spans="19:22" x14ac:dyDescent="0.35">
      <c r="S2638">
        <v>2567</v>
      </c>
      <c r="T2638" s="32">
        <v>129715288.43397649</v>
      </c>
      <c r="U2638">
        <v>2567</v>
      </c>
      <c r="V2638" s="32">
        <v>-217597889.79598475</v>
      </c>
    </row>
    <row r="2639" spans="19:22" x14ac:dyDescent="0.35">
      <c r="S2639">
        <v>2568</v>
      </c>
      <c r="T2639" s="32">
        <v>67303633.379315585</v>
      </c>
      <c r="U2639">
        <v>2568</v>
      </c>
      <c r="V2639" s="32">
        <v>-263562180.54190174</v>
      </c>
    </row>
    <row r="2640" spans="19:22" x14ac:dyDescent="0.35">
      <c r="S2640">
        <v>2569</v>
      </c>
      <c r="T2640" s="32">
        <v>156965369.0453364</v>
      </c>
      <c r="U2640">
        <v>2569</v>
      </c>
      <c r="V2640" s="32">
        <v>33610813.467007086</v>
      </c>
    </row>
    <row r="2641" spans="19:22" x14ac:dyDescent="0.35">
      <c r="S2641">
        <v>2570</v>
      </c>
      <c r="T2641" s="32">
        <v>182259525.93519047</v>
      </c>
      <c r="U2641">
        <v>2570</v>
      </c>
      <c r="V2641" s="32">
        <v>-637531573.52909422</v>
      </c>
    </row>
    <row r="2642" spans="19:22" x14ac:dyDescent="0.35">
      <c r="S2642">
        <v>2571</v>
      </c>
      <c r="T2642" s="32">
        <v>163400657.00367495</v>
      </c>
      <c r="U2642">
        <v>2571</v>
      </c>
      <c r="V2642" s="32">
        <v>-401722133.6944254</v>
      </c>
    </row>
    <row r="2643" spans="19:22" x14ac:dyDescent="0.35">
      <c r="S2643">
        <v>2572</v>
      </c>
      <c r="T2643" s="32">
        <v>125893985.20159037</v>
      </c>
      <c r="U2643">
        <v>2572</v>
      </c>
      <c r="V2643" s="32">
        <v>-600931078.4681108</v>
      </c>
    </row>
    <row r="2644" spans="19:22" x14ac:dyDescent="0.35">
      <c r="S2644">
        <v>2573</v>
      </c>
      <c r="T2644" s="32">
        <v>373244992.37597883</v>
      </c>
      <c r="U2644">
        <v>2573</v>
      </c>
      <c r="V2644" s="32">
        <v>-861045620.21517456</v>
      </c>
    </row>
    <row r="2645" spans="19:22" x14ac:dyDescent="0.35">
      <c r="S2645">
        <v>2574</v>
      </c>
      <c r="T2645" s="32">
        <v>97514114.331168905</v>
      </c>
      <c r="U2645">
        <v>2574</v>
      </c>
      <c r="V2645" s="32">
        <v>-221294388.40200776</v>
      </c>
    </row>
    <row r="2646" spans="19:22" x14ac:dyDescent="0.35">
      <c r="S2646">
        <v>2575</v>
      </c>
      <c r="T2646" s="32">
        <v>143015425.44274959</v>
      </c>
      <c r="U2646">
        <v>2575</v>
      </c>
      <c r="V2646" s="32">
        <v>-843376363.45219898</v>
      </c>
    </row>
    <row r="2647" spans="19:22" x14ac:dyDescent="0.35">
      <c r="S2647">
        <v>2576</v>
      </c>
      <c r="T2647" s="32">
        <v>74607644.603989363</v>
      </c>
      <c r="U2647">
        <v>2576</v>
      </c>
      <c r="V2647" s="32">
        <v>-554197976.51466429</v>
      </c>
    </row>
    <row r="2648" spans="19:22" x14ac:dyDescent="0.35">
      <c r="S2648">
        <v>2577</v>
      </c>
      <c r="T2648" s="32">
        <v>199773752.31244716</v>
      </c>
      <c r="U2648">
        <v>2577</v>
      </c>
      <c r="V2648" s="32">
        <v>1320058969.4170413</v>
      </c>
    </row>
    <row r="2649" spans="19:22" x14ac:dyDescent="0.35">
      <c r="S2649">
        <v>2578</v>
      </c>
      <c r="T2649" s="32">
        <v>182755495.99434468</v>
      </c>
      <c r="U2649">
        <v>2578</v>
      </c>
      <c r="V2649" s="32">
        <v>-259437213.88520494</v>
      </c>
    </row>
    <row r="2650" spans="19:22" x14ac:dyDescent="0.35">
      <c r="S2650">
        <v>2579</v>
      </c>
      <c r="T2650" s="32">
        <v>205902096.5896835</v>
      </c>
      <c r="U2650">
        <v>2579</v>
      </c>
      <c r="V2650" s="32">
        <v>-608865986.48887658</v>
      </c>
    </row>
    <row r="2651" spans="19:22" x14ac:dyDescent="0.35">
      <c r="S2651">
        <v>2580</v>
      </c>
      <c r="T2651" s="32">
        <v>191747755.09821811</v>
      </c>
      <c r="U2651">
        <v>2580</v>
      </c>
      <c r="V2651" s="32">
        <v>-219625924.07217842</v>
      </c>
    </row>
    <row r="2652" spans="19:22" x14ac:dyDescent="0.35">
      <c r="S2652">
        <v>2581</v>
      </c>
      <c r="T2652" s="32">
        <v>150010765.46373817</v>
      </c>
      <c r="U2652">
        <v>2581</v>
      </c>
      <c r="V2652" s="32">
        <v>17443494.235945206</v>
      </c>
    </row>
    <row r="2653" spans="19:22" x14ac:dyDescent="0.35">
      <c r="S2653">
        <v>2582</v>
      </c>
      <c r="T2653" s="32">
        <v>92946266.548946857</v>
      </c>
      <c r="U2653">
        <v>2582</v>
      </c>
      <c r="V2653" s="32">
        <v>-428603692.59359396</v>
      </c>
    </row>
    <row r="2654" spans="19:22" x14ac:dyDescent="0.35">
      <c r="S2654">
        <v>2583</v>
      </c>
      <c r="T2654" s="32">
        <v>225727681.73986331</v>
      </c>
      <c r="U2654">
        <v>2583</v>
      </c>
      <c r="V2654" s="32">
        <v>-240494772.84052181</v>
      </c>
    </row>
    <row r="2655" spans="19:22" x14ac:dyDescent="0.35">
      <c r="S2655">
        <v>2584</v>
      </c>
      <c r="T2655" s="32">
        <v>183860261.14814746</v>
      </c>
      <c r="U2655">
        <v>2584</v>
      </c>
      <c r="V2655" s="32">
        <v>-964225830.51736462</v>
      </c>
    </row>
    <row r="2656" spans="19:22" x14ac:dyDescent="0.35">
      <c r="S2656">
        <v>2585</v>
      </c>
      <c r="T2656" s="32">
        <v>135363210.95636716</v>
      </c>
      <c r="U2656">
        <v>2585</v>
      </c>
      <c r="V2656" s="32">
        <v>93526464.572698712</v>
      </c>
    </row>
    <row r="2657" spans="19:22" x14ac:dyDescent="0.35">
      <c r="S2657">
        <v>2586</v>
      </c>
      <c r="T2657" s="32">
        <v>159996679.28456321</v>
      </c>
      <c r="U2657">
        <v>2586</v>
      </c>
      <c r="V2657" s="32">
        <v>-381403923.94065052</v>
      </c>
    </row>
    <row r="2658" spans="19:22" x14ac:dyDescent="0.35">
      <c r="S2658">
        <v>2587</v>
      </c>
      <c r="T2658" s="32">
        <v>543253961.58788109</v>
      </c>
      <c r="U2658">
        <v>2587</v>
      </c>
      <c r="V2658" s="32">
        <v>-97271765.800394446</v>
      </c>
    </row>
    <row r="2659" spans="19:22" x14ac:dyDescent="0.35">
      <c r="S2659">
        <v>2588</v>
      </c>
      <c r="T2659" s="32">
        <v>111906749.5932572</v>
      </c>
      <c r="U2659">
        <v>2588</v>
      </c>
      <c r="V2659" s="32">
        <v>-129147349.29964872</v>
      </c>
    </row>
    <row r="2660" spans="19:22" x14ac:dyDescent="0.35">
      <c r="S2660">
        <v>2589</v>
      </c>
      <c r="T2660" s="32">
        <v>203718333.41010696</v>
      </c>
      <c r="U2660">
        <v>2589</v>
      </c>
      <c r="V2660" s="32">
        <v>-378616286.28615493</v>
      </c>
    </row>
    <row r="2661" spans="19:22" x14ac:dyDescent="0.35">
      <c r="S2661">
        <v>2590</v>
      </c>
      <c r="T2661" s="32">
        <v>125439259.3338237</v>
      </c>
      <c r="U2661">
        <v>2590</v>
      </c>
      <c r="V2661" s="32">
        <v>384763415.87415874</v>
      </c>
    </row>
    <row r="2662" spans="19:22" x14ac:dyDescent="0.35">
      <c r="S2662">
        <v>2591</v>
      </c>
      <c r="T2662" s="32">
        <v>60201399.016375549</v>
      </c>
      <c r="U2662">
        <v>2591</v>
      </c>
      <c r="V2662" s="32">
        <v>-412898063.33805209</v>
      </c>
    </row>
    <row r="2663" spans="19:22" x14ac:dyDescent="0.35">
      <c r="S2663">
        <v>2592</v>
      </c>
      <c r="T2663" s="32">
        <v>118066927.60108159</v>
      </c>
      <c r="U2663">
        <v>2592</v>
      </c>
      <c r="V2663" s="32">
        <v>296453753.7246815</v>
      </c>
    </row>
    <row r="2664" spans="19:22" x14ac:dyDescent="0.35">
      <c r="S2664">
        <v>2593</v>
      </c>
      <c r="T2664" s="32">
        <v>131420986.08261757</v>
      </c>
      <c r="U2664">
        <v>2593</v>
      </c>
      <c r="V2664" s="32">
        <v>-128039449.90843414</v>
      </c>
    </row>
    <row r="2665" spans="19:22" x14ac:dyDescent="0.35">
      <c r="S2665">
        <v>2594</v>
      </c>
      <c r="T2665" s="32">
        <v>234599488.10111475</v>
      </c>
      <c r="U2665">
        <v>2594</v>
      </c>
      <c r="V2665" s="32">
        <v>-189551256.91242361</v>
      </c>
    </row>
    <row r="2666" spans="19:22" x14ac:dyDescent="0.35">
      <c r="S2666">
        <v>2595</v>
      </c>
      <c r="T2666" s="32">
        <v>120717081.94529916</v>
      </c>
      <c r="U2666">
        <v>2595</v>
      </c>
      <c r="V2666" s="32">
        <v>637850323.34796381</v>
      </c>
    </row>
    <row r="2667" spans="19:22" x14ac:dyDescent="0.35">
      <c r="S2667">
        <v>2596</v>
      </c>
      <c r="T2667" s="32">
        <v>107251953.0956158</v>
      </c>
      <c r="U2667">
        <v>2596</v>
      </c>
      <c r="V2667" s="32">
        <v>-214721415.08863115</v>
      </c>
    </row>
    <row r="2668" spans="19:22" x14ac:dyDescent="0.35">
      <c r="S2668">
        <v>2597</v>
      </c>
      <c r="T2668" s="32">
        <v>206352791.99483797</v>
      </c>
      <c r="U2668">
        <v>2597</v>
      </c>
      <c r="V2668" s="32">
        <v>-127625190.74898235</v>
      </c>
    </row>
    <row r="2669" spans="19:22" x14ac:dyDescent="0.35">
      <c r="S2669">
        <v>2598</v>
      </c>
      <c r="T2669" s="32">
        <v>157344208.29220846</v>
      </c>
      <c r="U2669">
        <v>2598</v>
      </c>
      <c r="V2669" s="32">
        <v>406101131.25530541</v>
      </c>
    </row>
    <row r="2670" spans="19:22" x14ac:dyDescent="0.35">
      <c r="S2670">
        <v>2599</v>
      </c>
      <c r="T2670" s="32">
        <v>136230234.11623216</v>
      </c>
      <c r="U2670">
        <v>2599</v>
      </c>
      <c r="V2670" s="32">
        <v>108188998.61090718</v>
      </c>
    </row>
    <row r="2671" spans="19:22" x14ac:dyDescent="0.35">
      <c r="S2671">
        <v>2600</v>
      </c>
      <c r="T2671" s="32">
        <v>191776790.53699362</v>
      </c>
      <c r="U2671">
        <v>2600</v>
      </c>
      <c r="V2671" s="32">
        <v>-378147121.84564537</v>
      </c>
    </row>
    <row r="2672" spans="19:22" x14ac:dyDescent="0.35">
      <c r="S2672">
        <v>2601</v>
      </c>
      <c r="T2672" s="32">
        <v>170671477.18667126</v>
      </c>
      <c r="U2672">
        <v>2601</v>
      </c>
      <c r="V2672" s="32">
        <v>-100311897.37668699</v>
      </c>
    </row>
    <row r="2673" spans="19:22" x14ac:dyDescent="0.35">
      <c r="S2673">
        <v>2602</v>
      </c>
      <c r="T2673" s="32">
        <v>260181372.71280426</v>
      </c>
      <c r="U2673">
        <v>2602</v>
      </c>
      <c r="V2673" s="32">
        <v>-193954439.49739003</v>
      </c>
    </row>
    <row r="2674" spans="19:22" x14ac:dyDescent="0.35">
      <c r="S2674">
        <v>2603</v>
      </c>
      <c r="T2674" s="32">
        <v>79654901.455742255</v>
      </c>
      <c r="U2674">
        <v>2603</v>
      </c>
      <c r="V2674" s="32">
        <v>-671018281.0156424</v>
      </c>
    </row>
    <row r="2675" spans="19:22" x14ac:dyDescent="0.35">
      <c r="S2675">
        <v>2604</v>
      </c>
      <c r="T2675" s="32">
        <v>203131318.36637041</v>
      </c>
      <c r="U2675">
        <v>2604</v>
      </c>
      <c r="V2675" s="32">
        <v>-530752764.52260464</v>
      </c>
    </row>
    <row r="2676" spans="19:22" x14ac:dyDescent="0.35">
      <c r="S2676">
        <v>2605</v>
      </c>
      <c r="T2676" s="32">
        <v>90157973.698124677</v>
      </c>
      <c r="U2676">
        <v>2605</v>
      </c>
      <c r="V2676" s="32">
        <v>-387140993.06967944</v>
      </c>
    </row>
    <row r="2677" spans="19:22" x14ac:dyDescent="0.35">
      <c r="S2677">
        <v>2606</v>
      </c>
      <c r="T2677" s="32">
        <v>143243779.4598048</v>
      </c>
      <c r="U2677">
        <v>2606</v>
      </c>
      <c r="V2677" s="32">
        <v>-102746938.95828837</v>
      </c>
    </row>
    <row r="2678" spans="19:22" x14ac:dyDescent="0.35">
      <c r="S2678">
        <v>2607</v>
      </c>
      <c r="T2678" s="32">
        <v>105145832.65304203</v>
      </c>
      <c r="U2678">
        <v>2607</v>
      </c>
      <c r="V2678" s="32">
        <v>-96209232.529971898</v>
      </c>
    </row>
    <row r="2679" spans="19:22" x14ac:dyDescent="0.35">
      <c r="S2679">
        <v>2608</v>
      </c>
      <c r="T2679" s="32">
        <v>164329418.57041124</v>
      </c>
      <c r="U2679">
        <v>2608</v>
      </c>
      <c r="V2679" s="32">
        <v>-173405454.18211493</v>
      </c>
    </row>
    <row r="2680" spans="19:22" x14ac:dyDescent="0.35">
      <c r="S2680">
        <v>2609</v>
      </c>
      <c r="T2680" s="32">
        <v>77663643.658347726</v>
      </c>
      <c r="U2680">
        <v>2609</v>
      </c>
      <c r="V2680" s="32">
        <v>152570061.22634676</v>
      </c>
    </row>
    <row r="2681" spans="19:22" x14ac:dyDescent="0.35">
      <c r="S2681">
        <v>2610</v>
      </c>
      <c r="T2681" s="32">
        <v>165542194.7378684</v>
      </c>
      <c r="U2681">
        <v>2610</v>
      </c>
      <c r="V2681" s="32">
        <v>-383277881.11056989</v>
      </c>
    </row>
    <row r="2682" spans="19:22" x14ac:dyDescent="0.35">
      <c r="S2682">
        <v>2611</v>
      </c>
      <c r="T2682" s="32">
        <v>300704511.44388413</v>
      </c>
      <c r="U2682">
        <v>2611</v>
      </c>
      <c r="V2682" s="32">
        <v>-248258297.3194496</v>
      </c>
    </row>
    <row r="2683" spans="19:22" x14ac:dyDescent="0.35">
      <c r="S2683">
        <v>2612</v>
      </c>
      <c r="T2683" s="32">
        <v>113403252.18604597</v>
      </c>
      <c r="U2683">
        <v>2612</v>
      </c>
      <c r="V2683" s="32">
        <v>2900257041.8768878</v>
      </c>
    </row>
    <row r="2684" spans="19:22" x14ac:dyDescent="0.35">
      <c r="S2684">
        <v>2613</v>
      </c>
      <c r="T2684" s="32">
        <v>110414791.68718225</v>
      </c>
      <c r="U2684">
        <v>2613</v>
      </c>
      <c r="V2684" s="32">
        <v>-74375511.926128477</v>
      </c>
    </row>
    <row r="2685" spans="19:22" x14ac:dyDescent="0.35">
      <c r="S2685">
        <v>2614</v>
      </c>
      <c r="T2685" s="32">
        <v>265542461.07573733</v>
      </c>
      <c r="U2685">
        <v>2614</v>
      </c>
      <c r="V2685" s="32">
        <v>-306435990.47882313</v>
      </c>
    </row>
    <row r="2686" spans="19:22" x14ac:dyDescent="0.35">
      <c r="S2686">
        <v>2615</v>
      </c>
      <c r="T2686" s="32">
        <v>78101298.729249313</v>
      </c>
      <c r="U2686">
        <v>2615</v>
      </c>
      <c r="V2686" s="32">
        <v>-123123379.58365719</v>
      </c>
    </row>
    <row r="2687" spans="19:22" x14ac:dyDescent="0.35">
      <c r="S2687">
        <v>2616</v>
      </c>
      <c r="T2687" s="32">
        <v>104634862.312378</v>
      </c>
      <c r="U2687">
        <v>2616</v>
      </c>
      <c r="V2687" s="32">
        <v>-91474714.933992639</v>
      </c>
    </row>
    <row r="2688" spans="19:22" x14ac:dyDescent="0.35">
      <c r="S2688">
        <v>2617</v>
      </c>
      <c r="T2688" s="32">
        <v>193123357.53613144</v>
      </c>
      <c r="U2688">
        <v>2617</v>
      </c>
      <c r="V2688" s="32">
        <v>2469373611.1697617</v>
      </c>
    </row>
    <row r="2689" spans="19:22" x14ac:dyDescent="0.35">
      <c r="S2689">
        <v>2618</v>
      </c>
      <c r="T2689" s="32">
        <v>253106889.42800915</v>
      </c>
      <c r="U2689">
        <v>2618</v>
      </c>
      <c r="V2689" s="32">
        <v>-628721377.96944678</v>
      </c>
    </row>
    <row r="2690" spans="19:22" x14ac:dyDescent="0.35">
      <c r="S2690">
        <v>2619</v>
      </c>
      <c r="T2690" s="32">
        <v>248512569.40999886</v>
      </c>
      <c r="U2690">
        <v>2619</v>
      </c>
      <c r="V2690" s="32">
        <v>-21667066.727091257</v>
      </c>
    </row>
    <row r="2691" spans="19:22" x14ac:dyDescent="0.35">
      <c r="S2691">
        <v>2620</v>
      </c>
      <c r="T2691" s="32">
        <v>114221924.1547288</v>
      </c>
      <c r="U2691">
        <v>2620</v>
      </c>
      <c r="V2691" s="32">
        <v>437353938.31657505</v>
      </c>
    </row>
    <row r="2692" spans="19:22" x14ac:dyDescent="0.35">
      <c r="S2692">
        <v>2621</v>
      </c>
      <c r="T2692" s="32">
        <v>139806765.9169763</v>
      </c>
      <c r="U2692">
        <v>2621</v>
      </c>
      <c r="V2692" s="32">
        <v>-14412448.938696969</v>
      </c>
    </row>
    <row r="2693" spans="19:22" x14ac:dyDescent="0.35">
      <c r="S2693">
        <v>2622</v>
      </c>
      <c r="T2693" s="32">
        <v>157808314.59670502</v>
      </c>
      <c r="U2693">
        <v>2622</v>
      </c>
      <c r="V2693" s="32">
        <v>-80243991.727162749</v>
      </c>
    </row>
    <row r="2694" spans="19:22" x14ac:dyDescent="0.35">
      <c r="S2694">
        <v>2623</v>
      </c>
      <c r="T2694" s="32">
        <v>134587478.33279142</v>
      </c>
      <c r="U2694">
        <v>2623</v>
      </c>
      <c r="V2694" s="32">
        <v>14672083.001661848</v>
      </c>
    </row>
    <row r="2695" spans="19:22" x14ac:dyDescent="0.35">
      <c r="S2695">
        <v>2624</v>
      </c>
      <c r="T2695" s="32">
        <v>68727101.004566446</v>
      </c>
      <c r="U2695">
        <v>2624</v>
      </c>
      <c r="V2695" s="32">
        <v>1848803143.9921777</v>
      </c>
    </row>
    <row r="2696" spans="19:22" x14ac:dyDescent="0.35">
      <c r="S2696">
        <v>2625</v>
      </c>
      <c r="T2696" s="32">
        <v>164973664.59505233</v>
      </c>
      <c r="U2696">
        <v>2625</v>
      </c>
      <c r="V2696" s="32">
        <v>-280368063.17976052</v>
      </c>
    </row>
    <row r="2697" spans="19:22" x14ac:dyDescent="0.35">
      <c r="S2697">
        <v>2626</v>
      </c>
      <c r="T2697" s="32">
        <v>48278697.026987642</v>
      </c>
      <c r="U2697">
        <v>2626</v>
      </c>
      <c r="V2697" s="32">
        <v>1221576675.1388361</v>
      </c>
    </row>
    <row r="2698" spans="19:22" x14ac:dyDescent="0.35">
      <c r="S2698">
        <v>2627</v>
      </c>
      <c r="T2698" s="32">
        <v>137429554.02681735</v>
      </c>
      <c r="U2698">
        <v>2627</v>
      </c>
      <c r="V2698" s="32">
        <v>-263480031.80364382</v>
      </c>
    </row>
    <row r="2699" spans="19:22" x14ac:dyDescent="0.35">
      <c r="S2699">
        <v>2628</v>
      </c>
      <c r="T2699" s="32">
        <v>188567946.61929157</v>
      </c>
      <c r="U2699">
        <v>2628</v>
      </c>
      <c r="V2699" s="32">
        <v>-273430132.43174589</v>
      </c>
    </row>
    <row r="2700" spans="19:22" x14ac:dyDescent="0.35">
      <c r="S2700">
        <v>2629</v>
      </c>
      <c r="T2700" s="32">
        <v>220274726.5774498</v>
      </c>
      <c r="U2700">
        <v>2629</v>
      </c>
      <c r="V2700" s="32">
        <v>-173255135.6303511</v>
      </c>
    </row>
    <row r="2701" spans="19:22" x14ac:dyDescent="0.35">
      <c r="S2701">
        <v>2630</v>
      </c>
      <c r="T2701" s="32">
        <v>161803571.34522021</v>
      </c>
      <c r="U2701">
        <v>2630</v>
      </c>
      <c r="V2701" s="32">
        <v>-347283560.07208306</v>
      </c>
    </row>
    <row r="2702" spans="19:22" x14ac:dyDescent="0.35">
      <c r="S2702">
        <v>2631</v>
      </c>
      <c r="T2702" s="32">
        <v>218657935.07405132</v>
      </c>
      <c r="U2702">
        <v>2631</v>
      </c>
      <c r="V2702" s="32">
        <v>64943859.607267112</v>
      </c>
    </row>
    <row r="2703" spans="19:22" x14ac:dyDescent="0.35">
      <c r="S2703">
        <v>2632</v>
      </c>
      <c r="T2703" s="32">
        <v>164466701.15259406</v>
      </c>
      <c r="U2703">
        <v>2632</v>
      </c>
      <c r="V2703" s="32">
        <v>-250818419.35731211</v>
      </c>
    </row>
    <row r="2704" spans="19:22" x14ac:dyDescent="0.35">
      <c r="S2704">
        <v>2633</v>
      </c>
      <c r="T2704" s="32">
        <v>123369199.17541072</v>
      </c>
      <c r="U2704">
        <v>2633</v>
      </c>
      <c r="V2704" s="32">
        <v>458359101.249255</v>
      </c>
    </row>
    <row r="2705" spans="19:22" x14ac:dyDescent="0.35">
      <c r="S2705">
        <v>2634</v>
      </c>
      <c r="T2705" s="32">
        <v>180668447.6399892</v>
      </c>
      <c r="U2705">
        <v>2634</v>
      </c>
      <c r="V2705" s="32">
        <v>677980864.22150671</v>
      </c>
    </row>
    <row r="2706" spans="19:22" x14ac:dyDescent="0.35">
      <c r="S2706">
        <v>2635</v>
      </c>
      <c r="T2706" s="32">
        <v>114875171.954623</v>
      </c>
      <c r="U2706">
        <v>2635</v>
      </c>
      <c r="V2706" s="32">
        <v>-286046562.61644387</v>
      </c>
    </row>
    <row r="2707" spans="19:22" x14ac:dyDescent="0.35">
      <c r="S2707">
        <v>2636</v>
      </c>
      <c r="T2707" s="32">
        <v>302524582.61056805</v>
      </c>
      <c r="U2707">
        <v>2636</v>
      </c>
      <c r="V2707" s="32">
        <v>124908640.19720455</v>
      </c>
    </row>
    <row r="2708" spans="19:22" x14ac:dyDescent="0.35">
      <c r="S2708">
        <v>2637</v>
      </c>
      <c r="T2708" s="32">
        <v>90014775.433806002</v>
      </c>
      <c r="U2708">
        <v>2637</v>
      </c>
      <c r="V2708" s="32">
        <v>36425906.481765553</v>
      </c>
    </row>
    <row r="2709" spans="19:22" x14ac:dyDescent="0.35">
      <c r="S2709">
        <v>2638</v>
      </c>
      <c r="T2709" s="32">
        <v>150226189.7082583</v>
      </c>
      <c r="U2709">
        <v>2638</v>
      </c>
      <c r="V2709" s="32">
        <v>581791226.38943446</v>
      </c>
    </row>
    <row r="2710" spans="19:22" x14ac:dyDescent="0.35">
      <c r="S2710">
        <v>2639</v>
      </c>
      <c r="T2710" s="32">
        <v>199075738.72140247</v>
      </c>
      <c r="U2710">
        <v>2639</v>
      </c>
      <c r="V2710" s="32">
        <v>201694238.78833136</v>
      </c>
    </row>
    <row r="2711" spans="19:22" x14ac:dyDescent="0.35">
      <c r="S2711">
        <v>2640</v>
      </c>
      <c r="T2711" s="32">
        <v>105546957.09225464</v>
      </c>
      <c r="U2711">
        <v>2640</v>
      </c>
      <c r="V2711" s="32">
        <v>-245363951.36222553</v>
      </c>
    </row>
    <row r="2712" spans="19:22" x14ac:dyDescent="0.35">
      <c r="S2712">
        <v>2641</v>
      </c>
      <c r="T2712" s="32">
        <v>90723521.16343303</v>
      </c>
      <c r="U2712">
        <v>2641</v>
      </c>
      <c r="V2712" s="32">
        <v>10015215.919321865</v>
      </c>
    </row>
    <row r="2713" spans="19:22" x14ac:dyDescent="0.35">
      <c r="S2713">
        <v>2642</v>
      </c>
      <c r="T2713" s="32">
        <v>355428859.63381082</v>
      </c>
      <c r="U2713">
        <v>2642</v>
      </c>
      <c r="V2713" s="32">
        <v>-93987056.19677195</v>
      </c>
    </row>
    <row r="2714" spans="19:22" x14ac:dyDescent="0.35">
      <c r="S2714">
        <v>2643</v>
      </c>
      <c r="T2714" s="32">
        <v>125689208.37741524</v>
      </c>
      <c r="U2714">
        <v>2643</v>
      </c>
      <c r="V2714" s="32">
        <v>-62829335.175277054</v>
      </c>
    </row>
    <row r="2715" spans="19:22" x14ac:dyDescent="0.35">
      <c r="S2715">
        <v>2644</v>
      </c>
      <c r="T2715" s="32">
        <v>94617278.317832828</v>
      </c>
      <c r="U2715">
        <v>2644</v>
      </c>
      <c r="V2715" s="32">
        <v>-240538676.92426124</v>
      </c>
    </row>
    <row r="2716" spans="19:22" x14ac:dyDescent="0.35">
      <c r="S2716">
        <v>2645</v>
      </c>
      <c r="T2716" s="32">
        <v>272880800.8266924</v>
      </c>
      <c r="U2716">
        <v>2645</v>
      </c>
      <c r="V2716" s="32">
        <v>-327993605.6549775</v>
      </c>
    </row>
    <row r="2717" spans="19:22" x14ac:dyDescent="0.35">
      <c r="S2717">
        <v>2646</v>
      </c>
      <c r="T2717" s="32">
        <v>209599067.12659436</v>
      </c>
      <c r="U2717">
        <v>2646</v>
      </c>
      <c r="V2717" s="32">
        <v>-371676848.41839647</v>
      </c>
    </row>
    <row r="2718" spans="19:22" x14ac:dyDescent="0.35">
      <c r="S2718">
        <v>2647</v>
      </c>
      <c r="T2718" s="32">
        <v>98225802.270934567</v>
      </c>
      <c r="U2718">
        <v>2647</v>
      </c>
      <c r="V2718" s="32">
        <v>356470277.90147644</v>
      </c>
    </row>
    <row r="2719" spans="19:22" x14ac:dyDescent="0.35">
      <c r="S2719">
        <v>2648</v>
      </c>
      <c r="T2719" s="32">
        <v>97576947.74920018</v>
      </c>
      <c r="U2719">
        <v>2648</v>
      </c>
      <c r="V2719" s="32">
        <v>-379207867.41337889</v>
      </c>
    </row>
    <row r="2720" spans="19:22" x14ac:dyDescent="0.35">
      <c r="S2720">
        <v>2649</v>
      </c>
      <c r="T2720" s="32">
        <v>65436929.65857245</v>
      </c>
      <c r="U2720">
        <v>2649</v>
      </c>
      <c r="V2720" s="32">
        <v>-100652955.91866668</v>
      </c>
    </row>
    <row r="2721" spans="19:22" x14ac:dyDescent="0.35">
      <c r="S2721">
        <v>2650</v>
      </c>
      <c r="T2721" s="32">
        <v>88204838.644043997</v>
      </c>
      <c r="U2721">
        <v>2650</v>
      </c>
      <c r="V2721" s="32">
        <v>-416340322.47063744</v>
      </c>
    </row>
    <row r="2722" spans="19:22" x14ac:dyDescent="0.35">
      <c r="S2722">
        <v>2651</v>
      </c>
      <c r="T2722" s="32">
        <v>64635879.739737019</v>
      </c>
      <c r="U2722">
        <v>2651</v>
      </c>
      <c r="V2722" s="32">
        <v>144172875.03084356</v>
      </c>
    </row>
    <row r="2723" spans="19:22" x14ac:dyDescent="0.35">
      <c r="S2723">
        <v>2652</v>
      </c>
      <c r="T2723" s="32">
        <v>122264151.72766508</v>
      </c>
      <c r="U2723">
        <v>2652</v>
      </c>
      <c r="V2723" s="32">
        <v>-144848542.09788755</v>
      </c>
    </row>
    <row r="2724" spans="19:22" x14ac:dyDescent="0.35">
      <c r="S2724">
        <v>2653</v>
      </c>
      <c r="T2724" s="32">
        <v>177715828.57070091</v>
      </c>
      <c r="U2724">
        <v>2653</v>
      </c>
      <c r="V2724" s="32">
        <v>-528046073.07480872</v>
      </c>
    </row>
    <row r="2725" spans="19:22" x14ac:dyDescent="0.35">
      <c r="S2725">
        <v>2654</v>
      </c>
      <c r="T2725" s="32">
        <v>100277230.57647456</v>
      </c>
      <c r="U2725">
        <v>2654</v>
      </c>
      <c r="V2725" s="32">
        <v>-228243642.56447408</v>
      </c>
    </row>
    <row r="2726" spans="19:22" x14ac:dyDescent="0.35">
      <c r="S2726">
        <v>2655</v>
      </c>
      <c r="T2726" s="32">
        <v>83762980.678133503</v>
      </c>
      <c r="U2726">
        <v>2655</v>
      </c>
      <c r="V2726" s="32">
        <v>59798458.975224823</v>
      </c>
    </row>
    <row r="2727" spans="19:22" x14ac:dyDescent="0.35">
      <c r="S2727">
        <v>2656</v>
      </c>
      <c r="T2727" s="32">
        <v>159154478.49437723</v>
      </c>
      <c r="U2727">
        <v>2656</v>
      </c>
      <c r="V2727" s="32">
        <v>235575423.49291185</v>
      </c>
    </row>
    <row r="2728" spans="19:22" x14ac:dyDescent="0.35">
      <c r="S2728">
        <v>2657</v>
      </c>
      <c r="T2728" s="32">
        <v>179061662.95616376</v>
      </c>
      <c r="U2728">
        <v>2657</v>
      </c>
      <c r="V2728" s="32">
        <v>234073163.13678473</v>
      </c>
    </row>
    <row r="2729" spans="19:22" x14ac:dyDescent="0.35">
      <c r="S2729">
        <v>2658</v>
      </c>
      <c r="T2729" s="32">
        <v>176310778.5141331</v>
      </c>
      <c r="U2729">
        <v>2658</v>
      </c>
      <c r="V2729" s="32">
        <v>-581578240.5974915</v>
      </c>
    </row>
    <row r="2730" spans="19:22" x14ac:dyDescent="0.35">
      <c r="S2730">
        <v>2659</v>
      </c>
      <c r="T2730" s="32">
        <v>258267428.99547079</v>
      </c>
      <c r="U2730">
        <v>2659</v>
      </c>
      <c r="V2730" s="32">
        <v>82865059.084846303</v>
      </c>
    </row>
    <row r="2731" spans="19:22" x14ac:dyDescent="0.35">
      <c r="S2731">
        <v>2660</v>
      </c>
      <c r="T2731" s="32">
        <v>128436720.90069592</v>
      </c>
      <c r="U2731">
        <v>2660</v>
      </c>
      <c r="V2731" s="32">
        <v>392002392.39362729</v>
      </c>
    </row>
    <row r="2732" spans="19:22" x14ac:dyDescent="0.35">
      <c r="S2732">
        <v>2661</v>
      </c>
      <c r="T2732" s="32">
        <v>181331475.36414486</v>
      </c>
      <c r="U2732">
        <v>2661</v>
      </c>
      <c r="V2732" s="32">
        <v>-15485660.702785717</v>
      </c>
    </row>
    <row r="2733" spans="19:22" x14ac:dyDescent="0.35">
      <c r="S2733">
        <v>2662</v>
      </c>
      <c r="T2733" s="32">
        <v>279285940.24266994</v>
      </c>
      <c r="U2733">
        <v>2662</v>
      </c>
      <c r="V2733" s="32">
        <v>-312150110.27859408</v>
      </c>
    </row>
    <row r="2734" spans="19:22" x14ac:dyDescent="0.35">
      <c r="S2734">
        <v>2663</v>
      </c>
      <c r="T2734" s="32">
        <v>98829524.598546699</v>
      </c>
      <c r="U2734">
        <v>2663</v>
      </c>
      <c r="V2734" s="32">
        <v>-233037043.37382367</v>
      </c>
    </row>
    <row r="2735" spans="19:22" x14ac:dyDescent="0.35">
      <c r="S2735">
        <v>2664</v>
      </c>
      <c r="T2735" s="32">
        <v>152781215.7391381</v>
      </c>
      <c r="U2735">
        <v>2664</v>
      </c>
      <c r="V2735" s="32">
        <v>467953455.1444267</v>
      </c>
    </row>
    <row r="2736" spans="19:22" x14ac:dyDescent="0.35">
      <c r="S2736">
        <v>2665</v>
      </c>
      <c r="T2736" s="32">
        <v>100911710.23505607</v>
      </c>
      <c r="U2736">
        <v>2665</v>
      </c>
      <c r="V2736" s="32">
        <v>-198729370.56851214</v>
      </c>
    </row>
    <row r="2737" spans="19:22" x14ac:dyDescent="0.35">
      <c r="S2737">
        <v>2666</v>
      </c>
      <c r="T2737" s="32">
        <v>62902477.243672132</v>
      </c>
      <c r="U2737">
        <v>2666</v>
      </c>
      <c r="V2737" s="32">
        <v>-171797637.19685227</v>
      </c>
    </row>
    <row r="2738" spans="19:22" x14ac:dyDescent="0.35">
      <c r="S2738">
        <v>2667</v>
      </c>
      <c r="T2738" s="32">
        <v>104112581.2054839</v>
      </c>
      <c r="U2738">
        <v>2667</v>
      </c>
      <c r="V2738" s="32">
        <v>-55002635.898675486</v>
      </c>
    </row>
    <row r="2739" spans="19:22" x14ac:dyDescent="0.35">
      <c r="S2739">
        <v>2668</v>
      </c>
      <c r="T2739" s="32">
        <v>186531457.47905862</v>
      </c>
      <c r="U2739">
        <v>2668</v>
      </c>
      <c r="V2739" s="32">
        <v>-46215791.447838977</v>
      </c>
    </row>
    <row r="2740" spans="19:22" x14ac:dyDescent="0.35">
      <c r="S2740">
        <v>2669</v>
      </c>
      <c r="T2740" s="32">
        <v>141005651.03364006</v>
      </c>
      <c r="U2740">
        <v>2669</v>
      </c>
      <c r="V2740" s="32">
        <v>-310926429.67265362</v>
      </c>
    </row>
    <row r="2741" spans="19:22" x14ac:dyDescent="0.35">
      <c r="S2741">
        <v>2670</v>
      </c>
      <c r="T2741" s="32">
        <v>323938453.33809972</v>
      </c>
      <c r="U2741">
        <v>2670</v>
      </c>
      <c r="V2741" s="32">
        <v>-234020540.91022974</v>
      </c>
    </row>
    <row r="2742" spans="19:22" x14ac:dyDescent="0.35">
      <c r="S2742">
        <v>2671</v>
      </c>
      <c r="T2742" s="32">
        <v>136067024.54199779</v>
      </c>
      <c r="U2742">
        <v>2671</v>
      </c>
      <c r="V2742" s="32">
        <v>64528537.020843402</v>
      </c>
    </row>
    <row r="2743" spans="19:22" x14ac:dyDescent="0.35">
      <c r="S2743">
        <v>2672</v>
      </c>
      <c r="T2743" s="32">
        <v>97623767.8588029</v>
      </c>
      <c r="U2743">
        <v>2672</v>
      </c>
      <c r="V2743" s="32">
        <v>186823647.06636018</v>
      </c>
    </row>
    <row r="2744" spans="19:22" x14ac:dyDescent="0.35">
      <c r="S2744">
        <v>2673</v>
      </c>
      <c r="T2744" s="32">
        <v>99293671.235994518</v>
      </c>
      <c r="U2744">
        <v>2673</v>
      </c>
      <c r="V2744" s="32">
        <v>-82109726.141707897</v>
      </c>
    </row>
    <row r="2745" spans="19:22" x14ac:dyDescent="0.35">
      <c r="S2745">
        <v>2674</v>
      </c>
      <c r="T2745" s="32">
        <v>93151067.357976928</v>
      </c>
      <c r="U2745">
        <v>2674</v>
      </c>
      <c r="V2745" s="32">
        <v>-284324286.74142432</v>
      </c>
    </row>
    <row r="2746" spans="19:22" x14ac:dyDescent="0.35">
      <c r="S2746">
        <v>2675</v>
      </c>
      <c r="T2746" s="32">
        <v>188287208.34879053</v>
      </c>
      <c r="U2746">
        <v>2675</v>
      </c>
      <c r="V2746" s="32">
        <v>-529660405.30734682</v>
      </c>
    </row>
    <row r="2747" spans="19:22" x14ac:dyDescent="0.35">
      <c r="S2747">
        <v>2676</v>
      </c>
      <c r="T2747" s="32">
        <v>189107300.88638926</v>
      </c>
      <c r="U2747">
        <v>2676</v>
      </c>
      <c r="V2747" s="32">
        <v>3778770850.4088244</v>
      </c>
    </row>
    <row r="2748" spans="19:22" x14ac:dyDescent="0.35">
      <c r="S2748">
        <v>2677</v>
      </c>
      <c r="T2748" s="32">
        <v>109260223.67776093</v>
      </c>
      <c r="U2748">
        <v>2677</v>
      </c>
      <c r="V2748" s="32">
        <v>737239967.83105671</v>
      </c>
    </row>
    <row r="2749" spans="19:22" x14ac:dyDescent="0.35">
      <c r="S2749">
        <v>2678</v>
      </c>
      <c r="T2749" s="32">
        <v>131631337.85102825</v>
      </c>
      <c r="U2749">
        <v>2678</v>
      </c>
      <c r="V2749" s="32">
        <v>-289190332.85102201</v>
      </c>
    </row>
    <row r="2750" spans="19:22" x14ac:dyDescent="0.35">
      <c r="S2750">
        <v>2679</v>
      </c>
      <c r="T2750" s="32">
        <v>88868752.535447747</v>
      </c>
      <c r="U2750">
        <v>2679</v>
      </c>
      <c r="V2750" s="32">
        <v>-381135627.6000337</v>
      </c>
    </row>
    <row r="2751" spans="19:22" x14ac:dyDescent="0.35">
      <c r="S2751">
        <v>2680</v>
      </c>
      <c r="T2751" s="32">
        <v>105306955.75550951</v>
      </c>
      <c r="U2751">
        <v>2680</v>
      </c>
      <c r="V2751" s="32">
        <v>-492933743.21922714</v>
      </c>
    </row>
    <row r="2752" spans="19:22" x14ac:dyDescent="0.35">
      <c r="S2752">
        <v>2681</v>
      </c>
      <c r="T2752" s="32">
        <v>116708527.27962235</v>
      </c>
      <c r="U2752">
        <v>2681</v>
      </c>
      <c r="V2752" s="32">
        <v>-271777459.98842645</v>
      </c>
    </row>
    <row r="2753" spans="19:22" x14ac:dyDescent="0.35">
      <c r="S2753">
        <v>2682</v>
      </c>
      <c r="T2753" s="32">
        <v>114962790.09345791</v>
      </c>
      <c r="U2753">
        <v>2682</v>
      </c>
      <c r="V2753" s="32">
        <v>18505071.516584802</v>
      </c>
    </row>
    <row r="2754" spans="19:22" x14ac:dyDescent="0.35">
      <c r="S2754">
        <v>2683</v>
      </c>
      <c r="T2754" s="32">
        <v>142633354.56229067</v>
      </c>
      <c r="U2754">
        <v>2683</v>
      </c>
      <c r="V2754" s="32">
        <v>-492276903.55151343</v>
      </c>
    </row>
    <row r="2755" spans="19:22" x14ac:dyDescent="0.35">
      <c r="S2755">
        <v>2684</v>
      </c>
      <c r="T2755" s="32">
        <v>92274684.628276452</v>
      </c>
      <c r="U2755">
        <v>2684</v>
      </c>
      <c r="V2755" s="32">
        <v>-284993051.65676057</v>
      </c>
    </row>
    <row r="2756" spans="19:22" x14ac:dyDescent="0.35">
      <c r="S2756">
        <v>2685</v>
      </c>
      <c r="T2756" s="32">
        <v>125950703.32441831</v>
      </c>
      <c r="U2756">
        <v>2685</v>
      </c>
      <c r="V2756" s="32">
        <v>-379998774.23848742</v>
      </c>
    </row>
    <row r="2757" spans="19:22" x14ac:dyDescent="0.35">
      <c r="S2757">
        <v>2686</v>
      </c>
      <c r="T2757" s="32">
        <v>56960140.495351173</v>
      </c>
      <c r="U2757">
        <v>2686</v>
      </c>
      <c r="V2757" s="32">
        <v>405458902.16294622</v>
      </c>
    </row>
    <row r="2758" spans="19:22" x14ac:dyDescent="0.35">
      <c r="S2758">
        <v>2687</v>
      </c>
      <c r="T2758" s="32">
        <v>94718924.302777097</v>
      </c>
      <c r="U2758">
        <v>2687</v>
      </c>
      <c r="V2758" s="32">
        <v>782704214.42784584</v>
      </c>
    </row>
    <row r="2759" spans="19:22" x14ac:dyDescent="0.35">
      <c r="S2759">
        <v>2688</v>
      </c>
      <c r="T2759" s="32">
        <v>367811259.63075775</v>
      </c>
      <c r="U2759">
        <v>2688</v>
      </c>
      <c r="V2759" s="32">
        <v>-655137929.32018721</v>
      </c>
    </row>
    <row r="2760" spans="19:22" x14ac:dyDescent="0.35">
      <c r="S2760">
        <v>2689</v>
      </c>
      <c r="T2760" s="32">
        <v>182400520.83507344</v>
      </c>
      <c r="U2760">
        <v>2689</v>
      </c>
      <c r="V2760" s="32">
        <v>-19176180.383937035</v>
      </c>
    </row>
    <row r="2761" spans="19:22" x14ac:dyDescent="0.35">
      <c r="S2761">
        <v>2690</v>
      </c>
      <c r="T2761" s="32">
        <v>219385297.43462202</v>
      </c>
      <c r="U2761">
        <v>2690</v>
      </c>
      <c r="V2761" s="32">
        <v>-164955517.76126459</v>
      </c>
    </row>
    <row r="2762" spans="19:22" x14ac:dyDescent="0.35">
      <c r="S2762">
        <v>2691</v>
      </c>
      <c r="T2762" s="32">
        <v>186191578.27599993</v>
      </c>
      <c r="U2762">
        <v>2691</v>
      </c>
      <c r="V2762" s="32">
        <v>-300105837.4887858</v>
      </c>
    </row>
    <row r="2763" spans="19:22" x14ac:dyDescent="0.35">
      <c r="S2763">
        <v>2692</v>
      </c>
      <c r="T2763" s="32">
        <v>163568568.76109844</v>
      </c>
      <c r="U2763">
        <v>2692</v>
      </c>
      <c r="V2763" s="32">
        <v>396065215.96674919</v>
      </c>
    </row>
    <row r="2764" spans="19:22" x14ac:dyDescent="0.35">
      <c r="S2764">
        <v>2693</v>
      </c>
      <c r="T2764" s="32">
        <v>335240059.73483366</v>
      </c>
      <c r="U2764">
        <v>2693</v>
      </c>
      <c r="V2764" s="32">
        <v>625119343.90036082</v>
      </c>
    </row>
    <row r="2765" spans="19:22" x14ac:dyDescent="0.35">
      <c r="S2765">
        <v>2694</v>
      </c>
      <c r="T2765" s="32">
        <v>119296975.63906518</v>
      </c>
      <c r="U2765">
        <v>2694</v>
      </c>
      <c r="V2765" s="32">
        <v>-189537445.98288921</v>
      </c>
    </row>
    <row r="2766" spans="19:22" x14ac:dyDescent="0.35">
      <c r="S2766">
        <v>2695</v>
      </c>
      <c r="T2766" s="32">
        <v>175082528.30390206</v>
      </c>
      <c r="U2766">
        <v>2695</v>
      </c>
      <c r="V2766" s="32">
        <v>279519072.74341577</v>
      </c>
    </row>
    <row r="2767" spans="19:22" x14ac:dyDescent="0.35">
      <c r="S2767">
        <v>2696</v>
      </c>
      <c r="T2767" s="32">
        <v>136312171.66645908</v>
      </c>
      <c r="U2767">
        <v>2696</v>
      </c>
      <c r="V2767" s="32">
        <v>-145299696.5092721</v>
      </c>
    </row>
    <row r="2768" spans="19:22" x14ac:dyDescent="0.35">
      <c r="S2768">
        <v>2697</v>
      </c>
      <c r="T2768" s="32">
        <v>116040065.60088189</v>
      </c>
      <c r="U2768">
        <v>2697</v>
      </c>
      <c r="V2768" s="32">
        <v>43439472.712194562</v>
      </c>
    </row>
    <row r="2769" spans="19:22" x14ac:dyDescent="0.35">
      <c r="S2769">
        <v>2698</v>
      </c>
      <c r="T2769" s="32">
        <v>77410884.125565544</v>
      </c>
      <c r="U2769">
        <v>2698</v>
      </c>
      <c r="V2769" s="32">
        <v>-187159638.60307401</v>
      </c>
    </row>
    <row r="2770" spans="19:22" x14ac:dyDescent="0.35">
      <c r="S2770">
        <v>2699</v>
      </c>
      <c r="T2770" s="32">
        <v>37509453.06274312</v>
      </c>
      <c r="U2770">
        <v>2699</v>
      </c>
      <c r="V2770" s="32">
        <v>-190188012.57481971</v>
      </c>
    </row>
    <row r="2771" spans="19:22" x14ac:dyDescent="0.35">
      <c r="S2771">
        <v>2700</v>
      </c>
      <c r="T2771" s="32">
        <v>99378113.643780351</v>
      </c>
      <c r="U2771">
        <v>2700</v>
      </c>
      <c r="V2771" s="32">
        <v>209379379.95837587</v>
      </c>
    </row>
    <row r="2772" spans="19:22" x14ac:dyDescent="0.35">
      <c r="S2772">
        <v>2701</v>
      </c>
      <c r="T2772" s="32">
        <v>244883038.33868566</v>
      </c>
      <c r="U2772">
        <v>2701</v>
      </c>
      <c r="V2772" s="32">
        <v>1074967557.7144785</v>
      </c>
    </row>
    <row r="2773" spans="19:22" x14ac:dyDescent="0.35">
      <c r="S2773">
        <v>2702</v>
      </c>
      <c r="T2773" s="32">
        <v>124791254.93033221</v>
      </c>
      <c r="U2773">
        <v>2702</v>
      </c>
      <c r="V2773" s="32">
        <v>-228530523.35684824</v>
      </c>
    </row>
    <row r="2774" spans="19:22" x14ac:dyDescent="0.35">
      <c r="S2774">
        <v>2703</v>
      </c>
      <c r="T2774" s="32">
        <v>170105589.95877388</v>
      </c>
      <c r="U2774">
        <v>2703</v>
      </c>
      <c r="V2774" s="32">
        <v>-277896636.05615401</v>
      </c>
    </row>
    <row r="2775" spans="19:22" x14ac:dyDescent="0.35">
      <c r="S2775">
        <v>2704</v>
      </c>
      <c r="T2775" s="32">
        <v>162722771.36113402</v>
      </c>
      <c r="U2775">
        <v>2704</v>
      </c>
      <c r="V2775" s="32">
        <v>-136132824.68655512</v>
      </c>
    </row>
    <row r="2776" spans="19:22" x14ac:dyDescent="0.35">
      <c r="S2776">
        <v>2705</v>
      </c>
      <c r="T2776" s="32">
        <v>144088084.67641401</v>
      </c>
      <c r="U2776">
        <v>2705</v>
      </c>
      <c r="V2776" s="32">
        <v>-240284437.29224733</v>
      </c>
    </row>
    <row r="2777" spans="19:22" x14ac:dyDescent="0.35">
      <c r="S2777">
        <v>2706</v>
      </c>
      <c r="T2777" s="32">
        <v>180417422.84157467</v>
      </c>
      <c r="U2777">
        <v>2706</v>
      </c>
      <c r="V2777" s="32">
        <v>857126777.7618922</v>
      </c>
    </row>
    <row r="2778" spans="19:22" x14ac:dyDescent="0.35">
      <c r="S2778">
        <v>2707</v>
      </c>
      <c r="T2778" s="32">
        <v>303815104.44371426</v>
      </c>
      <c r="U2778">
        <v>2707</v>
      </c>
      <c r="V2778" s="32">
        <v>22083458.460734364</v>
      </c>
    </row>
    <row r="2779" spans="19:22" x14ac:dyDescent="0.35">
      <c r="S2779">
        <v>2708</v>
      </c>
      <c r="T2779" s="32">
        <v>286754679.41275263</v>
      </c>
      <c r="U2779">
        <v>2708</v>
      </c>
      <c r="V2779" s="32">
        <v>-30146686.990213074</v>
      </c>
    </row>
    <row r="2780" spans="19:22" x14ac:dyDescent="0.35">
      <c r="S2780">
        <v>2709</v>
      </c>
      <c r="T2780" s="32">
        <v>67039891.06928242</v>
      </c>
      <c r="U2780">
        <v>2709</v>
      </c>
      <c r="V2780" s="32">
        <v>-313535940.22714347</v>
      </c>
    </row>
    <row r="2781" spans="19:22" x14ac:dyDescent="0.35">
      <c r="S2781">
        <v>2710</v>
      </c>
      <c r="T2781" s="32">
        <v>167676463.10308653</v>
      </c>
      <c r="U2781">
        <v>2710</v>
      </c>
      <c r="V2781" s="32">
        <v>-335236038.18298972</v>
      </c>
    </row>
    <row r="2782" spans="19:22" x14ac:dyDescent="0.35">
      <c r="S2782">
        <v>2711</v>
      </c>
      <c r="T2782" s="32">
        <v>220031274.87772536</v>
      </c>
      <c r="U2782">
        <v>2711</v>
      </c>
      <c r="V2782" s="32">
        <v>685708656.32903695</v>
      </c>
    </row>
    <row r="2783" spans="19:22" x14ac:dyDescent="0.35">
      <c r="S2783">
        <v>2712</v>
      </c>
      <c r="T2783" s="32">
        <v>99902776.702911913</v>
      </c>
      <c r="U2783">
        <v>2712</v>
      </c>
      <c r="V2783" s="32">
        <v>348094440.51081944</v>
      </c>
    </row>
    <row r="2784" spans="19:22" x14ac:dyDescent="0.35">
      <c r="S2784">
        <v>2713</v>
      </c>
      <c r="T2784" s="32">
        <v>209728277.57635894</v>
      </c>
      <c r="U2784">
        <v>2713</v>
      </c>
      <c r="V2784" s="32">
        <v>1731043433.1963894</v>
      </c>
    </row>
    <row r="2785" spans="19:22" x14ac:dyDescent="0.35">
      <c r="S2785">
        <v>2714</v>
      </c>
      <c r="T2785" s="32">
        <v>92395953.394430399</v>
      </c>
      <c r="U2785">
        <v>2714</v>
      </c>
      <c r="V2785" s="32">
        <v>-109838677.17483452</v>
      </c>
    </row>
    <row r="2786" spans="19:22" x14ac:dyDescent="0.35">
      <c r="S2786">
        <v>2715</v>
      </c>
      <c r="T2786" s="32">
        <v>196272279.27984998</v>
      </c>
      <c r="U2786">
        <v>2715</v>
      </c>
      <c r="V2786" s="32">
        <v>-326272436.43013275</v>
      </c>
    </row>
    <row r="2787" spans="19:22" x14ac:dyDescent="0.35">
      <c r="S2787">
        <v>2716</v>
      </c>
      <c r="T2787" s="32">
        <v>90620254.528609812</v>
      </c>
      <c r="U2787">
        <v>2716</v>
      </c>
      <c r="V2787" s="32">
        <v>-308726796.40863901</v>
      </c>
    </row>
    <row r="2788" spans="19:22" x14ac:dyDescent="0.35">
      <c r="S2788">
        <v>2717</v>
      </c>
      <c r="T2788" s="32">
        <v>154228115.10206491</v>
      </c>
      <c r="U2788">
        <v>2717</v>
      </c>
      <c r="V2788" s="32">
        <v>-80053559.609001726</v>
      </c>
    </row>
    <row r="2789" spans="19:22" x14ac:dyDescent="0.35">
      <c r="S2789">
        <v>2718</v>
      </c>
      <c r="T2789" s="32">
        <v>68773857.801885888</v>
      </c>
      <c r="U2789">
        <v>2718</v>
      </c>
      <c r="V2789" s="32">
        <v>-169548143.35366723</v>
      </c>
    </row>
    <row r="2790" spans="19:22" x14ac:dyDescent="0.35">
      <c r="S2790">
        <v>2719</v>
      </c>
      <c r="T2790" s="32">
        <v>37170223.967180498</v>
      </c>
      <c r="U2790">
        <v>2719</v>
      </c>
      <c r="V2790" s="32">
        <v>-289877534.49950153</v>
      </c>
    </row>
    <row r="2791" spans="19:22" x14ac:dyDescent="0.35">
      <c r="S2791">
        <v>2720</v>
      </c>
      <c r="T2791" s="32">
        <v>190269600.37198028</v>
      </c>
      <c r="U2791">
        <v>2720</v>
      </c>
      <c r="V2791" s="32">
        <v>-181875580.19855571</v>
      </c>
    </row>
    <row r="2792" spans="19:22" x14ac:dyDescent="0.35">
      <c r="S2792">
        <v>2721</v>
      </c>
      <c r="T2792" s="32">
        <v>55720961.352965586</v>
      </c>
      <c r="U2792">
        <v>2721</v>
      </c>
      <c r="V2792" s="32">
        <v>-218595601.69044572</v>
      </c>
    </row>
    <row r="2793" spans="19:22" x14ac:dyDescent="0.35">
      <c r="S2793">
        <v>2722</v>
      </c>
      <c r="T2793" s="32">
        <v>124027111.84296946</v>
      </c>
      <c r="U2793">
        <v>2722</v>
      </c>
      <c r="V2793" s="32">
        <v>-111501036.35814404</v>
      </c>
    </row>
    <row r="2794" spans="19:22" x14ac:dyDescent="0.35">
      <c r="S2794">
        <v>2723</v>
      </c>
      <c r="T2794" s="32">
        <v>129718095.29957509</v>
      </c>
      <c r="U2794">
        <v>2723</v>
      </c>
      <c r="V2794" s="32">
        <v>-364236007.54439163</v>
      </c>
    </row>
    <row r="2795" spans="19:22" x14ac:dyDescent="0.35">
      <c r="S2795">
        <v>2724</v>
      </c>
      <c r="T2795" s="32">
        <v>120030795.37486342</v>
      </c>
      <c r="U2795">
        <v>2724</v>
      </c>
      <c r="V2795" s="32">
        <v>-46941095.189562768</v>
      </c>
    </row>
    <row r="2796" spans="19:22" x14ac:dyDescent="0.35">
      <c r="S2796">
        <v>2725</v>
      </c>
      <c r="T2796" s="32">
        <v>133129029.60532853</v>
      </c>
      <c r="U2796">
        <v>2725</v>
      </c>
      <c r="V2796" s="32">
        <v>-937767899.92647624</v>
      </c>
    </row>
    <row r="2797" spans="19:22" x14ac:dyDescent="0.35">
      <c r="S2797">
        <v>2726</v>
      </c>
      <c r="T2797" s="32">
        <v>89644174.857197657</v>
      </c>
      <c r="U2797">
        <v>2726</v>
      </c>
      <c r="V2797" s="32">
        <v>-86436552.300253496</v>
      </c>
    </row>
    <row r="2798" spans="19:22" x14ac:dyDescent="0.35">
      <c r="S2798">
        <v>2727</v>
      </c>
      <c r="T2798" s="32">
        <v>98613264.466788441</v>
      </c>
      <c r="U2798">
        <v>2727</v>
      </c>
      <c r="V2798" s="32">
        <v>-274659804.79817462</v>
      </c>
    </row>
    <row r="2799" spans="19:22" x14ac:dyDescent="0.35">
      <c r="S2799">
        <v>2728</v>
      </c>
      <c r="T2799" s="32">
        <v>109974846.70332651</v>
      </c>
      <c r="U2799">
        <v>2728</v>
      </c>
      <c r="V2799" s="32">
        <v>-566067705.88778436</v>
      </c>
    </row>
    <row r="2800" spans="19:22" x14ac:dyDescent="0.35">
      <c r="S2800">
        <v>2729</v>
      </c>
      <c r="T2800" s="32">
        <v>251676426.3604354</v>
      </c>
      <c r="U2800">
        <v>2729</v>
      </c>
      <c r="V2800" s="32">
        <v>-560594743.30501139</v>
      </c>
    </row>
    <row r="2801" spans="19:22" x14ac:dyDescent="0.35">
      <c r="S2801">
        <v>2730</v>
      </c>
      <c r="T2801" s="32">
        <v>163800681.77712438</v>
      </c>
      <c r="U2801">
        <v>2730</v>
      </c>
      <c r="V2801" s="32">
        <v>-307933851.04824209</v>
      </c>
    </row>
    <row r="2802" spans="19:22" x14ac:dyDescent="0.35">
      <c r="S2802">
        <v>2731</v>
      </c>
      <c r="T2802" s="32">
        <v>284503927.3175959</v>
      </c>
      <c r="U2802">
        <v>2731</v>
      </c>
      <c r="V2802" s="32">
        <v>-252772736.81355798</v>
      </c>
    </row>
    <row r="2803" spans="19:22" x14ac:dyDescent="0.35">
      <c r="S2803">
        <v>2732</v>
      </c>
      <c r="T2803" s="32">
        <v>114604606.24457979</v>
      </c>
      <c r="U2803">
        <v>2732</v>
      </c>
      <c r="V2803" s="32">
        <v>-647176890.93441784</v>
      </c>
    </row>
    <row r="2804" spans="19:22" x14ac:dyDescent="0.35">
      <c r="S2804">
        <v>2733</v>
      </c>
      <c r="T2804" s="32">
        <v>126373422.96420196</v>
      </c>
      <c r="U2804">
        <v>2733</v>
      </c>
      <c r="V2804" s="32">
        <v>-583819139.13898659</v>
      </c>
    </row>
    <row r="2805" spans="19:22" x14ac:dyDescent="0.35">
      <c r="S2805">
        <v>2734</v>
      </c>
      <c r="T2805" s="32">
        <v>91593556.046720982</v>
      </c>
      <c r="U2805">
        <v>2734</v>
      </c>
      <c r="V2805" s="32">
        <v>-137507640.56377554</v>
      </c>
    </row>
    <row r="2806" spans="19:22" x14ac:dyDescent="0.35">
      <c r="S2806">
        <v>2735</v>
      </c>
      <c r="T2806" s="32">
        <v>142414764.84132704</v>
      </c>
      <c r="U2806">
        <v>2735</v>
      </c>
      <c r="V2806" s="32">
        <v>-570749150.10348248</v>
      </c>
    </row>
    <row r="2807" spans="19:22" x14ac:dyDescent="0.35">
      <c r="S2807">
        <v>2736</v>
      </c>
      <c r="T2807" s="32">
        <v>187571928.21104944</v>
      </c>
      <c r="U2807">
        <v>2736</v>
      </c>
      <c r="V2807" s="32">
        <v>210086081.26908275</v>
      </c>
    </row>
    <row r="2808" spans="19:22" x14ac:dyDescent="0.35">
      <c r="S2808">
        <v>2737</v>
      </c>
      <c r="T2808" s="32">
        <v>266397604.27963391</v>
      </c>
      <c r="U2808">
        <v>2737</v>
      </c>
      <c r="V2808" s="32">
        <v>-199725681.52468193</v>
      </c>
    </row>
    <row r="2809" spans="19:22" x14ac:dyDescent="0.35">
      <c r="S2809">
        <v>2738</v>
      </c>
      <c r="T2809" s="32">
        <v>316413233.45294005</v>
      </c>
      <c r="U2809">
        <v>2738</v>
      </c>
      <c r="V2809" s="32">
        <v>1808877543.3532553</v>
      </c>
    </row>
    <row r="2810" spans="19:22" x14ac:dyDescent="0.35">
      <c r="S2810">
        <v>2739</v>
      </c>
      <c r="T2810" s="32">
        <v>194980087.67412296</v>
      </c>
      <c r="U2810">
        <v>2739</v>
      </c>
      <c r="V2810" s="32">
        <v>-837932005.69953954</v>
      </c>
    </row>
    <row r="2811" spans="19:22" x14ac:dyDescent="0.35">
      <c r="S2811">
        <v>2740</v>
      </c>
      <c r="T2811" s="32">
        <v>128630598.46934602</v>
      </c>
      <c r="U2811">
        <v>2740</v>
      </c>
      <c r="V2811" s="32">
        <v>-330547457.45109373</v>
      </c>
    </row>
    <row r="2812" spans="19:22" x14ac:dyDescent="0.35">
      <c r="S2812">
        <v>2741</v>
      </c>
      <c r="T2812" s="32">
        <v>71442005.765959755</v>
      </c>
      <c r="U2812">
        <v>2741</v>
      </c>
      <c r="V2812" s="32">
        <v>286698030.71124893</v>
      </c>
    </row>
    <row r="2813" spans="19:22" x14ac:dyDescent="0.35">
      <c r="S2813">
        <v>2742</v>
      </c>
      <c r="T2813" s="32">
        <v>159226699.98077661</v>
      </c>
      <c r="U2813">
        <v>2742</v>
      </c>
      <c r="V2813" s="32">
        <v>-399449718.13342392</v>
      </c>
    </row>
    <row r="2814" spans="19:22" x14ac:dyDescent="0.35">
      <c r="S2814">
        <v>2743</v>
      </c>
      <c r="T2814" s="32">
        <v>395392390.97647089</v>
      </c>
      <c r="U2814">
        <v>2743</v>
      </c>
      <c r="V2814" s="32">
        <v>-184375400.1111612</v>
      </c>
    </row>
    <row r="2815" spans="19:22" x14ac:dyDescent="0.35">
      <c r="S2815">
        <v>2744</v>
      </c>
      <c r="T2815" s="32">
        <v>145509905.9013415</v>
      </c>
      <c r="U2815">
        <v>2744</v>
      </c>
      <c r="V2815" s="32">
        <v>-181520094.71534213</v>
      </c>
    </row>
    <row r="2816" spans="19:22" x14ac:dyDescent="0.35">
      <c r="S2816">
        <v>2745</v>
      </c>
      <c r="T2816" s="32">
        <v>200676119.89087421</v>
      </c>
      <c r="U2816">
        <v>2745</v>
      </c>
      <c r="V2816" s="32">
        <v>-289387768.43451929</v>
      </c>
    </row>
    <row r="2817" spans="19:22" x14ac:dyDescent="0.35">
      <c r="S2817">
        <v>2746</v>
      </c>
      <c r="T2817" s="32">
        <v>149705518.98884496</v>
      </c>
      <c r="U2817">
        <v>2746</v>
      </c>
      <c r="V2817" s="32">
        <v>296624439.65365487</v>
      </c>
    </row>
    <row r="2818" spans="19:22" x14ac:dyDescent="0.35">
      <c r="S2818">
        <v>2747</v>
      </c>
      <c r="T2818" s="32">
        <v>283958034.99112135</v>
      </c>
      <c r="U2818">
        <v>2747</v>
      </c>
      <c r="V2818" s="32">
        <v>-179772053.53379288</v>
      </c>
    </row>
    <row r="2819" spans="19:22" x14ac:dyDescent="0.35">
      <c r="S2819">
        <v>2748</v>
      </c>
      <c r="T2819" s="32">
        <v>240826134.30417886</v>
      </c>
      <c r="U2819">
        <v>2748</v>
      </c>
      <c r="V2819" s="32">
        <v>-439552721.16919959</v>
      </c>
    </row>
    <row r="2820" spans="19:22" x14ac:dyDescent="0.35">
      <c r="S2820">
        <v>2749</v>
      </c>
      <c r="T2820" s="32">
        <v>230977301.47394896</v>
      </c>
      <c r="U2820">
        <v>2749</v>
      </c>
      <c r="V2820" s="32">
        <v>-237382167.3810896</v>
      </c>
    </row>
    <row r="2821" spans="19:22" x14ac:dyDescent="0.35">
      <c r="S2821">
        <v>2750</v>
      </c>
      <c r="T2821" s="32">
        <v>94995958.043199852</v>
      </c>
      <c r="U2821">
        <v>2750</v>
      </c>
      <c r="V2821" s="32">
        <v>-582299359.46745229</v>
      </c>
    </row>
    <row r="2822" spans="19:22" x14ac:dyDescent="0.35">
      <c r="S2822">
        <v>2751</v>
      </c>
      <c r="T2822" s="32">
        <v>83795635.796397328</v>
      </c>
      <c r="U2822">
        <v>2751</v>
      </c>
      <c r="V2822" s="32">
        <v>669996925.21881473</v>
      </c>
    </row>
    <row r="2823" spans="19:22" x14ac:dyDescent="0.35">
      <c r="S2823">
        <v>2752</v>
      </c>
      <c r="T2823" s="32">
        <v>59489940.835153006</v>
      </c>
      <c r="U2823">
        <v>2752</v>
      </c>
      <c r="V2823" s="32">
        <v>-206223696.52239498</v>
      </c>
    </row>
    <row r="2824" spans="19:22" x14ac:dyDescent="0.35">
      <c r="S2824">
        <v>2753</v>
      </c>
      <c r="T2824" s="32">
        <v>366230579.82405305</v>
      </c>
      <c r="U2824">
        <v>2753</v>
      </c>
      <c r="V2824" s="32">
        <v>-331077356.63496923</v>
      </c>
    </row>
    <row r="2825" spans="19:22" x14ac:dyDescent="0.35">
      <c r="S2825">
        <v>2754</v>
      </c>
      <c r="T2825" s="32">
        <v>69743810.742832318</v>
      </c>
      <c r="U2825">
        <v>2754</v>
      </c>
      <c r="V2825" s="32">
        <v>-353315431.25989777</v>
      </c>
    </row>
    <row r="2826" spans="19:22" x14ac:dyDescent="0.35">
      <c r="S2826">
        <v>2755</v>
      </c>
      <c r="T2826" s="32">
        <v>71954857.648242101</v>
      </c>
      <c r="U2826">
        <v>2755</v>
      </c>
      <c r="V2826" s="32">
        <v>-471412268.09262639</v>
      </c>
    </row>
    <row r="2827" spans="19:22" x14ac:dyDescent="0.35">
      <c r="S2827">
        <v>2756</v>
      </c>
      <c r="T2827" s="32">
        <v>95921877.669676468</v>
      </c>
      <c r="U2827">
        <v>2756</v>
      </c>
      <c r="V2827" s="32">
        <v>-160310828.25757143</v>
      </c>
    </row>
    <row r="2828" spans="19:22" x14ac:dyDescent="0.35">
      <c r="S2828">
        <v>2757</v>
      </c>
      <c r="T2828" s="32">
        <v>170414025.77576384</v>
      </c>
      <c r="U2828">
        <v>2757</v>
      </c>
      <c r="V2828" s="32">
        <v>-329237746.11569422</v>
      </c>
    </row>
    <row r="2829" spans="19:22" x14ac:dyDescent="0.35">
      <c r="S2829">
        <v>2758</v>
      </c>
      <c r="T2829" s="32">
        <v>116292816.74147363</v>
      </c>
      <c r="U2829">
        <v>2758</v>
      </c>
      <c r="V2829" s="32">
        <v>101573059.8676347</v>
      </c>
    </row>
    <row r="2830" spans="19:22" x14ac:dyDescent="0.35">
      <c r="S2830">
        <v>2759</v>
      </c>
      <c r="T2830" s="32">
        <v>199623242.21043155</v>
      </c>
      <c r="U2830">
        <v>2759</v>
      </c>
      <c r="V2830" s="32">
        <v>-257382547.26733539</v>
      </c>
    </row>
    <row r="2831" spans="19:22" x14ac:dyDescent="0.35">
      <c r="S2831">
        <v>2760</v>
      </c>
      <c r="T2831" s="32">
        <v>158266274.60060307</v>
      </c>
      <c r="U2831">
        <v>2760</v>
      </c>
      <c r="V2831" s="32">
        <v>-307717303.98895097</v>
      </c>
    </row>
    <row r="2832" spans="19:22" x14ac:dyDescent="0.35">
      <c r="S2832">
        <v>2761</v>
      </c>
      <c r="T2832" s="32">
        <v>137189483.75868028</v>
      </c>
      <c r="U2832">
        <v>2761</v>
      </c>
      <c r="V2832" s="32">
        <v>-114186113.83934098</v>
      </c>
    </row>
    <row r="2833" spans="19:22" x14ac:dyDescent="0.35">
      <c r="S2833">
        <v>2762</v>
      </c>
      <c r="T2833" s="32">
        <v>121163889.47773196</v>
      </c>
      <c r="U2833">
        <v>2762</v>
      </c>
      <c r="V2833" s="32">
        <v>411435397.69145519</v>
      </c>
    </row>
    <row r="2834" spans="19:22" x14ac:dyDescent="0.35">
      <c r="S2834">
        <v>2763</v>
      </c>
      <c r="T2834" s="32">
        <v>61194268.616215244</v>
      </c>
      <c r="U2834">
        <v>2763</v>
      </c>
      <c r="V2834" s="32">
        <v>280523353.65748942</v>
      </c>
    </row>
    <row r="2835" spans="19:22" x14ac:dyDescent="0.35">
      <c r="S2835">
        <v>2764</v>
      </c>
      <c r="T2835" s="32">
        <v>150102079.6318478</v>
      </c>
      <c r="U2835">
        <v>2764</v>
      </c>
      <c r="V2835" s="32">
        <v>-24345104.475048661</v>
      </c>
    </row>
    <row r="2836" spans="19:22" x14ac:dyDescent="0.35">
      <c r="S2836">
        <v>2765</v>
      </c>
      <c r="T2836" s="32">
        <v>290162888.90919769</v>
      </c>
      <c r="U2836">
        <v>2765</v>
      </c>
      <c r="V2836" s="32">
        <v>-317196992.2553066</v>
      </c>
    </row>
    <row r="2837" spans="19:22" x14ac:dyDescent="0.35">
      <c r="S2837">
        <v>2766</v>
      </c>
      <c r="T2837" s="32">
        <v>109169422.16735336</v>
      </c>
      <c r="U2837">
        <v>2766</v>
      </c>
      <c r="V2837" s="32">
        <v>-213956912.45463979</v>
      </c>
    </row>
    <row r="2838" spans="19:22" x14ac:dyDescent="0.35">
      <c r="S2838">
        <v>2767</v>
      </c>
      <c r="T2838" s="32">
        <v>201877860.44805837</v>
      </c>
      <c r="U2838">
        <v>2767</v>
      </c>
      <c r="V2838" s="32">
        <v>-116330646.42741299</v>
      </c>
    </row>
    <row r="2839" spans="19:22" x14ac:dyDescent="0.35">
      <c r="S2839">
        <v>2768</v>
      </c>
      <c r="T2839" s="32">
        <v>92296035.292581692</v>
      </c>
      <c r="U2839">
        <v>2768</v>
      </c>
      <c r="V2839" s="32">
        <v>-244362728.61220843</v>
      </c>
    </row>
    <row r="2840" spans="19:22" x14ac:dyDescent="0.35">
      <c r="S2840">
        <v>2769</v>
      </c>
      <c r="T2840" s="32">
        <v>100614995.20884128</v>
      </c>
      <c r="U2840">
        <v>2769</v>
      </c>
      <c r="V2840" s="32">
        <v>90208050.088232487</v>
      </c>
    </row>
    <row r="2841" spans="19:22" x14ac:dyDescent="0.35">
      <c r="S2841">
        <v>2770</v>
      </c>
      <c r="T2841" s="32">
        <v>87041511.092440054</v>
      </c>
      <c r="U2841">
        <v>2770</v>
      </c>
      <c r="V2841" s="32">
        <v>-93117597.308850795</v>
      </c>
    </row>
    <row r="2842" spans="19:22" x14ac:dyDescent="0.35">
      <c r="S2842">
        <v>2771</v>
      </c>
      <c r="T2842" s="32">
        <v>90937032.723807573</v>
      </c>
      <c r="U2842">
        <v>2771</v>
      </c>
      <c r="V2842" s="32">
        <v>-31021718.588300858</v>
      </c>
    </row>
    <row r="2843" spans="19:22" x14ac:dyDescent="0.35">
      <c r="S2843">
        <v>2772</v>
      </c>
      <c r="T2843" s="32">
        <v>238177782.5770503</v>
      </c>
      <c r="U2843">
        <v>2772</v>
      </c>
      <c r="V2843" s="32">
        <v>-355126869.09083271</v>
      </c>
    </row>
    <row r="2844" spans="19:22" x14ac:dyDescent="0.35">
      <c r="S2844">
        <v>2773</v>
      </c>
      <c r="T2844" s="32">
        <v>141044109.09865052</v>
      </c>
      <c r="U2844">
        <v>2773</v>
      </c>
      <c r="V2844" s="32">
        <v>-137600809.13215956</v>
      </c>
    </row>
    <row r="2845" spans="19:22" x14ac:dyDescent="0.35">
      <c r="S2845">
        <v>2774</v>
      </c>
      <c r="T2845" s="32">
        <v>142211814.50704071</v>
      </c>
      <c r="U2845">
        <v>2774</v>
      </c>
      <c r="V2845" s="32">
        <v>-359876967.35226679</v>
      </c>
    </row>
    <row r="2846" spans="19:22" x14ac:dyDescent="0.35">
      <c r="S2846">
        <v>2775</v>
      </c>
      <c r="T2846" s="32">
        <v>231289714.07183456</v>
      </c>
      <c r="U2846">
        <v>2775</v>
      </c>
      <c r="V2846" s="32">
        <v>575553183.30600965</v>
      </c>
    </row>
    <row r="2847" spans="19:22" x14ac:dyDescent="0.35">
      <c r="S2847">
        <v>2776</v>
      </c>
      <c r="T2847" s="32">
        <v>159938897.28792316</v>
      </c>
      <c r="U2847">
        <v>2776</v>
      </c>
      <c r="V2847" s="32">
        <v>63992219.710063681</v>
      </c>
    </row>
    <row r="2848" spans="19:22" x14ac:dyDescent="0.35">
      <c r="S2848">
        <v>2777</v>
      </c>
      <c r="T2848" s="32">
        <v>151375601.96163175</v>
      </c>
      <c r="U2848">
        <v>2777</v>
      </c>
      <c r="V2848" s="32">
        <v>608307042.33110881</v>
      </c>
    </row>
    <row r="2849" spans="19:22" x14ac:dyDescent="0.35">
      <c r="S2849">
        <v>2778</v>
      </c>
      <c r="T2849" s="32">
        <v>186113615.48438317</v>
      </c>
      <c r="U2849">
        <v>2778</v>
      </c>
      <c r="V2849" s="32">
        <v>-100814802.37892421</v>
      </c>
    </row>
    <row r="2850" spans="19:22" x14ac:dyDescent="0.35">
      <c r="S2850">
        <v>2779</v>
      </c>
      <c r="T2850" s="32">
        <v>275207817.46756303</v>
      </c>
      <c r="U2850">
        <v>2779</v>
      </c>
      <c r="V2850" s="32">
        <v>121881733.54755135</v>
      </c>
    </row>
    <row r="2851" spans="19:22" x14ac:dyDescent="0.35">
      <c r="S2851">
        <v>2780</v>
      </c>
      <c r="T2851" s="32">
        <v>79721187.706168994</v>
      </c>
      <c r="U2851">
        <v>2780</v>
      </c>
      <c r="V2851" s="32">
        <v>605440136.63217902</v>
      </c>
    </row>
    <row r="2852" spans="19:22" x14ac:dyDescent="0.35">
      <c r="S2852">
        <v>2781</v>
      </c>
      <c r="T2852" s="32">
        <v>164803749.96379381</v>
      </c>
      <c r="U2852">
        <v>2781</v>
      </c>
      <c r="V2852" s="32">
        <v>-166882478.09683678</v>
      </c>
    </row>
    <row r="2853" spans="19:22" x14ac:dyDescent="0.35">
      <c r="S2853">
        <v>2782</v>
      </c>
      <c r="T2853" s="32">
        <v>188868671.09572127</v>
      </c>
      <c r="U2853">
        <v>2782</v>
      </c>
      <c r="V2853" s="32">
        <v>217556934.43044338</v>
      </c>
    </row>
    <row r="2854" spans="19:22" x14ac:dyDescent="0.35">
      <c r="S2854">
        <v>2783</v>
      </c>
      <c r="T2854" s="32">
        <v>160255445.79481047</v>
      </c>
      <c r="U2854">
        <v>2783</v>
      </c>
      <c r="V2854" s="32">
        <v>30097172.012550805</v>
      </c>
    </row>
    <row r="2855" spans="19:22" x14ac:dyDescent="0.35">
      <c r="S2855">
        <v>2784</v>
      </c>
      <c r="T2855" s="32">
        <v>142942067.16312081</v>
      </c>
      <c r="U2855">
        <v>2784</v>
      </c>
      <c r="V2855" s="32">
        <v>2681276774.6435461</v>
      </c>
    </row>
    <row r="2856" spans="19:22" x14ac:dyDescent="0.35">
      <c r="S2856">
        <v>2785</v>
      </c>
      <c r="T2856" s="32">
        <v>89370458.452637702</v>
      </c>
      <c r="U2856">
        <v>2785</v>
      </c>
      <c r="V2856" s="32">
        <v>-371805549.87245691</v>
      </c>
    </row>
    <row r="2857" spans="19:22" x14ac:dyDescent="0.35">
      <c r="S2857">
        <v>2786</v>
      </c>
      <c r="T2857" s="32">
        <v>90930414.706425458</v>
      </c>
      <c r="U2857">
        <v>2786</v>
      </c>
      <c r="V2857" s="32">
        <v>691394037.90700436</v>
      </c>
    </row>
    <row r="2858" spans="19:22" x14ac:dyDescent="0.35">
      <c r="S2858">
        <v>2787</v>
      </c>
      <c r="T2858" s="32">
        <v>109429198.54314685</v>
      </c>
      <c r="U2858">
        <v>2787</v>
      </c>
      <c r="V2858" s="32">
        <v>-152019773.26428893</v>
      </c>
    </row>
    <row r="2859" spans="19:22" x14ac:dyDescent="0.35">
      <c r="S2859">
        <v>2788</v>
      </c>
      <c r="T2859" s="32">
        <v>170697884.92573875</v>
      </c>
      <c r="U2859">
        <v>2788</v>
      </c>
      <c r="V2859" s="32">
        <v>-311686066.02910781</v>
      </c>
    </row>
    <row r="2860" spans="19:22" x14ac:dyDescent="0.35">
      <c r="S2860">
        <v>2789</v>
      </c>
      <c r="T2860" s="32">
        <v>118115620.70215756</v>
      </c>
      <c r="U2860">
        <v>2789</v>
      </c>
      <c r="V2860" s="32">
        <v>1452683264.2612889</v>
      </c>
    </row>
    <row r="2861" spans="19:22" x14ac:dyDescent="0.35">
      <c r="S2861">
        <v>2790</v>
      </c>
      <c r="T2861" s="32">
        <v>99298031.430661187</v>
      </c>
      <c r="U2861">
        <v>2790</v>
      </c>
      <c r="V2861" s="32">
        <v>-323267966.15665829</v>
      </c>
    </row>
    <row r="2862" spans="19:22" x14ac:dyDescent="0.35">
      <c r="S2862">
        <v>2791</v>
      </c>
      <c r="T2862" s="32">
        <v>242792507.66828871</v>
      </c>
      <c r="U2862">
        <v>2791</v>
      </c>
      <c r="V2862" s="32">
        <v>-136027609.69287744</v>
      </c>
    </row>
    <row r="2863" spans="19:22" x14ac:dyDescent="0.35">
      <c r="S2863">
        <v>2792</v>
      </c>
      <c r="T2863" s="32">
        <v>117055252.47781987</v>
      </c>
      <c r="U2863">
        <v>2792</v>
      </c>
      <c r="V2863" s="32">
        <v>16011272.541321192</v>
      </c>
    </row>
    <row r="2864" spans="19:22" x14ac:dyDescent="0.35">
      <c r="S2864">
        <v>2793</v>
      </c>
      <c r="T2864" s="32">
        <v>199300344.131933</v>
      </c>
      <c r="U2864">
        <v>2793</v>
      </c>
      <c r="V2864" s="32">
        <v>-417558636.13549811</v>
      </c>
    </row>
    <row r="2865" spans="19:22" x14ac:dyDescent="0.35">
      <c r="S2865">
        <v>2794</v>
      </c>
      <c r="T2865" s="32">
        <v>215531855.69246867</v>
      </c>
      <c r="U2865">
        <v>2794</v>
      </c>
      <c r="V2865" s="32">
        <v>-300531373.74448389</v>
      </c>
    </row>
    <row r="2866" spans="19:22" x14ac:dyDescent="0.35">
      <c r="S2866">
        <v>2795</v>
      </c>
      <c r="T2866" s="32">
        <v>90796428.119388729</v>
      </c>
      <c r="U2866">
        <v>2795</v>
      </c>
      <c r="V2866" s="32">
        <v>-361152774.20795572</v>
      </c>
    </row>
    <row r="2867" spans="19:22" x14ac:dyDescent="0.35">
      <c r="S2867">
        <v>2796</v>
      </c>
      <c r="T2867" s="32">
        <v>112295483.32643467</v>
      </c>
      <c r="U2867">
        <v>2796</v>
      </c>
      <c r="V2867" s="32">
        <v>-157115565.23382357</v>
      </c>
    </row>
    <row r="2868" spans="19:22" x14ac:dyDescent="0.35">
      <c r="S2868">
        <v>2797</v>
      </c>
      <c r="T2868" s="32">
        <v>291827851.00788158</v>
      </c>
      <c r="U2868">
        <v>2797</v>
      </c>
      <c r="V2868" s="32">
        <v>391640396.88823158</v>
      </c>
    </row>
    <row r="2869" spans="19:22" x14ac:dyDescent="0.35">
      <c r="S2869">
        <v>2798</v>
      </c>
      <c r="T2869" s="32">
        <v>63822332.025164001</v>
      </c>
      <c r="U2869">
        <v>2798</v>
      </c>
      <c r="V2869" s="32">
        <v>1527843470.0761564</v>
      </c>
    </row>
    <row r="2870" spans="19:22" x14ac:dyDescent="0.35">
      <c r="S2870">
        <v>2799</v>
      </c>
      <c r="T2870" s="32">
        <v>79225536.093081892</v>
      </c>
      <c r="U2870">
        <v>2799</v>
      </c>
      <c r="V2870" s="32">
        <v>-325958587.15151685</v>
      </c>
    </row>
    <row r="2871" spans="19:22" x14ac:dyDescent="0.35">
      <c r="S2871">
        <v>2800</v>
      </c>
      <c r="T2871" s="32">
        <v>122482394.79277523</v>
      </c>
      <c r="U2871">
        <v>2800</v>
      </c>
      <c r="V2871" s="32">
        <v>176415021.08625913</v>
      </c>
    </row>
    <row r="2872" spans="19:22" x14ac:dyDescent="0.35">
      <c r="S2872">
        <v>2801</v>
      </c>
      <c r="T2872" s="32">
        <v>142519620.07237422</v>
      </c>
      <c r="U2872">
        <v>2801</v>
      </c>
      <c r="V2872" s="32">
        <v>-661696857.41572046</v>
      </c>
    </row>
    <row r="2873" spans="19:22" x14ac:dyDescent="0.35">
      <c r="S2873">
        <v>2802</v>
      </c>
      <c r="T2873" s="32">
        <v>357539244.56945503</v>
      </c>
      <c r="U2873">
        <v>2802</v>
      </c>
      <c r="V2873" s="32">
        <v>-497880977.51938206</v>
      </c>
    </row>
    <row r="2874" spans="19:22" x14ac:dyDescent="0.35">
      <c r="S2874">
        <v>2803</v>
      </c>
      <c r="T2874" s="32">
        <v>328096688.75541306</v>
      </c>
      <c r="U2874">
        <v>2803</v>
      </c>
      <c r="V2874" s="32">
        <v>-200412524.22144115</v>
      </c>
    </row>
    <row r="2875" spans="19:22" x14ac:dyDescent="0.35">
      <c r="S2875">
        <v>2804</v>
      </c>
      <c r="T2875" s="32">
        <v>215294363.4290472</v>
      </c>
      <c r="U2875">
        <v>2804</v>
      </c>
      <c r="V2875" s="32">
        <v>627775134.98342907</v>
      </c>
    </row>
    <row r="2876" spans="19:22" x14ac:dyDescent="0.35">
      <c r="S2876">
        <v>2805</v>
      </c>
      <c r="T2876" s="32">
        <v>270134040.76023656</v>
      </c>
      <c r="U2876">
        <v>2805</v>
      </c>
      <c r="V2876" s="32">
        <v>-420799801.32535702</v>
      </c>
    </row>
    <row r="2877" spans="19:22" x14ac:dyDescent="0.35">
      <c r="S2877">
        <v>2806</v>
      </c>
      <c r="T2877" s="32">
        <v>236254215.63804492</v>
      </c>
      <c r="U2877">
        <v>2806</v>
      </c>
      <c r="V2877" s="32">
        <v>-250982554.19457856</v>
      </c>
    </row>
    <row r="2878" spans="19:22" x14ac:dyDescent="0.35">
      <c r="S2878">
        <v>2807</v>
      </c>
      <c r="T2878" s="32">
        <v>157117250.58219814</v>
      </c>
      <c r="U2878">
        <v>2807</v>
      </c>
      <c r="V2878" s="32">
        <v>-351570040.38942349</v>
      </c>
    </row>
    <row r="2879" spans="19:22" x14ac:dyDescent="0.35">
      <c r="S2879">
        <v>2808</v>
      </c>
      <c r="T2879" s="32">
        <v>143324415.58143732</v>
      </c>
      <c r="U2879">
        <v>2808</v>
      </c>
      <c r="V2879" s="32">
        <v>-183953305.9789063</v>
      </c>
    </row>
    <row r="2880" spans="19:22" x14ac:dyDescent="0.35">
      <c r="S2880">
        <v>2809</v>
      </c>
      <c r="T2880" s="32">
        <v>188881644.70248184</v>
      </c>
      <c r="U2880">
        <v>2809</v>
      </c>
      <c r="V2880" s="32">
        <v>-180371161.06209353</v>
      </c>
    </row>
    <row r="2881" spans="19:22" x14ac:dyDescent="0.35">
      <c r="S2881">
        <v>2810</v>
      </c>
      <c r="T2881" s="32">
        <v>157942367.51854986</v>
      </c>
      <c r="U2881">
        <v>2810</v>
      </c>
      <c r="V2881" s="32">
        <v>-121587041.00088383</v>
      </c>
    </row>
    <row r="2882" spans="19:22" x14ac:dyDescent="0.35">
      <c r="S2882">
        <v>2811</v>
      </c>
      <c r="T2882" s="32">
        <v>81713922.162408322</v>
      </c>
      <c r="U2882">
        <v>2811</v>
      </c>
      <c r="V2882" s="32">
        <v>-521231247.11245471</v>
      </c>
    </row>
    <row r="2883" spans="19:22" x14ac:dyDescent="0.35">
      <c r="S2883">
        <v>2812</v>
      </c>
      <c r="T2883" s="32">
        <v>129233454.24364616</v>
      </c>
      <c r="U2883">
        <v>2812</v>
      </c>
      <c r="V2883" s="32">
        <v>-173677535.38432842</v>
      </c>
    </row>
    <row r="2884" spans="19:22" x14ac:dyDescent="0.35">
      <c r="S2884">
        <v>2813</v>
      </c>
      <c r="T2884" s="32">
        <v>94353869.365582153</v>
      </c>
      <c r="U2884">
        <v>2813</v>
      </c>
      <c r="V2884" s="32">
        <v>2024271678.2525117</v>
      </c>
    </row>
    <row r="2885" spans="19:22" x14ac:dyDescent="0.35">
      <c r="S2885">
        <v>2814</v>
      </c>
      <c r="T2885" s="32">
        <v>131165338.04950942</v>
      </c>
      <c r="U2885">
        <v>2814</v>
      </c>
      <c r="V2885" s="32">
        <v>-293971983.29635376</v>
      </c>
    </row>
    <row r="2886" spans="19:22" x14ac:dyDescent="0.35">
      <c r="S2886">
        <v>2815</v>
      </c>
      <c r="T2886" s="32">
        <v>174360955.06002408</v>
      </c>
      <c r="U2886">
        <v>2815</v>
      </c>
      <c r="V2886" s="32">
        <v>-286939291.73595262</v>
      </c>
    </row>
    <row r="2887" spans="19:22" x14ac:dyDescent="0.35">
      <c r="S2887">
        <v>2816</v>
      </c>
      <c r="T2887" s="32">
        <v>127010025.01020581</v>
      </c>
      <c r="U2887">
        <v>2816</v>
      </c>
      <c r="V2887" s="32">
        <v>2006734337.9300582</v>
      </c>
    </row>
    <row r="2888" spans="19:22" x14ac:dyDescent="0.35">
      <c r="S2888">
        <v>2817</v>
      </c>
      <c r="T2888" s="32">
        <v>257412857.09718341</v>
      </c>
      <c r="U2888">
        <v>2817</v>
      </c>
      <c r="V2888" s="32">
        <v>-58555401.332899868</v>
      </c>
    </row>
    <row r="2889" spans="19:22" x14ac:dyDescent="0.35">
      <c r="S2889">
        <v>2818</v>
      </c>
      <c r="T2889" s="32">
        <v>98653265.009695962</v>
      </c>
      <c r="U2889">
        <v>2818</v>
      </c>
      <c r="V2889" s="32">
        <v>-109345517.12541243</v>
      </c>
    </row>
    <row r="2890" spans="19:22" x14ac:dyDescent="0.35">
      <c r="S2890">
        <v>2819</v>
      </c>
      <c r="T2890" s="32">
        <v>101666734.48519878</v>
      </c>
      <c r="U2890">
        <v>2819</v>
      </c>
      <c r="V2890" s="32">
        <v>-334510227.09412241</v>
      </c>
    </row>
    <row r="2891" spans="19:22" x14ac:dyDescent="0.35">
      <c r="S2891">
        <v>2820</v>
      </c>
      <c r="T2891" s="32">
        <v>160619346.24800509</v>
      </c>
      <c r="U2891">
        <v>2820</v>
      </c>
      <c r="V2891" s="32">
        <v>-368222780.93234283</v>
      </c>
    </row>
    <row r="2892" spans="19:22" x14ac:dyDescent="0.35">
      <c r="S2892">
        <v>2821</v>
      </c>
      <c r="T2892" s="32">
        <v>75503838.395001739</v>
      </c>
      <c r="U2892">
        <v>2821</v>
      </c>
      <c r="V2892" s="32">
        <v>396375671.58201653</v>
      </c>
    </row>
    <row r="2893" spans="19:22" x14ac:dyDescent="0.35">
      <c r="S2893">
        <v>2822</v>
      </c>
      <c r="T2893" s="32">
        <v>168735251.22105965</v>
      </c>
      <c r="U2893">
        <v>2822</v>
      </c>
      <c r="V2893" s="32">
        <v>-533346310.70270777</v>
      </c>
    </row>
    <row r="2894" spans="19:22" x14ac:dyDescent="0.35">
      <c r="S2894">
        <v>2823</v>
      </c>
      <c r="T2894" s="32">
        <v>108711599.52480026</v>
      </c>
      <c r="U2894">
        <v>2823</v>
      </c>
      <c r="V2894" s="32">
        <v>657363844.59138656</v>
      </c>
    </row>
    <row r="2895" spans="19:22" x14ac:dyDescent="0.35">
      <c r="S2895">
        <v>2824</v>
      </c>
      <c r="T2895" s="32">
        <v>101127007.28620465</v>
      </c>
      <c r="U2895">
        <v>2824</v>
      </c>
      <c r="V2895" s="32">
        <v>-90425511.10791792</v>
      </c>
    </row>
    <row r="2896" spans="19:22" x14ac:dyDescent="0.35">
      <c r="S2896">
        <v>2825</v>
      </c>
      <c r="T2896" s="32">
        <v>70491832.426774651</v>
      </c>
      <c r="U2896">
        <v>2825</v>
      </c>
      <c r="V2896" s="32">
        <v>-190533909.06850052</v>
      </c>
    </row>
    <row r="2897" spans="19:22" x14ac:dyDescent="0.35">
      <c r="S2897">
        <v>2826</v>
      </c>
      <c r="T2897" s="32">
        <v>238445421.56248531</v>
      </c>
      <c r="U2897">
        <v>2826</v>
      </c>
      <c r="V2897" s="32">
        <v>-408353180.40783679</v>
      </c>
    </row>
    <row r="2898" spans="19:22" x14ac:dyDescent="0.35">
      <c r="S2898">
        <v>2827</v>
      </c>
      <c r="T2898" s="32">
        <v>102373284.16222933</v>
      </c>
      <c r="U2898">
        <v>2827</v>
      </c>
      <c r="V2898" s="32">
        <v>132927631.60248195</v>
      </c>
    </row>
    <row r="2899" spans="19:22" x14ac:dyDescent="0.35">
      <c r="S2899">
        <v>2828</v>
      </c>
      <c r="T2899" s="32">
        <v>139822426.29290947</v>
      </c>
      <c r="U2899">
        <v>2828</v>
      </c>
      <c r="V2899" s="32">
        <v>2322509.0955470763</v>
      </c>
    </row>
    <row r="2900" spans="19:22" x14ac:dyDescent="0.35">
      <c r="S2900">
        <v>2829</v>
      </c>
      <c r="T2900" s="32">
        <v>158476475.69741818</v>
      </c>
      <c r="U2900">
        <v>2829</v>
      </c>
      <c r="V2900" s="32">
        <v>149645840.27348948</v>
      </c>
    </row>
    <row r="2901" spans="19:22" x14ac:dyDescent="0.35">
      <c r="S2901">
        <v>2830</v>
      </c>
      <c r="T2901" s="32">
        <v>86822254.883439347</v>
      </c>
      <c r="U2901">
        <v>2830</v>
      </c>
      <c r="V2901" s="32">
        <v>165443958.43862528</v>
      </c>
    </row>
    <row r="2902" spans="19:22" x14ac:dyDescent="0.35">
      <c r="S2902">
        <v>2831</v>
      </c>
      <c r="T2902" s="32">
        <v>112242529.90437272</v>
      </c>
      <c r="U2902">
        <v>2831</v>
      </c>
      <c r="V2902" s="32">
        <v>1200525413.7474318</v>
      </c>
    </row>
    <row r="2903" spans="19:22" x14ac:dyDescent="0.35">
      <c r="S2903">
        <v>2832</v>
      </c>
      <c r="T2903" s="32">
        <v>93735350.20134002</v>
      </c>
      <c r="U2903">
        <v>2832</v>
      </c>
      <c r="V2903" s="32">
        <v>-227950908.30390117</v>
      </c>
    </row>
    <row r="2904" spans="19:22" x14ac:dyDescent="0.35">
      <c r="S2904">
        <v>2833</v>
      </c>
      <c r="T2904" s="32">
        <v>113595731.21688741</v>
      </c>
      <c r="U2904">
        <v>2833</v>
      </c>
      <c r="V2904" s="32">
        <v>-763968910.33156502</v>
      </c>
    </row>
    <row r="2905" spans="19:22" x14ac:dyDescent="0.35">
      <c r="S2905">
        <v>2834</v>
      </c>
      <c r="T2905" s="32">
        <v>288712860.22387516</v>
      </c>
      <c r="U2905">
        <v>2834</v>
      </c>
      <c r="V2905" s="32">
        <v>-230385134.94973117</v>
      </c>
    </row>
    <row r="2906" spans="19:22" x14ac:dyDescent="0.35">
      <c r="S2906">
        <v>2835</v>
      </c>
      <c r="T2906" s="32">
        <v>224218668.07304171</v>
      </c>
      <c r="U2906">
        <v>2835</v>
      </c>
      <c r="V2906" s="32">
        <v>411943285.00960732</v>
      </c>
    </row>
    <row r="2907" spans="19:22" x14ac:dyDescent="0.35">
      <c r="S2907">
        <v>2836</v>
      </c>
      <c r="T2907" s="32">
        <v>131588076.35083632</v>
      </c>
      <c r="U2907">
        <v>2836</v>
      </c>
      <c r="V2907" s="32">
        <v>93959159.518613696</v>
      </c>
    </row>
    <row r="2908" spans="19:22" x14ac:dyDescent="0.35">
      <c r="S2908">
        <v>2837</v>
      </c>
      <c r="T2908" s="32">
        <v>97822897.374414533</v>
      </c>
      <c r="U2908">
        <v>2837</v>
      </c>
      <c r="V2908" s="32">
        <v>166776064.32510653</v>
      </c>
    </row>
    <row r="2909" spans="19:22" x14ac:dyDescent="0.35">
      <c r="S2909">
        <v>2838</v>
      </c>
      <c r="T2909" s="32">
        <v>165462019.44252679</v>
      </c>
      <c r="U2909">
        <v>2838</v>
      </c>
      <c r="V2909" s="32">
        <v>89790714.436362728</v>
      </c>
    </row>
    <row r="2910" spans="19:22" x14ac:dyDescent="0.35">
      <c r="S2910">
        <v>2839</v>
      </c>
      <c r="T2910" s="32">
        <v>79926288.805330917</v>
      </c>
      <c r="U2910">
        <v>2839</v>
      </c>
      <c r="V2910" s="32">
        <v>-341592076.91935843</v>
      </c>
    </row>
    <row r="2911" spans="19:22" x14ac:dyDescent="0.35">
      <c r="S2911">
        <v>2840</v>
      </c>
      <c r="T2911" s="32">
        <v>68339661.68761766</v>
      </c>
      <c r="U2911">
        <v>2840</v>
      </c>
      <c r="V2911" s="32">
        <v>981945288.09489632</v>
      </c>
    </row>
    <row r="2912" spans="19:22" x14ac:dyDescent="0.35">
      <c r="S2912">
        <v>2841</v>
      </c>
      <c r="T2912" s="32">
        <v>101658284.53648159</v>
      </c>
      <c r="U2912">
        <v>2841</v>
      </c>
      <c r="V2912" s="32">
        <v>-474221031.59449244</v>
      </c>
    </row>
    <row r="2913" spans="19:22" x14ac:dyDescent="0.35">
      <c r="S2913">
        <v>2842</v>
      </c>
      <c r="T2913" s="32">
        <v>104544606.52986567</v>
      </c>
      <c r="U2913">
        <v>2842</v>
      </c>
      <c r="V2913" s="32">
        <v>22461019.487541173</v>
      </c>
    </row>
    <row r="2914" spans="19:22" x14ac:dyDescent="0.35">
      <c r="S2914">
        <v>2843</v>
      </c>
      <c r="T2914" s="32">
        <v>155743287.40543047</v>
      </c>
      <c r="U2914">
        <v>2843</v>
      </c>
      <c r="V2914" s="32">
        <v>87531367.001741529</v>
      </c>
    </row>
    <row r="2915" spans="19:22" x14ac:dyDescent="0.35">
      <c r="S2915">
        <v>2844</v>
      </c>
      <c r="T2915" s="32">
        <v>190066071.68698928</v>
      </c>
      <c r="U2915">
        <v>2844</v>
      </c>
      <c r="V2915" s="32">
        <v>-491316197.10213518</v>
      </c>
    </row>
    <row r="2916" spans="19:22" x14ac:dyDescent="0.35">
      <c r="S2916">
        <v>2845</v>
      </c>
      <c r="T2916" s="32">
        <v>228982991.36528552</v>
      </c>
      <c r="U2916">
        <v>2845</v>
      </c>
      <c r="V2916" s="32">
        <v>-26611758.136458199</v>
      </c>
    </row>
    <row r="2917" spans="19:22" x14ac:dyDescent="0.35">
      <c r="S2917">
        <v>2846</v>
      </c>
      <c r="T2917" s="32">
        <v>138502771.61655751</v>
      </c>
      <c r="U2917">
        <v>2846</v>
      </c>
      <c r="V2917" s="32">
        <v>-791585223.13088417</v>
      </c>
    </row>
    <row r="2918" spans="19:22" x14ac:dyDescent="0.35">
      <c r="S2918">
        <v>2847</v>
      </c>
      <c r="T2918" s="32">
        <v>175181222.39723113</v>
      </c>
      <c r="U2918">
        <v>2847</v>
      </c>
      <c r="V2918" s="32">
        <v>-25429491.570061125</v>
      </c>
    </row>
    <row r="2919" spans="19:22" x14ac:dyDescent="0.35">
      <c r="S2919">
        <v>2848</v>
      </c>
      <c r="T2919" s="32">
        <v>75353788.82512261</v>
      </c>
      <c r="U2919">
        <v>2848</v>
      </c>
      <c r="V2919" s="32">
        <v>-466683119.77728456</v>
      </c>
    </row>
    <row r="2920" spans="19:22" x14ac:dyDescent="0.35">
      <c r="S2920">
        <v>2849</v>
      </c>
      <c r="T2920" s="32">
        <v>162434297.46695933</v>
      </c>
      <c r="U2920">
        <v>2849</v>
      </c>
      <c r="V2920" s="32">
        <v>2290801286.0718341</v>
      </c>
    </row>
    <row r="2921" spans="19:22" x14ac:dyDescent="0.35">
      <c r="S2921">
        <v>2850</v>
      </c>
      <c r="T2921" s="32">
        <v>122825764.89134574</v>
      </c>
      <c r="U2921">
        <v>2850</v>
      </c>
      <c r="V2921" s="32">
        <v>-760610283.99744391</v>
      </c>
    </row>
    <row r="2922" spans="19:22" x14ac:dyDescent="0.35">
      <c r="S2922">
        <v>2851</v>
      </c>
      <c r="T2922" s="32">
        <v>113242941.69663113</v>
      </c>
      <c r="U2922">
        <v>2851</v>
      </c>
      <c r="V2922" s="32">
        <v>-461402971.29592282</v>
      </c>
    </row>
    <row r="2923" spans="19:22" x14ac:dyDescent="0.35">
      <c r="S2923">
        <v>2852</v>
      </c>
      <c r="T2923" s="32">
        <v>125250014.23366652</v>
      </c>
      <c r="U2923">
        <v>2852</v>
      </c>
      <c r="V2923" s="32">
        <v>2413270447.3439007</v>
      </c>
    </row>
    <row r="2924" spans="19:22" x14ac:dyDescent="0.35">
      <c r="S2924">
        <v>2853</v>
      </c>
      <c r="T2924" s="32">
        <v>126533803.96979707</v>
      </c>
      <c r="U2924">
        <v>2853</v>
      </c>
      <c r="V2924" s="32">
        <v>-279154210.42125702</v>
      </c>
    </row>
    <row r="2925" spans="19:22" x14ac:dyDescent="0.35">
      <c r="S2925">
        <v>2854</v>
      </c>
      <c r="T2925" s="32">
        <v>143495508.46454376</v>
      </c>
      <c r="U2925">
        <v>2854</v>
      </c>
      <c r="V2925" s="32">
        <v>-722277487.44776607</v>
      </c>
    </row>
    <row r="2926" spans="19:22" x14ac:dyDescent="0.35">
      <c r="S2926">
        <v>2855</v>
      </c>
      <c r="T2926" s="32">
        <v>105413321.54681508</v>
      </c>
      <c r="U2926">
        <v>2855</v>
      </c>
      <c r="V2926" s="32">
        <v>-1354541145.1437728</v>
      </c>
    </row>
    <row r="2927" spans="19:22" x14ac:dyDescent="0.35">
      <c r="S2927">
        <v>2856</v>
      </c>
      <c r="T2927" s="32">
        <v>331008281.02416223</v>
      </c>
      <c r="U2927">
        <v>2856</v>
      </c>
      <c r="V2927" s="32">
        <v>34155680.682492033</v>
      </c>
    </row>
    <row r="2928" spans="19:22" x14ac:dyDescent="0.35">
      <c r="S2928">
        <v>2857</v>
      </c>
      <c r="T2928" s="32">
        <v>132186727.63171189</v>
      </c>
      <c r="U2928">
        <v>2857</v>
      </c>
      <c r="V2928" s="32">
        <v>153312216.2018629</v>
      </c>
    </row>
    <row r="2929" spans="19:22" x14ac:dyDescent="0.35">
      <c r="S2929">
        <v>2858</v>
      </c>
      <c r="T2929" s="32">
        <v>148326918.76244268</v>
      </c>
      <c r="U2929">
        <v>2858</v>
      </c>
      <c r="V2929" s="32">
        <v>-189888999.97933078</v>
      </c>
    </row>
    <row r="2930" spans="19:22" x14ac:dyDescent="0.35">
      <c r="S2930">
        <v>2859</v>
      </c>
      <c r="T2930" s="32">
        <v>110684631.16121142</v>
      </c>
      <c r="U2930">
        <v>2859</v>
      </c>
      <c r="V2930" s="32">
        <v>559428736.50110006</v>
      </c>
    </row>
    <row r="2931" spans="19:22" x14ac:dyDescent="0.35">
      <c r="S2931">
        <v>2860</v>
      </c>
      <c r="T2931" s="32">
        <v>118826264.07541588</v>
      </c>
      <c r="U2931">
        <v>2860</v>
      </c>
      <c r="V2931" s="32">
        <v>-306728414.11027306</v>
      </c>
    </row>
    <row r="2932" spans="19:22" x14ac:dyDescent="0.35">
      <c r="S2932">
        <v>2861</v>
      </c>
      <c r="T2932" s="32">
        <v>60164097.237277456</v>
      </c>
      <c r="U2932">
        <v>2861</v>
      </c>
      <c r="V2932" s="32">
        <v>-479720454.86884308</v>
      </c>
    </row>
    <row r="2933" spans="19:22" x14ac:dyDescent="0.35">
      <c r="S2933">
        <v>2862</v>
      </c>
      <c r="T2933" s="32">
        <v>151372973.06119743</v>
      </c>
      <c r="U2933">
        <v>2862</v>
      </c>
      <c r="V2933" s="32">
        <v>-587695368.2153573</v>
      </c>
    </row>
    <row r="2934" spans="19:22" x14ac:dyDescent="0.35">
      <c r="S2934">
        <v>2863</v>
      </c>
      <c r="T2934" s="32">
        <v>92439849.203507841</v>
      </c>
      <c r="U2934">
        <v>2863</v>
      </c>
      <c r="V2934" s="32">
        <v>-428051170.30590105</v>
      </c>
    </row>
    <row r="2935" spans="19:22" x14ac:dyDescent="0.35">
      <c r="S2935">
        <v>2864</v>
      </c>
      <c r="T2935" s="32">
        <v>201793609.31047264</v>
      </c>
      <c r="U2935">
        <v>2864</v>
      </c>
      <c r="V2935" s="32">
        <v>-234718078.13578305</v>
      </c>
    </row>
    <row r="2936" spans="19:22" x14ac:dyDescent="0.35">
      <c r="S2936">
        <v>2865</v>
      </c>
      <c r="T2936" s="32">
        <v>199242606.59888551</v>
      </c>
      <c r="U2936">
        <v>2865</v>
      </c>
      <c r="V2936" s="32">
        <v>-24822085.83011952</v>
      </c>
    </row>
    <row r="2937" spans="19:22" x14ac:dyDescent="0.35">
      <c r="S2937">
        <v>2866</v>
      </c>
      <c r="T2937" s="32">
        <v>125541071.78180796</v>
      </c>
      <c r="U2937">
        <v>2866</v>
      </c>
      <c r="V2937" s="32">
        <v>90075371.568668142</v>
      </c>
    </row>
    <row r="2938" spans="19:22" x14ac:dyDescent="0.35">
      <c r="S2938">
        <v>2867</v>
      </c>
      <c r="T2938" s="32">
        <v>176964514.50376064</v>
      </c>
      <c r="U2938">
        <v>2867</v>
      </c>
      <c r="V2938" s="32">
        <v>-438712960.52045339</v>
      </c>
    </row>
    <row r="2939" spans="19:22" x14ac:dyDescent="0.35">
      <c r="S2939">
        <v>2868</v>
      </c>
      <c r="T2939" s="32">
        <v>131330174.89557634</v>
      </c>
      <c r="U2939">
        <v>2868</v>
      </c>
      <c r="V2939" s="32">
        <v>1032825295.8172095</v>
      </c>
    </row>
    <row r="2940" spans="19:22" x14ac:dyDescent="0.35">
      <c r="S2940">
        <v>2869</v>
      </c>
      <c r="T2940" s="32">
        <v>149630516.64530668</v>
      </c>
      <c r="U2940">
        <v>2869</v>
      </c>
      <c r="V2940" s="32">
        <v>-168763056.09936637</v>
      </c>
    </row>
    <row r="2941" spans="19:22" x14ac:dyDescent="0.35">
      <c r="S2941">
        <v>2870</v>
      </c>
      <c r="T2941" s="32">
        <v>99180736.682358444</v>
      </c>
      <c r="U2941">
        <v>2870</v>
      </c>
      <c r="V2941" s="32">
        <v>253329175.8832761</v>
      </c>
    </row>
    <row r="2942" spans="19:22" x14ac:dyDescent="0.35">
      <c r="S2942">
        <v>2871</v>
      </c>
      <c r="T2942" s="32">
        <v>163466074.55289534</v>
      </c>
      <c r="U2942">
        <v>2871</v>
      </c>
      <c r="V2942" s="32">
        <v>-385467199.27793443</v>
      </c>
    </row>
    <row r="2943" spans="19:22" x14ac:dyDescent="0.35">
      <c r="S2943">
        <v>2872</v>
      </c>
      <c r="T2943" s="32">
        <v>231393959.58455932</v>
      </c>
      <c r="U2943">
        <v>2872</v>
      </c>
      <c r="V2943" s="32">
        <v>-527234951.27893072</v>
      </c>
    </row>
    <row r="2944" spans="19:22" x14ac:dyDescent="0.35">
      <c r="S2944">
        <v>2873</v>
      </c>
      <c r="T2944" s="32">
        <v>119393126.8207999</v>
      </c>
      <c r="U2944">
        <v>2873</v>
      </c>
      <c r="V2944" s="32">
        <v>83881456.635612711</v>
      </c>
    </row>
    <row r="2945" spans="19:22" x14ac:dyDescent="0.35">
      <c r="S2945">
        <v>2874</v>
      </c>
      <c r="T2945" s="32">
        <v>177481151.42225623</v>
      </c>
      <c r="U2945">
        <v>2874</v>
      </c>
      <c r="V2945" s="32">
        <v>-332796518.7189343</v>
      </c>
    </row>
    <row r="2946" spans="19:22" x14ac:dyDescent="0.35">
      <c r="S2946">
        <v>2875</v>
      </c>
      <c r="T2946" s="32">
        <v>124399688.71014068</v>
      </c>
      <c r="U2946">
        <v>2875</v>
      </c>
      <c r="V2946" s="32">
        <v>-62742634.009226486</v>
      </c>
    </row>
    <row r="2947" spans="19:22" x14ac:dyDescent="0.35">
      <c r="S2947">
        <v>2876</v>
      </c>
      <c r="T2947" s="32">
        <v>71751567.151353642</v>
      </c>
      <c r="U2947">
        <v>2876</v>
      </c>
      <c r="V2947" s="32">
        <v>-223437680.39169309</v>
      </c>
    </row>
    <row r="2948" spans="19:22" x14ac:dyDescent="0.35">
      <c r="S2948">
        <v>2877</v>
      </c>
      <c r="T2948" s="32">
        <v>199509139.6528849</v>
      </c>
      <c r="U2948">
        <v>2877</v>
      </c>
      <c r="V2948" s="32">
        <v>-567994570.41175234</v>
      </c>
    </row>
    <row r="2949" spans="19:22" x14ac:dyDescent="0.35">
      <c r="S2949">
        <v>2878</v>
      </c>
      <c r="T2949" s="32">
        <v>105493536.91911578</v>
      </c>
      <c r="U2949">
        <v>2878</v>
      </c>
      <c r="V2949" s="32">
        <v>407870863.50014818</v>
      </c>
    </row>
    <row r="2950" spans="19:22" x14ac:dyDescent="0.35">
      <c r="S2950">
        <v>2879</v>
      </c>
      <c r="T2950" s="32">
        <v>119484147.4015312</v>
      </c>
      <c r="U2950">
        <v>2879</v>
      </c>
      <c r="V2950" s="32">
        <v>-466298697.21780461</v>
      </c>
    </row>
    <row r="2951" spans="19:22" x14ac:dyDescent="0.35">
      <c r="S2951">
        <v>2880</v>
      </c>
      <c r="T2951" s="32">
        <v>199791579.40861264</v>
      </c>
      <c r="U2951">
        <v>2880</v>
      </c>
      <c r="V2951" s="32">
        <v>-300516350.19946909</v>
      </c>
    </row>
    <row r="2952" spans="19:22" x14ac:dyDescent="0.35">
      <c r="S2952">
        <v>2881</v>
      </c>
      <c r="T2952" s="32">
        <v>77161072.713060617</v>
      </c>
      <c r="U2952">
        <v>2881</v>
      </c>
      <c r="V2952" s="32">
        <v>1555093591.8187442</v>
      </c>
    </row>
    <row r="2953" spans="19:22" x14ac:dyDescent="0.35">
      <c r="S2953">
        <v>2882</v>
      </c>
      <c r="T2953" s="32">
        <v>102658430.56356739</v>
      </c>
      <c r="U2953">
        <v>2882</v>
      </c>
      <c r="V2953" s="32">
        <v>-161555262.04600307</v>
      </c>
    </row>
    <row r="2954" spans="19:22" x14ac:dyDescent="0.35">
      <c r="S2954">
        <v>2883</v>
      </c>
      <c r="T2954" s="32">
        <v>154085312.66313264</v>
      </c>
      <c r="U2954">
        <v>2883</v>
      </c>
      <c r="V2954" s="32">
        <v>188744051.66028395</v>
      </c>
    </row>
    <row r="2955" spans="19:22" x14ac:dyDescent="0.35">
      <c r="S2955">
        <v>2884</v>
      </c>
      <c r="T2955" s="32">
        <v>114193466.20928691</v>
      </c>
      <c r="U2955">
        <v>2884</v>
      </c>
      <c r="V2955" s="32">
        <v>-272082680.88955861</v>
      </c>
    </row>
    <row r="2956" spans="19:22" x14ac:dyDescent="0.35">
      <c r="S2956">
        <v>2885</v>
      </c>
      <c r="T2956" s="32">
        <v>233861518.87544039</v>
      </c>
      <c r="U2956">
        <v>2885</v>
      </c>
      <c r="V2956" s="32">
        <v>2279036784.9100118</v>
      </c>
    </row>
    <row r="2957" spans="19:22" x14ac:dyDescent="0.35">
      <c r="S2957">
        <v>2886</v>
      </c>
      <c r="T2957" s="32">
        <v>143031148.8641184</v>
      </c>
      <c r="U2957">
        <v>2886</v>
      </c>
      <c r="V2957" s="32">
        <v>-218106907.80795375</v>
      </c>
    </row>
    <row r="2958" spans="19:22" x14ac:dyDescent="0.35">
      <c r="S2958">
        <v>2887</v>
      </c>
      <c r="T2958" s="32">
        <v>110770188.2549357</v>
      </c>
      <c r="U2958">
        <v>2887</v>
      </c>
      <c r="V2958" s="32">
        <v>-810825822.10363793</v>
      </c>
    </row>
    <row r="2959" spans="19:22" x14ac:dyDescent="0.35">
      <c r="S2959">
        <v>2888</v>
      </c>
      <c r="T2959" s="32">
        <v>110104484.84212977</v>
      </c>
      <c r="U2959">
        <v>2888</v>
      </c>
      <c r="V2959" s="32">
        <v>-271894227.59584403</v>
      </c>
    </row>
    <row r="2960" spans="19:22" x14ac:dyDescent="0.35">
      <c r="S2960">
        <v>2889</v>
      </c>
      <c r="T2960" s="32">
        <v>88178273.308288112</v>
      </c>
      <c r="U2960">
        <v>2889</v>
      </c>
      <c r="V2960" s="32">
        <v>-398802469.33245623</v>
      </c>
    </row>
    <row r="2961" spans="19:22" x14ac:dyDescent="0.35">
      <c r="S2961">
        <v>2890</v>
      </c>
      <c r="T2961" s="32">
        <v>186650571.33863968</v>
      </c>
      <c r="U2961">
        <v>2890</v>
      </c>
      <c r="V2961" s="32">
        <v>-473069370.81654966</v>
      </c>
    </row>
    <row r="2962" spans="19:22" x14ac:dyDescent="0.35">
      <c r="S2962">
        <v>2891</v>
      </c>
      <c r="T2962" s="32">
        <v>54785049.659551054</v>
      </c>
      <c r="U2962">
        <v>2891</v>
      </c>
      <c r="V2962" s="32">
        <v>-380625460.18230659</v>
      </c>
    </row>
    <row r="2963" spans="19:22" x14ac:dyDescent="0.35">
      <c r="S2963">
        <v>2892</v>
      </c>
      <c r="T2963" s="32">
        <v>156573583.08965608</v>
      </c>
      <c r="U2963">
        <v>2892</v>
      </c>
      <c r="V2963" s="32">
        <v>-312375154.63848424</v>
      </c>
    </row>
    <row r="2964" spans="19:22" x14ac:dyDescent="0.35">
      <c r="S2964">
        <v>2893</v>
      </c>
      <c r="T2964" s="32">
        <v>191397322.64815867</v>
      </c>
      <c r="U2964">
        <v>2893</v>
      </c>
      <c r="V2964" s="32">
        <v>-98461382.792335808</v>
      </c>
    </row>
    <row r="2965" spans="19:22" x14ac:dyDescent="0.35">
      <c r="S2965">
        <v>2894</v>
      </c>
      <c r="T2965" s="32">
        <v>195935800.37622556</v>
      </c>
      <c r="U2965">
        <v>2894</v>
      </c>
      <c r="V2965" s="32">
        <v>-312795655.89559901</v>
      </c>
    </row>
    <row r="2966" spans="19:22" x14ac:dyDescent="0.35">
      <c r="S2966">
        <v>2895</v>
      </c>
      <c r="T2966" s="32">
        <v>179401506.48634365</v>
      </c>
      <c r="U2966">
        <v>2895</v>
      </c>
      <c r="V2966" s="32">
        <v>-143155825.37040558</v>
      </c>
    </row>
    <row r="2967" spans="19:22" x14ac:dyDescent="0.35">
      <c r="S2967">
        <v>2896</v>
      </c>
      <c r="T2967" s="32">
        <v>124002376.68689816</v>
      </c>
      <c r="U2967">
        <v>2896</v>
      </c>
      <c r="V2967" s="32">
        <v>-22959341.166765586</v>
      </c>
    </row>
    <row r="2968" spans="19:22" x14ac:dyDescent="0.35">
      <c r="S2968">
        <v>2897</v>
      </c>
      <c r="T2968" s="32">
        <v>116987094.03115818</v>
      </c>
      <c r="U2968">
        <v>2897</v>
      </c>
      <c r="V2968" s="32">
        <v>-52278224.704597965</v>
      </c>
    </row>
    <row r="2969" spans="19:22" x14ac:dyDescent="0.35">
      <c r="S2969">
        <v>2898</v>
      </c>
      <c r="T2969" s="32">
        <v>122924055.57669248</v>
      </c>
      <c r="U2969">
        <v>2898</v>
      </c>
      <c r="V2969" s="32">
        <v>-65611613.542563111</v>
      </c>
    </row>
    <row r="2970" spans="19:22" x14ac:dyDescent="0.35">
      <c r="S2970">
        <v>2899</v>
      </c>
      <c r="T2970" s="32">
        <v>116542350.6086306</v>
      </c>
      <c r="U2970">
        <v>2899</v>
      </c>
      <c r="V2970" s="32">
        <v>629165195.55379879</v>
      </c>
    </row>
    <row r="2971" spans="19:22" x14ac:dyDescent="0.35">
      <c r="S2971">
        <v>2900</v>
      </c>
      <c r="T2971" s="32">
        <v>90003161.907542422</v>
      </c>
      <c r="U2971">
        <v>2900</v>
      </c>
      <c r="V2971" s="32">
        <v>280457638.7074464</v>
      </c>
    </row>
    <row r="2972" spans="19:22" x14ac:dyDescent="0.35">
      <c r="S2972">
        <v>2901</v>
      </c>
      <c r="T2972" s="32">
        <v>123140254.71427041</v>
      </c>
      <c r="U2972">
        <v>2901</v>
      </c>
      <c r="V2972" s="32">
        <v>-225503724.5519636</v>
      </c>
    </row>
    <row r="2973" spans="19:22" x14ac:dyDescent="0.35">
      <c r="S2973">
        <v>2902</v>
      </c>
      <c r="T2973" s="32">
        <v>265226130.09435841</v>
      </c>
      <c r="U2973">
        <v>2902</v>
      </c>
      <c r="V2973" s="32">
        <v>1768254144.8649359</v>
      </c>
    </row>
    <row r="2974" spans="19:22" x14ac:dyDescent="0.35">
      <c r="S2974">
        <v>2903</v>
      </c>
      <c r="T2974" s="32">
        <v>170488626.69844747</v>
      </c>
      <c r="U2974">
        <v>2903</v>
      </c>
      <c r="V2974" s="32">
        <v>-137674171.78146842</v>
      </c>
    </row>
    <row r="2975" spans="19:22" x14ac:dyDescent="0.35">
      <c r="S2975">
        <v>2904</v>
      </c>
      <c r="T2975" s="32">
        <v>79152319.555693641</v>
      </c>
      <c r="U2975">
        <v>2904</v>
      </c>
      <c r="V2975" s="32">
        <v>-275244531.14972967</v>
      </c>
    </row>
    <row r="2976" spans="19:22" x14ac:dyDescent="0.35">
      <c r="S2976">
        <v>2905</v>
      </c>
      <c r="T2976" s="32">
        <v>73219152.162109032</v>
      </c>
      <c r="U2976">
        <v>2905</v>
      </c>
      <c r="V2976" s="32">
        <v>-612037037.44454801</v>
      </c>
    </row>
    <row r="2977" spans="19:22" x14ac:dyDescent="0.35">
      <c r="S2977">
        <v>2906</v>
      </c>
      <c r="T2977" s="32">
        <v>180674232.94428268</v>
      </c>
      <c r="U2977">
        <v>2906</v>
      </c>
      <c r="V2977" s="32">
        <v>110639727.14818054</v>
      </c>
    </row>
    <row r="2978" spans="19:22" x14ac:dyDescent="0.35">
      <c r="S2978">
        <v>2907</v>
      </c>
      <c r="T2978" s="32">
        <v>147238806.91017103</v>
      </c>
      <c r="U2978">
        <v>2907</v>
      </c>
      <c r="V2978" s="32">
        <v>-378643145.01065999</v>
      </c>
    </row>
    <row r="2979" spans="19:22" x14ac:dyDescent="0.35">
      <c r="S2979">
        <v>2908</v>
      </c>
      <c r="T2979" s="32">
        <v>401440165.17048001</v>
      </c>
      <c r="U2979">
        <v>2908</v>
      </c>
      <c r="V2979" s="32">
        <v>-62952063.736033112</v>
      </c>
    </row>
    <row r="2980" spans="19:22" x14ac:dyDescent="0.35">
      <c r="S2980">
        <v>2909</v>
      </c>
      <c r="T2980" s="32">
        <v>210175126.49142864</v>
      </c>
      <c r="U2980">
        <v>2909</v>
      </c>
      <c r="V2980" s="32">
        <v>-215754445.39960405</v>
      </c>
    </row>
    <row r="2981" spans="19:22" x14ac:dyDescent="0.35">
      <c r="S2981">
        <v>2910</v>
      </c>
      <c r="T2981" s="32">
        <v>84516584.040401474</v>
      </c>
      <c r="U2981">
        <v>2910</v>
      </c>
      <c r="V2981" s="32">
        <v>-681562721.42348623</v>
      </c>
    </row>
    <row r="2982" spans="19:22" x14ac:dyDescent="0.35">
      <c r="S2982">
        <v>2911</v>
      </c>
      <c r="T2982" s="32">
        <v>296049417.7486527</v>
      </c>
      <c r="U2982">
        <v>2911</v>
      </c>
      <c r="V2982" s="32">
        <v>4966426.5704944581</v>
      </c>
    </row>
    <row r="2983" spans="19:22" x14ac:dyDescent="0.35">
      <c r="S2983">
        <v>2912</v>
      </c>
      <c r="T2983" s="32">
        <v>88771623.112961039</v>
      </c>
      <c r="U2983">
        <v>2912</v>
      </c>
      <c r="V2983" s="32">
        <v>-212831329.81347409</v>
      </c>
    </row>
    <row r="2984" spans="19:22" x14ac:dyDescent="0.35">
      <c r="S2984">
        <v>2913</v>
      </c>
      <c r="T2984" s="32">
        <v>190962526.16723245</v>
      </c>
      <c r="U2984">
        <v>2913</v>
      </c>
      <c r="V2984" s="32">
        <v>11731388.760100752</v>
      </c>
    </row>
    <row r="2985" spans="19:22" x14ac:dyDescent="0.35">
      <c r="S2985">
        <v>2914</v>
      </c>
      <c r="T2985" s="32">
        <v>63433329.450796783</v>
      </c>
      <c r="U2985">
        <v>2914</v>
      </c>
      <c r="V2985" s="32">
        <v>-267476645.99919376</v>
      </c>
    </row>
    <row r="2986" spans="19:22" x14ac:dyDescent="0.35">
      <c r="S2986">
        <v>2915</v>
      </c>
      <c r="T2986" s="32">
        <v>160535216.98519391</v>
      </c>
      <c r="U2986">
        <v>2915</v>
      </c>
      <c r="V2986" s="32">
        <v>357259304.33135515</v>
      </c>
    </row>
    <row r="2987" spans="19:22" x14ac:dyDescent="0.35">
      <c r="S2987">
        <v>2916</v>
      </c>
      <c r="T2987" s="32">
        <v>186335683.54122472</v>
      </c>
      <c r="U2987">
        <v>2916</v>
      </c>
      <c r="V2987" s="32">
        <v>41520145.562232897</v>
      </c>
    </row>
    <row r="2988" spans="19:22" x14ac:dyDescent="0.35">
      <c r="S2988">
        <v>2917</v>
      </c>
      <c r="T2988" s="32">
        <v>179094412.58567557</v>
      </c>
      <c r="U2988">
        <v>2917</v>
      </c>
      <c r="V2988" s="32">
        <v>-214263036.51260996</v>
      </c>
    </row>
    <row r="2989" spans="19:22" x14ac:dyDescent="0.35">
      <c r="S2989">
        <v>2918</v>
      </c>
      <c r="T2989" s="32">
        <v>251509830.95428589</v>
      </c>
      <c r="U2989">
        <v>2918</v>
      </c>
      <c r="V2989" s="32">
        <v>3013589320.5515308</v>
      </c>
    </row>
    <row r="2990" spans="19:22" x14ac:dyDescent="0.35">
      <c r="S2990">
        <v>2919</v>
      </c>
      <c r="T2990" s="32">
        <v>90318297.496343583</v>
      </c>
      <c r="U2990">
        <v>2919</v>
      </c>
      <c r="V2990" s="32">
        <v>992968348.81120765</v>
      </c>
    </row>
    <row r="2991" spans="19:22" x14ac:dyDescent="0.35">
      <c r="S2991">
        <v>2920</v>
      </c>
      <c r="T2991" s="32">
        <v>175615118.34866372</v>
      </c>
      <c r="U2991">
        <v>2920</v>
      </c>
      <c r="V2991" s="32">
        <v>1097264651.9024887</v>
      </c>
    </row>
    <row r="2992" spans="19:22" x14ac:dyDescent="0.35">
      <c r="S2992">
        <v>2921</v>
      </c>
      <c r="T2992" s="32">
        <v>62906017.717052229</v>
      </c>
      <c r="U2992">
        <v>2921</v>
      </c>
      <c r="V2992" s="32">
        <v>-249211876.37593931</v>
      </c>
    </row>
    <row r="2993" spans="19:22" x14ac:dyDescent="0.35">
      <c r="S2993">
        <v>2922</v>
      </c>
      <c r="T2993" s="32">
        <v>241217917.13439795</v>
      </c>
      <c r="U2993">
        <v>2922</v>
      </c>
      <c r="V2993" s="32">
        <v>-264119211.68541408</v>
      </c>
    </row>
    <row r="2994" spans="19:22" x14ac:dyDescent="0.35">
      <c r="S2994">
        <v>2923</v>
      </c>
      <c r="T2994" s="32">
        <v>137601013.16684243</v>
      </c>
      <c r="U2994">
        <v>2923</v>
      </c>
      <c r="V2994" s="32">
        <v>333571574.88671094</v>
      </c>
    </row>
    <row r="2995" spans="19:22" x14ac:dyDescent="0.35">
      <c r="S2995">
        <v>2924</v>
      </c>
      <c r="T2995" s="32">
        <v>123465105.23175433</v>
      </c>
      <c r="U2995">
        <v>2924</v>
      </c>
      <c r="V2995" s="32">
        <v>181587994.70494783</v>
      </c>
    </row>
    <row r="2996" spans="19:22" x14ac:dyDescent="0.35">
      <c r="S2996">
        <v>2925</v>
      </c>
      <c r="T2996" s="32">
        <v>115019717.18564615</v>
      </c>
      <c r="U2996">
        <v>2925</v>
      </c>
      <c r="V2996" s="32">
        <v>-300489868.44315815</v>
      </c>
    </row>
    <row r="2997" spans="19:22" x14ac:dyDescent="0.35">
      <c r="S2997">
        <v>2926</v>
      </c>
      <c r="T2997" s="32">
        <v>172750850.19177178</v>
      </c>
      <c r="U2997">
        <v>2926</v>
      </c>
      <c r="V2997" s="32">
        <v>-217082373.85796747</v>
      </c>
    </row>
    <row r="2998" spans="19:22" x14ac:dyDescent="0.35">
      <c r="S2998">
        <v>2927</v>
      </c>
      <c r="T2998" s="32">
        <v>111414271.08736731</v>
      </c>
      <c r="U2998">
        <v>2927</v>
      </c>
      <c r="V2998" s="32">
        <v>-336790206.6310544</v>
      </c>
    </row>
    <row r="2999" spans="19:22" x14ac:dyDescent="0.35">
      <c r="S2999">
        <v>2928</v>
      </c>
      <c r="T2999" s="32">
        <v>134488637.26312879</v>
      </c>
      <c r="U2999">
        <v>2928</v>
      </c>
      <c r="V2999" s="32">
        <v>279797127.19955391</v>
      </c>
    </row>
    <row r="3000" spans="19:22" x14ac:dyDescent="0.35">
      <c r="S3000">
        <v>2929</v>
      </c>
      <c r="T3000" s="32">
        <v>147065034.51597345</v>
      </c>
      <c r="U3000">
        <v>2929</v>
      </c>
      <c r="V3000" s="32">
        <v>-249432008.24442151</v>
      </c>
    </row>
    <row r="3001" spans="19:22" x14ac:dyDescent="0.35">
      <c r="S3001">
        <v>2930</v>
      </c>
      <c r="T3001" s="32">
        <v>127241012.1825282</v>
      </c>
      <c r="U3001">
        <v>2930</v>
      </c>
      <c r="V3001" s="32">
        <v>150441675.08518535</v>
      </c>
    </row>
    <row r="3002" spans="19:22" x14ac:dyDescent="0.35">
      <c r="S3002">
        <v>2931</v>
      </c>
      <c r="T3002" s="32">
        <v>393636326.68236816</v>
      </c>
      <c r="U3002">
        <v>2931</v>
      </c>
      <c r="V3002" s="32">
        <v>-249629194.70540488</v>
      </c>
    </row>
    <row r="3003" spans="19:22" x14ac:dyDescent="0.35">
      <c r="S3003">
        <v>2932</v>
      </c>
      <c r="T3003" s="32">
        <v>164434320.63882405</v>
      </c>
      <c r="U3003">
        <v>2932</v>
      </c>
      <c r="V3003" s="32">
        <v>-183867727.85455593</v>
      </c>
    </row>
    <row r="3004" spans="19:22" x14ac:dyDescent="0.35">
      <c r="S3004">
        <v>2933</v>
      </c>
      <c r="T3004" s="32">
        <v>106789606.70483559</v>
      </c>
      <c r="U3004">
        <v>2933</v>
      </c>
      <c r="V3004" s="32">
        <v>144204050.26122138</v>
      </c>
    </row>
    <row r="3005" spans="19:22" x14ac:dyDescent="0.35">
      <c r="S3005">
        <v>2934</v>
      </c>
      <c r="T3005" s="32">
        <v>290209537.31930411</v>
      </c>
      <c r="U3005">
        <v>2934</v>
      </c>
      <c r="V3005" s="32">
        <v>-363165982.46211886</v>
      </c>
    </row>
    <row r="3006" spans="19:22" x14ac:dyDescent="0.35">
      <c r="S3006">
        <v>2935</v>
      </c>
      <c r="T3006" s="32">
        <v>105484435.43818542</v>
      </c>
      <c r="U3006">
        <v>2935</v>
      </c>
      <c r="V3006" s="32">
        <v>-320913647.36255574</v>
      </c>
    </row>
    <row r="3007" spans="19:22" x14ac:dyDescent="0.35">
      <c r="S3007">
        <v>2936</v>
      </c>
      <c r="T3007" s="32">
        <v>156160708.03100154</v>
      </c>
      <c r="U3007">
        <v>2936</v>
      </c>
      <c r="V3007" s="32">
        <v>-383140633.44786322</v>
      </c>
    </row>
    <row r="3008" spans="19:22" x14ac:dyDescent="0.35">
      <c r="S3008">
        <v>2937</v>
      </c>
      <c r="T3008" s="32">
        <v>238344353.93401462</v>
      </c>
      <c r="U3008">
        <v>2937</v>
      </c>
      <c r="V3008" s="32">
        <v>257427308.04228401</v>
      </c>
    </row>
    <row r="3009" spans="19:22" x14ac:dyDescent="0.35">
      <c r="S3009">
        <v>2938</v>
      </c>
      <c r="T3009" s="32">
        <v>139669700.52303404</v>
      </c>
      <c r="U3009">
        <v>2938</v>
      </c>
      <c r="V3009" s="32">
        <v>-307090183.02651286</v>
      </c>
    </row>
    <row r="3010" spans="19:22" x14ac:dyDescent="0.35">
      <c r="S3010">
        <v>2939</v>
      </c>
      <c r="T3010" s="32">
        <v>175124393.16410649</v>
      </c>
      <c r="U3010">
        <v>2939</v>
      </c>
      <c r="V3010" s="32">
        <v>-121010574.47139637</v>
      </c>
    </row>
    <row r="3011" spans="19:22" x14ac:dyDescent="0.35">
      <c r="S3011">
        <v>2940</v>
      </c>
      <c r="T3011" s="32">
        <v>155351520.20730403</v>
      </c>
      <c r="U3011">
        <v>2940</v>
      </c>
      <c r="V3011" s="32">
        <v>154457198.51246127</v>
      </c>
    </row>
    <row r="3012" spans="19:22" x14ac:dyDescent="0.35">
      <c r="S3012">
        <v>2941</v>
      </c>
      <c r="T3012" s="32">
        <v>154192931.7394788</v>
      </c>
      <c r="U3012">
        <v>2941</v>
      </c>
      <c r="V3012" s="32">
        <v>-536286019.4095313</v>
      </c>
    </row>
    <row r="3013" spans="19:22" x14ac:dyDescent="0.35">
      <c r="S3013">
        <v>2942</v>
      </c>
      <c r="T3013" s="32">
        <v>164830017.61768085</v>
      </c>
      <c r="U3013">
        <v>2942</v>
      </c>
      <c r="V3013" s="32">
        <v>-164045048.83188215</v>
      </c>
    </row>
    <row r="3014" spans="19:22" x14ac:dyDescent="0.35">
      <c r="S3014">
        <v>2943</v>
      </c>
      <c r="T3014" s="32">
        <v>80017511.248162955</v>
      </c>
      <c r="U3014">
        <v>2943</v>
      </c>
      <c r="V3014" s="32">
        <v>-263956923.61073187</v>
      </c>
    </row>
    <row r="3015" spans="19:22" x14ac:dyDescent="0.35">
      <c r="S3015">
        <v>2944</v>
      </c>
      <c r="T3015" s="32">
        <v>152441690.95802802</v>
      </c>
      <c r="U3015">
        <v>2944</v>
      </c>
      <c r="V3015" s="32">
        <v>3995010143.8512559</v>
      </c>
    </row>
    <row r="3016" spans="19:22" x14ac:dyDescent="0.35">
      <c r="S3016">
        <v>2945</v>
      </c>
      <c r="T3016" s="32">
        <v>91631949.174889579</v>
      </c>
      <c r="U3016">
        <v>2945</v>
      </c>
      <c r="V3016" s="32">
        <v>129846509.8920192</v>
      </c>
    </row>
    <row r="3017" spans="19:22" x14ac:dyDescent="0.35">
      <c r="S3017">
        <v>2946</v>
      </c>
      <c r="T3017" s="32">
        <v>152121729.99842703</v>
      </c>
      <c r="U3017">
        <v>2946</v>
      </c>
      <c r="V3017" s="32">
        <v>-206615262.80029669</v>
      </c>
    </row>
    <row r="3018" spans="19:22" x14ac:dyDescent="0.35">
      <c r="S3018">
        <v>2947</v>
      </c>
      <c r="T3018" s="32">
        <v>123906589.85497585</v>
      </c>
      <c r="U3018">
        <v>2947</v>
      </c>
      <c r="V3018" s="32">
        <v>-974056679.38641536</v>
      </c>
    </row>
    <row r="3019" spans="19:22" x14ac:dyDescent="0.35">
      <c r="S3019">
        <v>2948</v>
      </c>
      <c r="T3019" s="32">
        <v>200402819.71788982</v>
      </c>
      <c r="U3019">
        <v>2948</v>
      </c>
      <c r="V3019" s="32">
        <v>-424529827.6402303</v>
      </c>
    </row>
    <row r="3020" spans="19:22" x14ac:dyDescent="0.35">
      <c r="S3020">
        <v>2949</v>
      </c>
      <c r="T3020" s="32">
        <v>251699325.79073355</v>
      </c>
      <c r="U3020">
        <v>2949</v>
      </c>
      <c r="V3020" s="32">
        <v>-305034057.07369328</v>
      </c>
    </row>
    <row r="3021" spans="19:22" x14ac:dyDescent="0.35">
      <c r="S3021">
        <v>2950</v>
      </c>
      <c r="T3021" s="32">
        <v>121416449.52118801</v>
      </c>
      <c r="U3021">
        <v>2950</v>
      </c>
      <c r="V3021" s="32">
        <v>26437701.749423694</v>
      </c>
    </row>
    <row r="3022" spans="19:22" x14ac:dyDescent="0.35">
      <c r="S3022">
        <v>2951</v>
      </c>
      <c r="T3022" s="32">
        <v>211215002.10713992</v>
      </c>
      <c r="U3022">
        <v>2951</v>
      </c>
      <c r="V3022" s="32">
        <v>78549765.397817478</v>
      </c>
    </row>
    <row r="3023" spans="19:22" x14ac:dyDescent="0.35">
      <c r="S3023">
        <v>2952</v>
      </c>
      <c r="T3023" s="32">
        <v>104341389.97351035</v>
      </c>
      <c r="U3023">
        <v>2952</v>
      </c>
      <c r="V3023" s="32">
        <v>-160146194.69156575</v>
      </c>
    </row>
    <row r="3024" spans="19:22" x14ac:dyDescent="0.35">
      <c r="S3024">
        <v>2953</v>
      </c>
      <c r="T3024" s="32">
        <v>115030407.37378952</v>
      </c>
      <c r="U3024">
        <v>2953</v>
      </c>
      <c r="V3024" s="32">
        <v>439851947.21137726</v>
      </c>
    </row>
    <row r="3025" spans="19:22" x14ac:dyDescent="0.35">
      <c r="S3025">
        <v>2954</v>
      </c>
      <c r="T3025" s="32">
        <v>95032406.710677043</v>
      </c>
      <c r="U3025">
        <v>2954</v>
      </c>
      <c r="V3025" s="32">
        <v>-469698791.07648873</v>
      </c>
    </row>
    <row r="3026" spans="19:22" x14ac:dyDescent="0.35">
      <c r="S3026">
        <v>2955</v>
      </c>
      <c r="T3026" s="32">
        <v>135087100.58826458</v>
      </c>
      <c r="U3026">
        <v>2955</v>
      </c>
      <c r="V3026" s="32">
        <v>-326332752.45068693</v>
      </c>
    </row>
    <row r="3027" spans="19:22" x14ac:dyDescent="0.35">
      <c r="S3027">
        <v>2956</v>
      </c>
      <c r="T3027" s="32">
        <v>191112835.592114</v>
      </c>
      <c r="U3027">
        <v>2956</v>
      </c>
      <c r="V3027" s="32">
        <v>896256.79915696755</v>
      </c>
    </row>
    <row r="3028" spans="19:22" x14ac:dyDescent="0.35">
      <c r="S3028">
        <v>2957</v>
      </c>
      <c r="T3028" s="32">
        <v>156999123.67553562</v>
      </c>
      <c r="U3028">
        <v>2957</v>
      </c>
      <c r="V3028" s="32">
        <v>-391033863.4234854</v>
      </c>
    </row>
    <row r="3029" spans="19:22" x14ac:dyDescent="0.35">
      <c r="S3029">
        <v>2958</v>
      </c>
      <c r="T3029" s="32">
        <v>132209295.78390333</v>
      </c>
      <c r="U3029">
        <v>2958</v>
      </c>
      <c r="V3029" s="32">
        <v>1931645795.4689238</v>
      </c>
    </row>
    <row r="3030" spans="19:22" x14ac:dyDescent="0.35">
      <c r="S3030">
        <v>2959</v>
      </c>
      <c r="T3030" s="32">
        <v>71923548.479439035</v>
      </c>
      <c r="U3030">
        <v>2959</v>
      </c>
      <c r="V3030" s="32">
        <v>-139327743.33047086</v>
      </c>
    </row>
    <row r="3031" spans="19:22" x14ac:dyDescent="0.35">
      <c r="S3031">
        <v>2960</v>
      </c>
      <c r="T3031" s="32">
        <v>115270858.28247626</v>
      </c>
      <c r="U3031">
        <v>2960</v>
      </c>
      <c r="V3031" s="32">
        <v>-550335365.38939345</v>
      </c>
    </row>
    <row r="3032" spans="19:22" x14ac:dyDescent="0.35">
      <c r="S3032">
        <v>2961</v>
      </c>
      <c r="T3032" s="32">
        <v>196265658.0857099</v>
      </c>
      <c r="U3032">
        <v>2961</v>
      </c>
      <c r="V3032" s="32">
        <v>-85717873.215502962</v>
      </c>
    </row>
    <row r="3033" spans="19:22" x14ac:dyDescent="0.35">
      <c r="S3033">
        <v>2962</v>
      </c>
      <c r="T3033" s="32">
        <v>99929992.308617368</v>
      </c>
      <c r="U3033">
        <v>2962</v>
      </c>
      <c r="V3033" s="32">
        <v>-14489132.480813866</v>
      </c>
    </row>
    <row r="3034" spans="19:22" x14ac:dyDescent="0.35">
      <c r="S3034">
        <v>2963</v>
      </c>
      <c r="T3034" s="32">
        <v>154586388.72891772</v>
      </c>
      <c r="U3034">
        <v>2963</v>
      </c>
      <c r="V3034" s="32">
        <v>-294328973.14083898</v>
      </c>
    </row>
    <row r="3035" spans="19:22" x14ac:dyDescent="0.35">
      <c r="S3035">
        <v>2964</v>
      </c>
      <c r="T3035" s="32">
        <v>122786123.98584284</v>
      </c>
      <c r="U3035">
        <v>2964</v>
      </c>
      <c r="V3035" s="32">
        <v>362842525.00808012</v>
      </c>
    </row>
    <row r="3036" spans="19:22" x14ac:dyDescent="0.35">
      <c r="S3036">
        <v>2965</v>
      </c>
      <c r="T3036" s="32">
        <v>160736823.64967406</v>
      </c>
      <c r="U3036">
        <v>2965</v>
      </c>
      <c r="V3036" s="32">
        <v>21757883.213061851</v>
      </c>
    </row>
    <row r="3037" spans="19:22" x14ac:dyDescent="0.35">
      <c r="S3037">
        <v>2966</v>
      </c>
      <c r="T3037" s="32">
        <v>137471020.89545083</v>
      </c>
      <c r="U3037">
        <v>2966</v>
      </c>
      <c r="V3037" s="32">
        <v>3035624024.0122895</v>
      </c>
    </row>
    <row r="3038" spans="19:22" x14ac:dyDescent="0.35">
      <c r="S3038">
        <v>2967</v>
      </c>
      <c r="T3038" s="32">
        <v>307748127.45437968</v>
      </c>
      <c r="U3038">
        <v>2967</v>
      </c>
      <c r="V3038" s="32">
        <v>-890171195.68447375</v>
      </c>
    </row>
    <row r="3039" spans="19:22" x14ac:dyDescent="0.35">
      <c r="S3039">
        <v>2968</v>
      </c>
      <c r="T3039" s="32">
        <v>138467020.55891731</v>
      </c>
      <c r="U3039">
        <v>2968</v>
      </c>
      <c r="V3039" s="32">
        <v>271754903.50334346</v>
      </c>
    </row>
    <row r="3040" spans="19:22" x14ac:dyDescent="0.35">
      <c r="S3040">
        <v>2969</v>
      </c>
      <c r="T3040" s="32">
        <v>123550810.77468587</v>
      </c>
      <c r="U3040">
        <v>2969</v>
      </c>
      <c r="V3040" s="32">
        <v>-426402911.82174313</v>
      </c>
    </row>
    <row r="3041" spans="19:22" x14ac:dyDescent="0.35">
      <c r="S3041">
        <v>2970</v>
      </c>
      <c r="T3041" s="32">
        <v>104650205.63916253</v>
      </c>
      <c r="U3041">
        <v>2970</v>
      </c>
      <c r="V3041" s="32">
        <v>-491110009.263304</v>
      </c>
    </row>
    <row r="3042" spans="19:22" x14ac:dyDescent="0.35">
      <c r="S3042">
        <v>2971</v>
      </c>
      <c r="T3042" s="32">
        <v>146121407.54574648</v>
      </c>
      <c r="U3042">
        <v>2971</v>
      </c>
      <c r="V3042" s="32">
        <v>-163498341.43661875</v>
      </c>
    </row>
    <row r="3043" spans="19:22" x14ac:dyDescent="0.35">
      <c r="S3043">
        <v>2972</v>
      </c>
      <c r="T3043" s="32">
        <v>98795872.544799805</v>
      </c>
      <c r="U3043">
        <v>2972</v>
      </c>
      <c r="V3043" s="32">
        <v>-178092224.00346017</v>
      </c>
    </row>
    <row r="3044" spans="19:22" x14ac:dyDescent="0.35">
      <c r="S3044">
        <v>2973</v>
      </c>
      <c r="T3044" s="32">
        <v>233427331.59107542</v>
      </c>
      <c r="U3044">
        <v>2973</v>
      </c>
      <c r="V3044" s="32">
        <v>324971511.50279969</v>
      </c>
    </row>
    <row r="3045" spans="19:22" x14ac:dyDescent="0.35">
      <c r="S3045">
        <v>2974</v>
      </c>
      <c r="T3045" s="32">
        <v>231230274.59228131</v>
      </c>
      <c r="U3045">
        <v>2974</v>
      </c>
      <c r="V3045" s="32">
        <v>1378806756.4558871</v>
      </c>
    </row>
    <row r="3046" spans="19:22" x14ac:dyDescent="0.35">
      <c r="S3046">
        <v>2975</v>
      </c>
      <c r="T3046" s="32">
        <v>147433789.42883182</v>
      </c>
      <c r="U3046">
        <v>2975</v>
      </c>
      <c r="V3046" s="32">
        <v>-233227084.21154308</v>
      </c>
    </row>
    <row r="3047" spans="19:22" x14ac:dyDescent="0.35">
      <c r="S3047">
        <v>2976</v>
      </c>
      <c r="T3047" s="32">
        <v>183658951.76195866</v>
      </c>
      <c r="U3047">
        <v>2976</v>
      </c>
      <c r="V3047" s="32">
        <v>16646032.438004795</v>
      </c>
    </row>
    <row r="3048" spans="19:22" x14ac:dyDescent="0.35">
      <c r="S3048">
        <v>2977</v>
      </c>
      <c r="T3048" s="32">
        <v>65221614.109539263</v>
      </c>
      <c r="U3048">
        <v>2977</v>
      </c>
      <c r="V3048" s="32">
        <v>-47396505.312924519</v>
      </c>
    </row>
    <row r="3049" spans="19:22" x14ac:dyDescent="0.35">
      <c r="S3049">
        <v>2978</v>
      </c>
      <c r="T3049" s="32">
        <v>133372474.41044655</v>
      </c>
      <c r="U3049">
        <v>2978</v>
      </c>
      <c r="V3049" s="32">
        <v>-114748106.9793222</v>
      </c>
    </row>
    <row r="3050" spans="19:22" x14ac:dyDescent="0.35">
      <c r="S3050">
        <v>2979</v>
      </c>
      <c r="T3050" s="32">
        <v>87171633.817121312</v>
      </c>
      <c r="U3050">
        <v>2979</v>
      </c>
      <c r="V3050" s="32">
        <v>-164128062.79213494</v>
      </c>
    </row>
    <row r="3051" spans="19:22" x14ac:dyDescent="0.35">
      <c r="S3051">
        <v>2980</v>
      </c>
      <c r="T3051" s="32">
        <v>212153230.75421843</v>
      </c>
      <c r="U3051">
        <v>2980</v>
      </c>
      <c r="V3051" s="32">
        <v>-424114545.52958661</v>
      </c>
    </row>
    <row r="3052" spans="19:22" x14ac:dyDescent="0.35">
      <c r="S3052">
        <v>2981</v>
      </c>
      <c r="T3052" s="32">
        <v>95533044.309438765</v>
      </c>
      <c r="U3052">
        <v>2981</v>
      </c>
      <c r="V3052" s="32">
        <v>-67873608.712556019</v>
      </c>
    </row>
    <row r="3053" spans="19:22" x14ac:dyDescent="0.35">
      <c r="S3053">
        <v>2982</v>
      </c>
      <c r="T3053" s="32">
        <v>197155757.89146423</v>
      </c>
      <c r="U3053">
        <v>2982</v>
      </c>
      <c r="V3053" s="32">
        <v>-513252361.24211586</v>
      </c>
    </row>
    <row r="3054" spans="19:22" x14ac:dyDescent="0.35">
      <c r="S3054">
        <v>2983</v>
      </c>
      <c r="T3054" s="32">
        <v>191472779.28172612</v>
      </c>
      <c r="U3054">
        <v>2983</v>
      </c>
      <c r="V3054" s="32">
        <v>1132619444.9157724</v>
      </c>
    </row>
    <row r="3055" spans="19:22" x14ac:dyDescent="0.35">
      <c r="S3055">
        <v>2984</v>
      </c>
      <c r="T3055" s="32">
        <v>92364603.639140993</v>
      </c>
      <c r="U3055">
        <v>2984</v>
      </c>
      <c r="V3055" s="32">
        <v>-205912385.47747666</v>
      </c>
    </row>
    <row r="3056" spans="19:22" x14ac:dyDescent="0.35">
      <c r="S3056">
        <v>2985</v>
      </c>
      <c r="T3056" s="32">
        <v>119873512.06559256</v>
      </c>
      <c r="U3056">
        <v>2985</v>
      </c>
      <c r="V3056" s="32">
        <v>-183185005.53470853</v>
      </c>
    </row>
    <row r="3057" spans="19:22" x14ac:dyDescent="0.35">
      <c r="S3057">
        <v>2986</v>
      </c>
      <c r="T3057" s="32">
        <v>208413250.14969864</v>
      </c>
      <c r="U3057">
        <v>2986</v>
      </c>
      <c r="V3057" s="32">
        <v>-328496308.57156247</v>
      </c>
    </row>
    <row r="3058" spans="19:22" x14ac:dyDescent="0.35">
      <c r="S3058">
        <v>2987</v>
      </c>
      <c r="T3058" s="32">
        <v>184652482.7935766</v>
      </c>
      <c r="U3058">
        <v>2987</v>
      </c>
      <c r="V3058" s="32">
        <v>-235547937.86238286</v>
      </c>
    </row>
    <row r="3059" spans="19:22" x14ac:dyDescent="0.35">
      <c r="S3059">
        <v>2988</v>
      </c>
      <c r="T3059" s="32">
        <v>135043892.40086254</v>
      </c>
      <c r="U3059">
        <v>2988</v>
      </c>
      <c r="V3059" s="32">
        <v>-296133839.33860868</v>
      </c>
    </row>
    <row r="3060" spans="19:22" x14ac:dyDescent="0.35">
      <c r="S3060">
        <v>2989</v>
      </c>
      <c r="T3060" s="32">
        <v>252671819.41313553</v>
      </c>
      <c r="U3060">
        <v>2989</v>
      </c>
      <c r="V3060" s="32">
        <v>-40448856.900818355</v>
      </c>
    </row>
    <row r="3061" spans="19:22" x14ac:dyDescent="0.35">
      <c r="S3061">
        <v>2990</v>
      </c>
      <c r="T3061" s="32">
        <v>295216673.87191826</v>
      </c>
      <c r="U3061">
        <v>2990</v>
      </c>
      <c r="V3061" s="32">
        <v>-643152738.91125858</v>
      </c>
    </row>
    <row r="3062" spans="19:22" x14ac:dyDescent="0.35">
      <c r="S3062">
        <v>2991</v>
      </c>
      <c r="T3062" s="32">
        <v>77336080.149152905</v>
      </c>
      <c r="U3062">
        <v>2991</v>
      </c>
      <c r="V3062" s="32">
        <v>-535993130.70092809</v>
      </c>
    </row>
    <row r="3063" spans="19:22" x14ac:dyDescent="0.35">
      <c r="S3063">
        <v>2992</v>
      </c>
      <c r="T3063" s="32">
        <v>347657194.12166333</v>
      </c>
      <c r="U3063">
        <v>2992</v>
      </c>
      <c r="V3063" s="32">
        <v>-202565836.19018534</v>
      </c>
    </row>
    <row r="3064" spans="19:22" x14ac:dyDescent="0.35">
      <c r="S3064">
        <v>2993</v>
      </c>
      <c r="T3064" s="32">
        <v>108920920.33750813</v>
      </c>
      <c r="U3064">
        <v>2993</v>
      </c>
      <c r="V3064" s="32">
        <v>-522904387.06822461</v>
      </c>
    </row>
    <row r="3065" spans="19:22" x14ac:dyDescent="0.35">
      <c r="S3065">
        <v>2994</v>
      </c>
      <c r="T3065" s="32">
        <v>126905893.60029344</v>
      </c>
      <c r="U3065">
        <v>2994</v>
      </c>
      <c r="V3065" s="32">
        <v>-239001261.56679425</v>
      </c>
    </row>
    <row r="3066" spans="19:22" x14ac:dyDescent="0.35">
      <c r="S3066">
        <v>2995</v>
      </c>
      <c r="T3066" s="32">
        <v>319256249.46176261</v>
      </c>
      <c r="U3066">
        <v>2995</v>
      </c>
      <c r="V3066" s="32">
        <v>-435512806.3907029</v>
      </c>
    </row>
    <row r="3067" spans="19:22" x14ac:dyDescent="0.35">
      <c r="S3067">
        <v>2996</v>
      </c>
      <c r="T3067" s="32">
        <v>102957840.48514526</v>
      </c>
      <c r="U3067">
        <v>2996</v>
      </c>
      <c r="V3067" s="32">
        <v>746641329.80218351</v>
      </c>
    </row>
    <row r="3068" spans="19:22" x14ac:dyDescent="0.35">
      <c r="S3068">
        <v>2997</v>
      </c>
      <c r="T3068" s="32">
        <v>199092800.3091422</v>
      </c>
      <c r="U3068">
        <v>2997</v>
      </c>
      <c r="V3068" s="32">
        <v>694254648.55900061</v>
      </c>
    </row>
    <row r="3069" spans="19:22" x14ac:dyDescent="0.35">
      <c r="S3069">
        <v>2998</v>
      </c>
      <c r="T3069" s="32">
        <v>98397655.77182962</v>
      </c>
      <c r="U3069">
        <v>2998</v>
      </c>
      <c r="V3069" s="32">
        <v>-192455446.71401033</v>
      </c>
    </row>
    <row r="3070" spans="19:22" x14ac:dyDescent="0.35">
      <c r="S3070">
        <v>2999</v>
      </c>
      <c r="T3070" s="32">
        <v>92133921.129643559</v>
      </c>
      <c r="U3070">
        <v>2999</v>
      </c>
      <c r="V3070" s="32">
        <v>-217268468.63290536</v>
      </c>
    </row>
    <row r="3071" spans="19:22" x14ac:dyDescent="0.35">
      <c r="S3071">
        <v>3000</v>
      </c>
      <c r="T3071" s="32">
        <v>157788806.98814327</v>
      </c>
      <c r="U3071">
        <v>3000</v>
      </c>
      <c r="V3071" s="32">
        <v>-337604775.70987517</v>
      </c>
    </row>
    <row r="3072" spans="19:22" x14ac:dyDescent="0.35">
      <c r="S3072">
        <v>3001</v>
      </c>
      <c r="T3072" s="32">
        <v>78222470.971999601</v>
      </c>
      <c r="U3072">
        <v>3001</v>
      </c>
      <c r="V3072" s="32">
        <v>902070229.55151069</v>
      </c>
    </row>
    <row r="3073" spans="19:22" x14ac:dyDescent="0.35">
      <c r="S3073">
        <v>3002</v>
      </c>
      <c r="T3073" s="32">
        <v>174155556.93146101</v>
      </c>
      <c r="U3073">
        <v>3002</v>
      </c>
      <c r="V3073" s="32">
        <v>-400623882.515423</v>
      </c>
    </row>
    <row r="3074" spans="19:22" x14ac:dyDescent="0.35">
      <c r="S3074">
        <v>3003</v>
      </c>
      <c r="T3074" s="32">
        <v>78832307.000321001</v>
      </c>
      <c r="U3074">
        <v>3003</v>
      </c>
      <c r="V3074" s="32">
        <v>-18736723.766227484</v>
      </c>
    </row>
    <row r="3075" spans="19:22" x14ac:dyDescent="0.35">
      <c r="S3075">
        <v>3004</v>
      </c>
      <c r="T3075" s="32">
        <v>72989992.410006329</v>
      </c>
      <c r="U3075">
        <v>3004</v>
      </c>
      <c r="V3075" s="32">
        <v>-259018646.49216923</v>
      </c>
    </row>
    <row r="3076" spans="19:22" x14ac:dyDescent="0.35">
      <c r="S3076">
        <v>3005</v>
      </c>
      <c r="T3076" s="32">
        <v>133921058.57164019</v>
      </c>
      <c r="U3076">
        <v>3005</v>
      </c>
      <c r="V3076" s="32">
        <v>-525497606.52813685</v>
      </c>
    </row>
    <row r="3077" spans="19:22" x14ac:dyDescent="0.35">
      <c r="S3077">
        <v>3006</v>
      </c>
      <c r="T3077" s="32">
        <v>155853551.55718738</v>
      </c>
      <c r="U3077">
        <v>3006</v>
      </c>
      <c r="V3077" s="32">
        <v>-479546708.99881804</v>
      </c>
    </row>
    <row r="3078" spans="19:22" x14ac:dyDescent="0.35">
      <c r="S3078">
        <v>3007</v>
      </c>
      <c r="T3078" s="32">
        <v>226504128.07740515</v>
      </c>
      <c r="U3078">
        <v>3007</v>
      </c>
      <c r="V3078" s="32">
        <v>327035362.54923111</v>
      </c>
    </row>
    <row r="3079" spans="19:22" x14ac:dyDescent="0.35">
      <c r="S3079">
        <v>3008</v>
      </c>
      <c r="T3079" s="32">
        <v>209375915.07770199</v>
      </c>
      <c r="U3079">
        <v>3008</v>
      </c>
      <c r="V3079" s="32">
        <v>-350435548.36937922</v>
      </c>
    </row>
    <row r="3080" spans="19:22" x14ac:dyDescent="0.35">
      <c r="S3080">
        <v>3009</v>
      </c>
      <c r="T3080" s="32">
        <v>88801157.358641043</v>
      </c>
      <c r="U3080">
        <v>3009</v>
      </c>
      <c r="V3080" s="32">
        <v>2361434790.694243</v>
      </c>
    </row>
    <row r="3081" spans="19:22" x14ac:dyDescent="0.35">
      <c r="S3081">
        <v>3010</v>
      </c>
      <c r="T3081" s="32">
        <v>111682052.15672792</v>
      </c>
      <c r="U3081">
        <v>3010</v>
      </c>
      <c r="V3081" s="32">
        <v>170815422.10427555</v>
      </c>
    </row>
    <row r="3082" spans="19:22" x14ac:dyDescent="0.35">
      <c r="S3082">
        <v>3011</v>
      </c>
      <c r="T3082" s="32">
        <v>218616136.95579043</v>
      </c>
      <c r="U3082">
        <v>3011</v>
      </c>
      <c r="V3082" s="32">
        <v>465665834.00169545</v>
      </c>
    </row>
    <row r="3083" spans="19:22" x14ac:dyDescent="0.35">
      <c r="S3083">
        <v>3012</v>
      </c>
      <c r="T3083" s="32">
        <v>68741873.82594198</v>
      </c>
      <c r="U3083">
        <v>3012</v>
      </c>
      <c r="V3083" s="32">
        <v>19109522.525479797</v>
      </c>
    </row>
    <row r="3084" spans="19:22" x14ac:dyDescent="0.35">
      <c r="S3084">
        <v>3013</v>
      </c>
      <c r="T3084" s="32">
        <v>130071340.22952169</v>
      </c>
      <c r="U3084">
        <v>3013</v>
      </c>
      <c r="V3084" s="32">
        <v>-42278448.989293024</v>
      </c>
    </row>
    <row r="3085" spans="19:22" x14ac:dyDescent="0.35">
      <c r="S3085">
        <v>3014</v>
      </c>
      <c r="T3085" s="32">
        <v>139116280.20726925</v>
      </c>
      <c r="U3085">
        <v>3014</v>
      </c>
      <c r="V3085" s="32">
        <v>-413034269.392178</v>
      </c>
    </row>
    <row r="3086" spans="19:22" x14ac:dyDescent="0.35">
      <c r="S3086">
        <v>3015</v>
      </c>
      <c r="T3086" s="32">
        <v>136326500.57117215</v>
      </c>
      <c r="U3086">
        <v>3015</v>
      </c>
      <c r="V3086" s="32">
        <v>-225808755.75476721</v>
      </c>
    </row>
    <row r="3087" spans="19:22" x14ac:dyDescent="0.35">
      <c r="S3087">
        <v>3016</v>
      </c>
      <c r="T3087" s="32">
        <v>110349585.62030496</v>
      </c>
      <c r="U3087">
        <v>3016</v>
      </c>
      <c r="V3087" s="32">
        <v>298824739.38326365</v>
      </c>
    </row>
    <row r="3088" spans="19:22" x14ac:dyDescent="0.35">
      <c r="S3088">
        <v>3017</v>
      </c>
      <c r="T3088" s="32">
        <v>97888974.230428725</v>
      </c>
      <c r="U3088">
        <v>3017</v>
      </c>
      <c r="V3088" s="32">
        <v>-468014052.69814497</v>
      </c>
    </row>
    <row r="3089" spans="19:22" x14ac:dyDescent="0.35">
      <c r="S3089">
        <v>3018</v>
      </c>
      <c r="T3089" s="32">
        <v>155209968.91939673</v>
      </c>
      <c r="U3089">
        <v>3018</v>
      </c>
      <c r="V3089" s="32">
        <v>-148177332.95955119</v>
      </c>
    </row>
    <row r="3090" spans="19:22" x14ac:dyDescent="0.35">
      <c r="S3090">
        <v>3019</v>
      </c>
      <c r="T3090" s="32">
        <v>120720443.18645558</v>
      </c>
      <c r="U3090">
        <v>3019</v>
      </c>
      <c r="V3090" s="32">
        <v>1801361764.1979787</v>
      </c>
    </row>
    <row r="3091" spans="19:22" x14ac:dyDescent="0.35">
      <c r="S3091">
        <v>3020</v>
      </c>
      <c r="T3091" s="32">
        <v>129935268.9384332</v>
      </c>
      <c r="U3091">
        <v>3020</v>
      </c>
      <c r="V3091" s="32">
        <v>-320814374.96840984</v>
      </c>
    </row>
    <row r="3092" spans="19:22" x14ac:dyDescent="0.35">
      <c r="S3092">
        <v>3021</v>
      </c>
      <c r="T3092" s="32">
        <v>99064748.578490421</v>
      </c>
      <c r="U3092">
        <v>3021</v>
      </c>
      <c r="V3092" s="32">
        <v>-106766971.21749407</v>
      </c>
    </row>
    <row r="3093" spans="19:22" x14ac:dyDescent="0.35">
      <c r="S3093">
        <v>3022</v>
      </c>
      <c r="T3093" s="32">
        <v>102299076.35732768</v>
      </c>
      <c r="U3093">
        <v>3022</v>
      </c>
      <c r="V3093" s="32">
        <v>-348019003.10629648</v>
      </c>
    </row>
    <row r="3094" spans="19:22" x14ac:dyDescent="0.35">
      <c r="S3094">
        <v>3023</v>
      </c>
      <c r="T3094" s="32">
        <v>93367032.605785072</v>
      </c>
      <c r="U3094">
        <v>3023</v>
      </c>
      <c r="V3094" s="32">
        <v>-922628458.93347907</v>
      </c>
    </row>
    <row r="3095" spans="19:22" x14ac:dyDescent="0.35">
      <c r="S3095">
        <v>3024</v>
      </c>
      <c r="T3095" s="32">
        <v>134169762.19122793</v>
      </c>
      <c r="U3095">
        <v>3024</v>
      </c>
      <c r="V3095" s="32">
        <v>-144785877.44017503</v>
      </c>
    </row>
    <row r="3096" spans="19:22" x14ac:dyDescent="0.35">
      <c r="S3096">
        <v>3025</v>
      </c>
      <c r="T3096" s="32">
        <v>94208285.401472524</v>
      </c>
      <c r="U3096">
        <v>3025</v>
      </c>
      <c r="V3096" s="32">
        <v>-213802707.78850806</v>
      </c>
    </row>
    <row r="3097" spans="19:22" x14ac:dyDescent="0.35">
      <c r="S3097">
        <v>3026</v>
      </c>
      <c r="T3097" s="32">
        <v>124307440.87653382</v>
      </c>
      <c r="U3097">
        <v>3026</v>
      </c>
      <c r="V3097" s="32">
        <v>346875307.39390898</v>
      </c>
    </row>
    <row r="3098" spans="19:22" x14ac:dyDescent="0.35">
      <c r="S3098">
        <v>3027</v>
      </c>
      <c r="T3098" s="32">
        <v>98387128.801701054</v>
      </c>
      <c r="U3098">
        <v>3027</v>
      </c>
      <c r="V3098" s="32">
        <v>-531021939.41213357</v>
      </c>
    </row>
    <row r="3099" spans="19:22" x14ac:dyDescent="0.35">
      <c r="S3099">
        <v>3028</v>
      </c>
      <c r="T3099" s="32">
        <v>247838906.9131726</v>
      </c>
      <c r="U3099">
        <v>3028</v>
      </c>
      <c r="V3099" s="32">
        <v>-209926567.70105696</v>
      </c>
    </row>
    <row r="3100" spans="19:22" x14ac:dyDescent="0.35">
      <c r="S3100">
        <v>3029</v>
      </c>
      <c r="T3100" s="32">
        <v>166163722.06568211</v>
      </c>
      <c r="U3100">
        <v>3029</v>
      </c>
      <c r="V3100" s="32">
        <v>-93054216.01215145</v>
      </c>
    </row>
    <row r="3101" spans="19:22" x14ac:dyDescent="0.35">
      <c r="S3101">
        <v>3030</v>
      </c>
      <c r="T3101" s="32">
        <v>189880943.42917666</v>
      </c>
      <c r="U3101">
        <v>3030</v>
      </c>
      <c r="V3101" s="32">
        <v>-477515912.54568434</v>
      </c>
    </row>
    <row r="3102" spans="19:22" x14ac:dyDescent="0.35">
      <c r="S3102">
        <v>3031</v>
      </c>
      <c r="T3102" s="32">
        <v>121427639.88660261</v>
      </c>
      <c r="U3102">
        <v>3031</v>
      </c>
      <c r="V3102" s="32">
        <v>-372606540.2889691</v>
      </c>
    </row>
    <row r="3103" spans="19:22" x14ac:dyDescent="0.35">
      <c r="S3103">
        <v>3032</v>
      </c>
      <c r="T3103" s="32">
        <v>135339642.36548969</v>
      </c>
      <c r="U3103">
        <v>3032</v>
      </c>
      <c r="V3103" s="32">
        <v>-237974218.71266907</v>
      </c>
    </row>
    <row r="3104" spans="19:22" x14ac:dyDescent="0.35">
      <c r="S3104">
        <v>3033</v>
      </c>
      <c r="T3104" s="32">
        <v>151624424.36223605</v>
      </c>
      <c r="U3104">
        <v>3033</v>
      </c>
      <c r="V3104" s="32">
        <v>-126674971.36544585</v>
      </c>
    </row>
    <row r="3105" spans="19:22" x14ac:dyDescent="0.35">
      <c r="S3105">
        <v>3034</v>
      </c>
      <c r="T3105" s="32">
        <v>243636296.26811251</v>
      </c>
      <c r="U3105">
        <v>3034</v>
      </c>
      <c r="V3105" s="32">
        <v>3330304402.0456934</v>
      </c>
    </row>
    <row r="3106" spans="19:22" x14ac:dyDescent="0.35">
      <c r="S3106">
        <v>3035</v>
      </c>
      <c r="T3106" s="32">
        <v>237669336.52569261</v>
      </c>
      <c r="U3106">
        <v>3035</v>
      </c>
      <c r="V3106" s="32">
        <v>-223222466.68603259</v>
      </c>
    </row>
    <row r="3107" spans="19:22" x14ac:dyDescent="0.35">
      <c r="S3107">
        <v>3036</v>
      </c>
      <c r="T3107" s="32">
        <v>158240750.6453504</v>
      </c>
      <c r="U3107">
        <v>3036</v>
      </c>
      <c r="V3107" s="32">
        <v>-138316564.32825384</v>
      </c>
    </row>
    <row r="3108" spans="19:22" x14ac:dyDescent="0.35">
      <c r="S3108">
        <v>3037</v>
      </c>
      <c r="T3108" s="32">
        <v>157981050.87597209</v>
      </c>
      <c r="U3108">
        <v>3037</v>
      </c>
      <c r="V3108" s="32">
        <v>-389674319.33466989</v>
      </c>
    </row>
    <row r="3109" spans="19:22" x14ac:dyDescent="0.35">
      <c r="S3109">
        <v>3038</v>
      </c>
      <c r="T3109" s="32">
        <v>97713416.185037255</v>
      </c>
      <c r="U3109">
        <v>3038</v>
      </c>
      <c r="V3109" s="32">
        <v>171460788.9414033</v>
      </c>
    </row>
    <row r="3110" spans="19:22" x14ac:dyDescent="0.35">
      <c r="S3110">
        <v>3039</v>
      </c>
      <c r="T3110" s="32">
        <v>305776762.98197728</v>
      </c>
      <c r="U3110">
        <v>3039</v>
      </c>
      <c r="V3110" s="32">
        <v>-371655650.77203417</v>
      </c>
    </row>
    <row r="3111" spans="19:22" x14ac:dyDescent="0.35">
      <c r="S3111">
        <v>3040</v>
      </c>
      <c r="T3111" s="32">
        <v>99680879.741178796</v>
      </c>
      <c r="U3111">
        <v>3040</v>
      </c>
      <c r="V3111" s="32">
        <v>-213890464.8161025</v>
      </c>
    </row>
    <row r="3112" spans="19:22" x14ac:dyDescent="0.35">
      <c r="S3112">
        <v>3041</v>
      </c>
      <c r="T3112" s="32">
        <v>238740383.11528343</v>
      </c>
      <c r="U3112">
        <v>3041</v>
      </c>
      <c r="V3112" s="32">
        <v>-444581714.20724642</v>
      </c>
    </row>
    <row r="3113" spans="19:22" x14ac:dyDescent="0.35">
      <c r="S3113">
        <v>3042</v>
      </c>
      <c r="T3113" s="32">
        <v>217039913.15559345</v>
      </c>
      <c r="U3113">
        <v>3042</v>
      </c>
      <c r="V3113" s="32">
        <v>-354125642.7035169</v>
      </c>
    </row>
    <row r="3114" spans="19:22" x14ac:dyDescent="0.35">
      <c r="S3114">
        <v>3043</v>
      </c>
      <c r="T3114" s="32">
        <v>125452912.42900386</v>
      </c>
      <c r="U3114">
        <v>3043</v>
      </c>
      <c r="V3114" s="32">
        <v>-169904412.33849618</v>
      </c>
    </row>
    <row r="3115" spans="19:22" x14ac:dyDescent="0.35">
      <c r="S3115">
        <v>3044</v>
      </c>
      <c r="T3115" s="32">
        <v>184694642.4881058</v>
      </c>
      <c r="U3115">
        <v>3044</v>
      </c>
      <c r="V3115" s="32">
        <v>-710955201.30227208</v>
      </c>
    </row>
    <row r="3116" spans="19:22" x14ac:dyDescent="0.35">
      <c r="S3116">
        <v>3045</v>
      </c>
      <c r="T3116" s="32">
        <v>68382457.657876626</v>
      </c>
      <c r="U3116">
        <v>3045</v>
      </c>
      <c r="V3116" s="32">
        <v>-174196028.3360799</v>
      </c>
    </row>
    <row r="3117" spans="19:22" x14ac:dyDescent="0.35">
      <c r="S3117">
        <v>3046</v>
      </c>
      <c r="T3117" s="32">
        <v>233826002.19299144</v>
      </c>
      <c r="U3117">
        <v>3046</v>
      </c>
      <c r="V3117" s="32">
        <v>-257494852.96408761</v>
      </c>
    </row>
    <row r="3118" spans="19:22" x14ac:dyDescent="0.35">
      <c r="S3118">
        <v>3047</v>
      </c>
      <c r="T3118" s="32">
        <v>107380654.41326708</v>
      </c>
      <c r="U3118">
        <v>3047</v>
      </c>
      <c r="V3118" s="32">
        <v>1603517610.2601819</v>
      </c>
    </row>
    <row r="3119" spans="19:22" x14ac:dyDescent="0.35">
      <c r="S3119">
        <v>3048</v>
      </c>
      <c r="T3119" s="32">
        <v>99774429.795146078</v>
      </c>
      <c r="U3119">
        <v>3048</v>
      </c>
      <c r="V3119" s="32">
        <v>-246248479.63912961</v>
      </c>
    </row>
    <row r="3120" spans="19:22" x14ac:dyDescent="0.35">
      <c r="S3120">
        <v>3049</v>
      </c>
      <c r="T3120" s="32">
        <v>105747755.78592481</v>
      </c>
      <c r="U3120">
        <v>3049</v>
      </c>
      <c r="V3120" s="32">
        <v>-473273039.88662636</v>
      </c>
    </row>
    <row r="3121" spans="19:22" x14ac:dyDescent="0.35">
      <c r="S3121">
        <v>3050</v>
      </c>
      <c r="T3121" s="32">
        <v>108820372.95768702</v>
      </c>
      <c r="U3121">
        <v>3050</v>
      </c>
      <c r="V3121" s="32">
        <v>-117005554.25245932</v>
      </c>
    </row>
    <row r="3122" spans="19:22" x14ac:dyDescent="0.35">
      <c r="S3122">
        <v>3051</v>
      </c>
      <c r="T3122" s="32">
        <v>104364042.5938694</v>
      </c>
      <c r="U3122">
        <v>3051</v>
      </c>
      <c r="V3122" s="32">
        <v>2119948317.3221378</v>
      </c>
    </row>
    <row r="3123" spans="19:22" x14ac:dyDescent="0.35">
      <c r="S3123">
        <v>3052</v>
      </c>
      <c r="T3123" s="32">
        <v>115021495.62613656</v>
      </c>
      <c r="U3123">
        <v>3052</v>
      </c>
      <c r="V3123" s="32">
        <v>-673312343.86647367</v>
      </c>
    </row>
    <row r="3124" spans="19:22" x14ac:dyDescent="0.35">
      <c r="S3124">
        <v>3053</v>
      </c>
      <c r="T3124" s="32">
        <v>256270137.70482707</v>
      </c>
      <c r="U3124">
        <v>3053</v>
      </c>
      <c r="V3124" s="32">
        <v>-187819171.75389472</v>
      </c>
    </row>
    <row r="3125" spans="19:22" x14ac:dyDescent="0.35">
      <c r="S3125">
        <v>3054</v>
      </c>
      <c r="T3125" s="32">
        <v>107696720.76230398</v>
      </c>
      <c r="U3125">
        <v>3054</v>
      </c>
      <c r="V3125" s="32">
        <v>-490860197.23468661</v>
      </c>
    </row>
    <row r="3126" spans="19:22" x14ac:dyDescent="0.35">
      <c r="S3126">
        <v>3055</v>
      </c>
      <c r="T3126" s="32">
        <v>246998163.82172513</v>
      </c>
      <c r="U3126">
        <v>3055</v>
      </c>
      <c r="V3126" s="32">
        <v>444842354.99065828</v>
      </c>
    </row>
    <row r="3127" spans="19:22" x14ac:dyDescent="0.35">
      <c r="S3127">
        <v>3056</v>
      </c>
      <c r="T3127" s="32">
        <v>99870582.402802199</v>
      </c>
      <c r="U3127">
        <v>3056</v>
      </c>
      <c r="V3127" s="32">
        <v>-794505493.55392432</v>
      </c>
    </row>
    <row r="3128" spans="19:22" x14ac:dyDescent="0.35">
      <c r="S3128">
        <v>3057</v>
      </c>
      <c r="T3128" s="32">
        <v>109866298.5168061</v>
      </c>
      <c r="U3128">
        <v>3057</v>
      </c>
      <c r="V3128" s="32">
        <v>-339184068.06973833</v>
      </c>
    </row>
    <row r="3129" spans="19:22" x14ac:dyDescent="0.35">
      <c r="S3129">
        <v>3058</v>
      </c>
      <c r="T3129" s="32">
        <v>155425756.55118263</v>
      </c>
      <c r="U3129">
        <v>3058</v>
      </c>
      <c r="V3129" s="32">
        <v>110015991.06559287</v>
      </c>
    </row>
    <row r="3130" spans="19:22" x14ac:dyDescent="0.35">
      <c r="S3130">
        <v>3059</v>
      </c>
      <c r="T3130" s="32">
        <v>234593335.26533398</v>
      </c>
      <c r="U3130">
        <v>3059</v>
      </c>
      <c r="V3130" s="32">
        <v>27459764.941300098</v>
      </c>
    </row>
    <row r="3131" spans="19:22" x14ac:dyDescent="0.35">
      <c r="S3131">
        <v>3060</v>
      </c>
      <c r="T3131" s="32">
        <v>148831986.42820895</v>
      </c>
      <c r="U3131">
        <v>3060</v>
      </c>
      <c r="V3131" s="32">
        <v>250428893.78876704</v>
      </c>
    </row>
    <row r="3132" spans="19:22" x14ac:dyDescent="0.35">
      <c r="S3132">
        <v>3061</v>
      </c>
      <c r="T3132" s="32">
        <v>80917485.080898717</v>
      </c>
      <c r="U3132">
        <v>3061</v>
      </c>
      <c r="V3132" s="32">
        <v>-193265457.93138364</v>
      </c>
    </row>
    <row r="3133" spans="19:22" x14ac:dyDescent="0.35">
      <c r="S3133">
        <v>3062</v>
      </c>
      <c r="T3133" s="32">
        <v>81745993.563163936</v>
      </c>
      <c r="U3133">
        <v>3062</v>
      </c>
      <c r="V3133" s="32">
        <v>53451287.825692654</v>
      </c>
    </row>
    <row r="3134" spans="19:22" x14ac:dyDescent="0.35">
      <c r="S3134">
        <v>3063</v>
      </c>
      <c r="T3134" s="32">
        <v>197008421.16475758</v>
      </c>
      <c r="U3134">
        <v>3063</v>
      </c>
      <c r="V3134" s="32">
        <v>-243060361.33956945</v>
      </c>
    </row>
    <row r="3135" spans="19:22" x14ac:dyDescent="0.35">
      <c r="S3135">
        <v>3064</v>
      </c>
      <c r="T3135" s="32">
        <v>80075625.725767374</v>
      </c>
      <c r="U3135">
        <v>3064</v>
      </c>
      <c r="V3135" s="32">
        <v>-343102862.15152383</v>
      </c>
    </row>
    <row r="3136" spans="19:22" x14ac:dyDescent="0.35">
      <c r="S3136">
        <v>3065</v>
      </c>
      <c r="T3136" s="32">
        <v>418861369.14016289</v>
      </c>
      <c r="U3136">
        <v>3065</v>
      </c>
      <c r="V3136" s="32">
        <v>-322674808.47047025</v>
      </c>
    </row>
    <row r="3137" spans="19:22" x14ac:dyDescent="0.35">
      <c r="S3137">
        <v>3066</v>
      </c>
      <c r="T3137" s="32">
        <v>79934099.506611496</v>
      </c>
      <c r="U3137">
        <v>3066</v>
      </c>
      <c r="V3137" s="32">
        <v>-371383178.23505443</v>
      </c>
    </row>
    <row r="3138" spans="19:22" x14ac:dyDescent="0.35">
      <c r="S3138">
        <v>3067</v>
      </c>
      <c r="T3138" s="32">
        <v>184345083.40274546</v>
      </c>
      <c r="U3138">
        <v>3067</v>
      </c>
      <c r="V3138" s="32">
        <v>-432201953.43799907</v>
      </c>
    </row>
    <row r="3139" spans="19:22" x14ac:dyDescent="0.35">
      <c r="S3139">
        <v>3068</v>
      </c>
      <c r="T3139" s="32">
        <v>136933775.2892755</v>
      </c>
      <c r="U3139">
        <v>3068</v>
      </c>
      <c r="V3139" s="32">
        <v>-388601036.5741722</v>
      </c>
    </row>
    <row r="3140" spans="19:22" x14ac:dyDescent="0.35">
      <c r="S3140">
        <v>3069</v>
      </c>
      <c r="T3140" s="32">
        <v>120387576.66002758</v>
      </c>
      <c r="U3140">
        <v>3069</v>
      </c>
      <c r="V3140" s="32">
        <v>-56804464.763639256</v>
      </c>
    </row>
    <row r="3141" spans="19:22" x14ac:dyDescent="0.35">
      <c r="S3141">
        <v>3070</v>
      </c>
      <c r="T3141" s="32">
        <v>93575488.768322289</v>
      </c>
      <c r="U3141">
        <v>3070</v>
      </c>
      <c r="V3141" s="32">
        <v>189655023.19328675</v>
      </c>
    </row>
    <row r="3142" spans="19:22" x14ac:dyDescent="0.35">
      <c r="S3142">
        <v>3071</v>
      </c>
      <c r="T3142" s="32">
        <v>80396272.549081519</v>
      </c>
      <c r="U3142">
        <v>3071</v>
      </c>
      <c r="V3142" s="32">
        <v>-274441014.45042807</v>
      </c>
    </row>
    <row r="3143" spans="19:22" x14ac:dyDescent="0.35">
      <c r="S3143">
        <v>3072</v>
      </c>
      <c r="T3143" s="32">
        <v>133434191.1868356</v>
      </c>
      <c r="U3143">
        <v>3072</v>
      </c>
      <c r="V3143" s="32">
        <v>404445579.65988505</v>
      </c>
    </row>
    <row r="3144" spans="19:22" x14ac:dyDescent="0.35">
      <c r="S3144">
        <v>3073</v>
      </c>
      <c r="T3144" s="32">
        <v>213581197.19911444</v>
      </c>
      <c r="U3144">
        <v>3073</v>
      </c>
      <c r="V3144" s="32">
        <v>155491640.49286214</v>
      </c>
    </row>
    <row r="3145" spans="19:22" x14ac:dyDescent="0.35">
      <c r="S3145">
        <v>3074</v>
      </c>
      <c r="T3145" s="32">
        <v>198573440.63024101</v>
      </c>
      <c r="U3145">
        <v>3074</v>
      </c>
      <c r="V3145" s="32">
        <v>-196003142.17212674</v>
      </c>
    </row>
    <row r="3146" spans="19:22" x14ac:dyDescent="0.35">
      <c r="S3146">
        <v>3075</v>
      </c>
      <c r="T3146" s="32">
        <v>179265395.72387096</v>
      </c>
      <c r="U3146">
        <v>3075</v>
      </c>
      <c r="V3146" s="32">
        <v>-117671569.3858154</v>
      </c>
    </row>
    <row r="3147" spans="19:22" x14ac:dyDescent="0.35">
      <c r="S3147">
        <v>3076</v>
      </c>
      <c r="T3147" s="32">
        <v>482170701.25958753</v>
      </c>
      <c r="U3147">
        <v>3076</v>
      </c>
      <c r="V3147" s="32">
        <v>-280373537.86529642</v>
      </c>
    </row>
    <row r="3148" spans="19:22" x14ac:dyDescent="0.35">
      <c r="S3148">
        <v>3077</v>
      </c>
      <c r="T3148" s="32">
        <v>355543580.2522127</v>
      </c>
      <c r="U3148">
        <v>3077</v>
      </c>
      <c r="V3148" s="32">
        <v>-158240888.81566739</v>
      </c>
    </row>
    <row r="3149" spans="19:22" x14ac:dyDescent="0.35">
      <c r="S3149">
        <v>3078</v>
      </c>
      <c r="T3149" s="32">
        <v>219275189.09480935</v>
      </c>
      <c r="U3149">
        <v>3078</v>
      </c>
      <c r="V3149" s="32">
        <v>-210628387.86452991</v>
      </c>
    </row>
    <row r="3150" spans="19:22" x14ac:dyDescent="0.35">
      <c r="S3150">
        <v>3079</v>
      </c>
      <c r="T3150" s="32">
        <v>66764947.433363162</v>
      </c>
      <c r="U3150">
        <v>3079</v>
      </c>
      <c r="V3150" s="32">
        <v>-141479011.8863169</v>
      </c>
    </row>
    <row r="3151" spans="19:22" x14ac:dyDescent="0.35">
      <c r="S3151">
        <v>3080</v>
      </c>
      <c r="T3151" s="32">
        <v>161170262.37281269</v>
      </c>
      <c r="U3151">
        <v>3080</v>
      </c>
      <c r="V3151" s="32">
        <v>-240276019.69242764</v>
      </c>
    </row>
    <row r="3152" spans="19:22" x14ac:dyDescent="0.35">
      <c r="S3152">
        <v>3081</v>
      </c>
      <c r="T3152" s="32">
        <v>172003989.45222044</v>
      </c>
      <c r="U3152">
        <v>3081</v>
      </c>
      <c r="V3152" s="32">
        <v>-342471764.35045427</v>
      </c>
    </row>
    <row r="3153" spans="19:22" x14ac:dyDescent="0.35">
      <c r="S3153">
        <v>3082</v>
      </c>
      <c r="T3153" s="32">
        <v>171589069.44407502</v>
      </c>
      <c r="U3153">
        <v>3082</v>
      </c>
      <c r="V3153" s="32">
        <v>-241521126.36250302</v>
      </c>
    </row>
    <row r="3154" spans="19:22" x14ac:dyDescent="0.35">
      <c r="S3154">
        <v>3083</v>
      </c>
      <c r="T3154" s="32">
        <v>139144163.94794199</v>
      </c>
      <c r="U3154">
        <v>3083</v>
      </c>
      <c r="V3154" s="32">
        <v>693238972.84927034</v>
      </c>
    </row>
    <row r="3155" spans="19:22" x14ac:dyDescent="0.35">
      <c r="S3155">
        <v>3084</v>
      </c>
      <c r="T3155" s="32">
        <v>71349791.445922658</v>
      </c>
      <c r="U3155">
        <v>3084</v>
      </c>
      <c r="V3155" s="32">
        <v>-48283284.111684643</v>
      </c>
    </row>
    <row r="3156" spans="19:22" x14ac:dyDescent="0.35">
      <c r="S3156">
        <v>3085</v>
      </c>
      <c r="T3156" s="32">
        <v>105134011.46799526</v>
      </c>
      <c r="U3156">
        <v>3085</v>
      </c>
      <c r="V3156" s="32">
        <v>-355931285.45827675</v>
      </c>
    </row>
    <row r="3157" spans="19:22" x14ac:dyDescent="0.35">
      <c r="S3157">
        <v>3086</v>
      </c>
      <c r="T3157" s="32">
        <v>153010635.30354714</v>
      </c>
      <c r="U3157">
        <v>3086</v>
      </c>
      <c r="V3157" s="32">
        <v>-191869706.01105413</v>
      </c>
    </row>
    <row r="3158" spans="19:22" x14ac:dyDescent="0.35">
      <c r="S3158">
        <v>3087</v>
      </c>
      <c r="T3158" s="32">
        <v>122373854.51646014</v>
      </c>
      <c r="U3158">
        <v>3087</v>
      </c>
      <c r="V3158" s="32">
        <v>-17751687.147170532</v>
      </c>
    </row>
    <row r="3159" spans="19:22" x14ac:dyDescent="0.35">
      <c r="S3159">
        <v>3088</v>
      </c>
      <c r="T3159" s="32">
        <v>94884431.430196911</v>
      </c>
      <c r="U3159">
        <v>3088</v>
      </c>
      <c r="V3159" s="32">
        <v>-280622703.47775942</v>
      </c>
    </row>
    <row r="3160" spans="19:22" x14ac:dyDescent="0.35">
      <c r="S3160">
        <v>3089</v>
      </c>
      <c r="T3160" s="32">
        <v>59398173.761137858</v>
      </c>
      <c r="U3160">
        <v>3089</v>
      </c>
      <c r="V3160" s="32">
        <v>-378481492.30599177</v>
      </c>
    </row>
    <row r="3161" spans="19:22" x14ac:dyDescent="0.35">
      <c r="S3161">
        <v>3090</v>
      </c>
      <c r="T3161" s="32">
        <v>136346742.07191384</v>
      </c>
      <c r="U3161">
        <v>3090</v>
      </c>
      <c r="V3161" s="32">
        <v>-41303799.735249192</v>
      </c>
    </row>
    <row r="3162" spans="19:22" x14ac:dyDescent="0.35">
      <c r="S3162">
        <v>3091</v>
      </c>
      <c r="T3162" s="32">
        <v>194754204.45439059</v>
      </c>
      <c r="U3162">
        <v>3091</v>
      </c>
      <c r="V3162" s="32">
        <v>-294997136.21238887</v>
      </c>
    </row>
    <row r="3163" spans="19:22" x14ac:dyDescent="0.35">
      <c r="S3163">
        <v>3092</v>
      </c>
      <c r="T3163" s="32">
        <v>156024764.97152779</v>
      </c>
      <c r="U3163">
        <v>3092</v>
      </c>
      <c r="V3163" s="32">
        <v>-567738404.21760559</v>
      </c>
    </row>
    <row r="3164" spans="19:22" x14ac:dyDescent="0.35">
      <c r="S3164">
        <v>3093</v>
      </c>
      <c r="T3164" s="32">
        <v>109656047.42388541</v>
      </c>
      <c r="U3164">
        <v>3093</v>
      </c>
      <c r="V3164" s="32">
        <v>-162704438.88735577</v>
      </c>
    </row>
    <row r="3165" spans="19:22" x14ac:dyDescent="0.35">
      <c r="S3165">
        <v>3094</v>
      </c>
      <c r="T3165" s="32">
        <v>221596720.56045029</v>
      </c>
      <c r="U3165">
        <v>3094</v>
      </c>
      <c r="V3165" s="32">
        <v>282680367.96477884</v>
      </c>
    </row>
    <row r="3166" spans="19:22" x14ac:dyDescent="0.35">
      <c r="S3166">
        <v>3095</v>
      </c>
      <c r="T3166" s="32">
        <v>82002293.423443332</v>
      </c>
      <c r="U3166">
        <v>3095</v>
      </c>
      <c r="V3166" s="32">
        <v>77538056.658555061</v>
      </c>
    </row>
    <row r="3167" spans="19:22" x14ac:dyDescent="0.35">
      <c r="S3167">
        <v>3096</v>
      </c>
      <c r="T3167" s="32">
        <v>172196746.08863676</v>
      </c>
      <c r="U3167">
        <v>3096</v>
      </c>
      <c r="V3167" s="32">
        <v>-386168464.33034617</v>
      </c>
    </row>
    <row r="3168" spans="19:22" x14ac:dyDescent="0.35">
      <c r="S3168">
        <v>3097</v>
      </c>
      <c r="T3168" s="32">
        <v>112124358.18727084</v>
      </c>
      <c r="U3168">
        <v>3097</v>
      </c>
      <c r="V3168" s="32">
        <v>521026105.57931352</v>
      </c>
    </row>
    <row r="3169" spans="19:22" x14ac:dyDescent="0.35">
      <c r="S3169">
        <v>3098</v>
      </c>
      <c r="T3169" s="32">
        <v>153762805.16448697</v>
      </c>
      <c r="U3169">
        <v>3098</v>
      </c>
      <c r="V3169" s="32">
        <v>111258535.9336299</v>
      </c>
    </row>
    <row r="3170" spans="19:22" x14ac:dyDescent="0.35">
      <c r="S3170">
        <v>3099</v>
      </c>
      <c r="T3170" s="32">
        <v>151930693.42393583</v>
      </c>
      <c r="U3170">
        <v>3099</v>
      </c>
      <c r="V3170" s="32">
        <v>-112589450.48468342</v>
      </c>
    </row>
    <row r="3171" spans="19:22" x14ac:dyDescent="0.35">
      <c r="S3171">
        <v>3100</v>
      </c>
      <c r="T3171" s="32">
        <v>87526459.083539695</v>
      </c>
      <c r="U3171">
        <v>3100</v>
      </c>
      <c r="V3171" s="32">
        <v>-1086849225.9207325</v>
      </c>
    </row>
    <row r="3172" spans="19:22" x14ac:dyDescent="0.35">
      <c r="S3172">
        <v>3101</v>
      </c>
      <c r="T3172" s="32">
        <v>125431114.63697428</v>
      </c>
      <c r="U3172">
        <v>3101</v>
      </c>
      <c r="V3172" s="32">
        <v>-200195024.14400536</v>
      </c>
    </row>
    <row r="3173" spans="19:22" x14ac:dyDescent="0.35">
      <c r="S3173">
        <v>3102</v>
      </c>
      <c r="T3173" s="32">
        <v>100492477.04014091</v>
      </c>
      <c r="U3173">
        <v>3102</v>
      </c>
      <c r="V3173" s="32">
        <v>-12116687.632885532</v>
      </c>
    </row>
    <row r="3174" spans="19:22" x14ac:dyDescent="0.35">
      <c r="S3174">
        <v>3103</v>
      </c>
      <c r="T3174" s="32">
        <v>181720880.47558308</v>
      </c>
      <c r="U3174">
        <v>3103</v>
      </c>
      <c r="V3174" s="32">
        <v>-132245799.46649358</v>
      </c>
    </row>
    <row r="3175" spans="19:22" x14ac:dyDescent="0.35">
      <c r="S3175">
        <v>3104</v>
      </c>
      <c r="T3175" s="32">
        <v>134087923.87815912</v>
      </c>
      <c r="U3175">
        <v>3104</v>
      </c>
      <c r="V3175" s="32">
        <v>374446391.59781301</v>
      </c>
    </row>
    <row r="3176" spans="19:22" x14ac:dyDescent="0.35">
      <c r="S3176">
        <v>3105</v>
      </c>
      <c r="T3176" s="32">
        <v>172783914.44880041</v>
      </c>
      <c r="U3176">
        <v>3105</v>
      </c>
      <c r="V3176" s="32">
        <v>1373566328.9560385</v>
      </c>
    </row>
    <row r="3177" spans="19:22" x14ac:dyDescent="0.35">
      <c r="S3177">
        <v>3106</v>
      </c>
      <c r="T3177" s="32">
        <v>176184475.73172218</v>
      </c>
      <c r="U3177">
        <v>3106</v>
      </c>
      <c r="V3177" s="32">
        <v>-545533039.32013118</v>
      </c>
    </row>
    <row r="3178" spans="19:22" x14ac:dyDescent="0.35">
      <c r="S3178">
        <v>3107</v>
      </c>
      <c r="T3178" s="32">
        <v>101083670.84678498</v>
      </c>
      <c r="U3178">
        <v>3107</v>
      </c>
      <c r="V3178" s="32">
        <v>-391082739.88154274</v>
      </c>
    </row>
    <row r="3179" spans="19:22" x14ac:dyDescent="0.35">
      <c r="S3179">
        <v>3108</v>
      </c>
      <c r="T3179" s="32">
        <v>101807527.01275799</v>
      </c>
      <c r="U3179">
        <v>3108</v>
      </c>
      <c r="V3179" s="32">
        <v>-114218712.34517029</v>
      </c>
    </row>
    <row r="3180" spans="19:22" x14ac:dyDescent="0.35">
      <c r="S3180">
        <v>3109</v>
      </c>
      <c r="T3180" s="32">
        <v>80450089.618627489</v>
      </c>
      <c r="U3180">
        <v>3109</v>
      </c>
      <c r="V3180" s="32">
        <v>-433457132.49923396</v>
      </c>
    </row>
    <row r="3181" spans="19:22" x14ac:dyDescent="0.35">
      <c r="S3181">
        <v>3110</v>
      </c>
      <c r="T3181" s="32">
        <v>119251313.69037022</v>
      </c>
      <c r="U3181">
        <v>3110</v>
      </c>
      <c r="V3181" s="32">
        <v>-374214151.65769041</v>
      </c>
    </row>
    <row r="3182" spans="19:22" x14ac:dyDescent="0.35">
      <c r="S3182">
        <v>3111</v>
      </c>
      <c r="T3182" s="32">
        <v>63009640.658250503</v>
      </c>
      <c r="U3182">
        <v>3111</v>
      </c>
      <c r="V3182" s="32">
        <v>666249316.55824327</v>
      </c>
    </row>
    <row r="3183" spans="19:22" x14ac:dyDescent="0.35">
      <c r="S3183">
        <v>3112</v>
      </c>
      <c r="T3183" s="32">
        <v>127634270.61889705</v>
      </c>
      <c r="U3183">
        <v>3112</v>
      </c>
      <c r="V3183" s="32">
        <v>41996953.232337698</v>
      </c>
    </row>
    <row r="3184" spans="19:22" x14ac:dyDescent="0.35">
      <c r="S3184">
        <v>3113</v>
      </c>
      <c r="T3184" s="32">
        <v>221119177.55273855</v>
      </c>
      <c r="U3184">
        <v>3113</v>
      </c>
      <c r="V3184" s="32">
        <v>-352115199.88191819</v>
      </c>
    </row>
    <row r="3185" spans="19:22" x14ac:dyDescent="0.35">
      <c r="S3185">
        <v>3114</v>
      </c>
      <c r="T3185" s="32">
        <v>151171646.75762504</v>
      </c>
      <c r="U3185">
        <v>3114</v>
      </c>
      <c r="V3185" s="32">
        <v>-337117782.65180862</v>
      </c>
    </row>
    <row r="3186" spans="19:22" x14ac:dyDescent="0.35">
      <c r="S3186">
        <v>3115</v>
      </c>
      <c r="T3186" s="32">
        <v>177852350.36180303</v>
      </c>
      <c r="U3186">
        <v>3115</v>
      </c>
      <c r="V3186" s="32">
        <v>315836790.45010042</v>
      </c>
    </row>
    <row r="3187" spans="19:22" x14ac:dyDescent="0.35">
      <c r="S3187">
        <v>3116</v>
      </c>
      <c r="T3187" s="32">
        <v>356230729.67395204</v>
      </c>
      <c r="U3187">
        <v>3116</v>
      </c>
      <c r="V3187" s="32">
        <v>-316792355.30005622</v>
      </c>
    </row>
    <row r="3188" spans="19:22" x14ac:dyDescent="0.35">
      <c r="S3188">
        <v>3117</v>
      </c>
      <c r="T3188" s="32">
        <v>121912721.70542745</v>
      </c>
      <c r="U3188">
        <v>3117</v>
      </c>
      <c r="V3188" s="32">
        <v>219284535.90694526</v>
      </c>
    </row>
    <row r="3189" spans="19:22" x14ac:dyDescent="0.35">
      <c r="S3189">
        <v>3118</v>
      </c>
      <c r="T3189" s="32">
        <v>82843924.088470995</v>
      </c>
      <c r="U3189">
        <v>3118</v>
      </c>
      <c r="V3189" s="32">
        <v>125893154.63324796</v>
      </c>
    </row>
    <row r="3190" spans="19:22" x14ac:dyDescent="0.35">
      <c r="S3190">
        <v>3119</v>
      </c>
      <c r="T3190" s="32">
        <v>72320703.432989493</v>
      </c>
      <c r="U3190">
        <v>3119</v>
      </c>
      <c r="V3190" s="32">
        <v>-546613993.97530651</v>
      </c>
    </row>
    <row r="3191" spans="19:22" x14ac:dyDescent="0.35">
      <c r="S3191">
        <v>3120</v>
      </c>
      <c r="T3191" s="32">
        <v>256348025.51012176</v>
      </c>
      <c r="U3191">
        <v>3120</v>
      </c>
      <c r="V3191" s="32">
        <v>235138079.77658123</v>
      </c>
    </row>
    <row r="3192" spans="19:22" x14ac:dyDescent="0.35">
      <c r="S3192">
        <v>3121</v>
      </c>
      <c r="T3192" s="32">
        <v>177617603.0473946</v>
      </c>
      <c r="U3192">
        <v>3121</v>
      </c>
      <c r="V3192" s="32">
        <v>-687542068.44592619</v>
      </c>
    </row>
    <row r="3193" spans="19:22" x14ac:dyDescent="0.35">
      <c r="S3193">
        <v>3122</v>
      </c>
      <c r="T3193" s="32">
        <v>104981735.57460479</v>
      </c>
      <c r="U3193">
        <v>3122</v>
      </c>
      <c r="V3193" s="32">
        <v>-317594268.63055068</v>
      </c>
    </row>
    <row r="3194" spans="19:22" x14ac:dyDescent="0.35">
      <c r="S3194">
        <v>3123</v>
      </c>
      <c r="T3194" s="32">
        <v>316962223.23002177</v>
      </c>
      <c r="U3194">
        <v>3123</v>
      </c>
      <c r="V3194" s="32">
        <v>-1544963.7783166952</v>
      </c>
    </row>
    <row r="3195" spans="19:22" x14ac:dyDescent="0.35">
      <c r="S3195">
        <v>3124</v>
      </c>
      <c r="T3195" s="32">
        <v>145706507.02387115</v>
      </c>
      <c r="U3195">
        <v>3124</v>
      </c>
      <c r="V3195" s="32">
        <v>165417606.85693631</v>
      </c>
    </row>
    <row r="3196" spans="19:22" x14ac:dyDescent="0.35">
      <c r="S3196">
        <v>3125</v>
      </c>
      <c r="T3196" s="32">
        <v>97205931.383711815</v>
      </c>
      <c r="U3196">
        <v>3125</v>
      </c>
      <c r="V3196" s="32">
        <v>-79482162.564399734</v>
      </c>
    </row>
    <row r="3197" spans="19:22" x14ac:dyDescent="0.35">
      <c r="S3197">
        <v>3126</v>
      </c>
      <c r="T3197" s="32">
        <v>123316361.89687057</v>
      </c>
      <c r="U3197">
        <v>3126</v>
      </c>
      <c r="V3197" s="32">
        <v>-425745060.89685231</v>
      </c>
    </row>
    <row r="3198" spans="19:22" x14ac:dyDescent="0.35">
      <c r="S3198">
        <v>3127</v>
      </c>
      <c r="T3198" s="32">
        <v>124803944.47901429</v>
      </c>
      <c r="U3198">
        <v>3127</v>
      </c>
      <c r="V3198" s="32">
        <v>-173532990.13943774</v>
      </c>
    </row>
    <row r="3199" spans="19:22" x14ac:dyDescent="0.35">
      <c r="S3199">
        <v>3128</v>
      </c>
      <c r="T3199" s="32">
        <v>145549487.73245144</v>
      </c>
      <c r="U3199">
        <v>3128</v>
      </c>
      <c r="V3199" s="32">
        <v>129061970.28470431</v>
      </c>
    </row>
    <row r="3200" spans="19:22" x14ac:dyDescent="0.35">
      <c r="S3200">
        <v>3129</v>
      </c>
      <c r="T3200" s="32">
        <v>432778452.46324247</v>
      </c>
      <c r="U3200">
        <v>3129</v>
      </c>
      <c r="V3200" s="32">
        <v>15786512.590126712</v>
      </c>
    </row>
    <row r="3201" spans="19:22" x14ac:dyDescent="0.35">
      <c r="S3201">
        <v>3130</v>
      </c>
      <c r="T3201" s="32">
        <v>92013992.023395568</v>
      </c>
      <c r="U3201">
        <v>3130</v>
      </c>
      <c r="V3201" s="32">
        <v>496846188.99621928</v>
      </c>
    </row>
    <row r="3202" spans="19:22" x14ac:dyDescent="0.35">
      <c r="S3202">
        <v>3131</v>
      </c>
      <c r="T3202" s="32">
        <v>120667459.27415532</v>
      </c>
      <c r="U3202">
        <v>3131</v>
      </c>
      <c r="V3202" s="32">
        <v>323693825.27531606</v>
      </c>
    </row>
    <row r="3203" spans="19:22" x14ac:dyDescent="0.35">
      <c r="S3203">
        <v>3132</v>
      </c>
      <c r="T3203" s="32">
        <v>161523130.55332923</v>
      </c>
      <c r="U3203">
        <v>3132</v>
      </c>
      <c r="V3203" s="32">
        <v>-21487702.673131064</v>
      </c>
    </row>
    <row r="3204" spans="19:22" x14ac:dyDescent="0.35">
      <c r="S3204">
        <v>3133</v>
      </c>
      <c r="T3204" s="32">
        <v>166464517.13237047</v>
      </c>
      <c r="U3204">
        <v>3133</v>
      </c>
      <c r="V3204" s="32">
        <v>62136859.124262229</v>
      </c>
    </row>
    <row r="3205" spans="19:22" x14ac:dyDescent="0.35">
      <c r="S3205">
        <v>3134</v>
      </c>
      <c r="T3205" s="32">
        <v>226642284.19350079</v>
      </c>
      <c r="U3205">
        <v>3134</v>
      </c>
      <c r="V3205" s="32">
        <v>-182400036.56746107</v>
      </c>
    </row>
    <row r="3206" spans="19:22" x14ac:dyDescent="0.35">
      <c r="S3206">
        <v>3135</v>
      </c>
      <c r="T3206" s="32">
        <v>193904883.56081864</v>
      </c>
      <c r="U3206">
        <v>3135</v>
      </c>
      <c r="V3206" s="32">
        <v>1042480877.9771559</v>
      </c>
    </row>
    <row r="3207" spans="19:22" x14ac:dyDescent="0.35">
      <c r="S3207">
        <v>3136</v>
      </c>
      <c r="T3207" s="32">
        <v>92488120.388794184</v>
      </c>
      <c r="U3207">
        <v>3136</v>
      </c>
      <c r="V3207" s="32">
        <v>244100309.28940657</v>
      </c>
    </row>
    <row r="3208" spans="19:22" x14ac:dyDescent="0.35">
      <c r="S3208">
        <v>3137</v>
      </c>
      <c r="T3208" s="32">
        <v>71618807.30884622</v>
      </c>
      <c r="U3208">
        <v>3137</v>
      </c>
      <c r="V3208" s="32">
        <v>-425922262.27875781</v>
      </c>
    </row>
    <row r="3209" spans="19:22" x14ac:dyDescent="0.35">
      <c r="S3209">
        <v>3138</v>
      </c>
      <c r="T3209" s="32">
        <v>75745517.936487854</v>
      </c>
      <c r="U3209">
        <v>3138</v>
      </c>
      <c r="V3209" s="32">
        <v>-166617305.14531231</v>
      </c>
    </row>
    <row r="3210" spans="19:22" x14ac:dyDescent="0.35">
      <c r="S3210">
        <v>3139</v>
      </c>
      <c r="T3210" s="32">
        <v>104982905.55647491</v>
      </c>
      <c r="U3210">
        <v>3139</v>
      </c>
      <c r="V3210" s="32">
        <v>-330043417.64590186</v>
      </c>
    </row>
    <row r="3211" spans="19:22" x14ac:dyDescent="0.35">
      <c r="S3211">
        <v>3140</v>
      </c>
      <c r="T3211" s="32">
        <v>185446437.7469013</v>
      </c>
      <c r="U3211">
        <v>3140</v>
      </c>
      <c r="V3211" s="32">
        <v>-273518018.53098083</v>
      </c>
    </row>
    <row r="3212" spans="19:22" x14ac:dyDescent="0.35">
      <c r="S3212">
        <v>3141</v>
      </c>
      <c r="T3212" s="32">
        <v>144864372.02955303</v>
      </c>
      <c r="U3212">
        <v>3141</v>
      </c>
      <c r="V3212" s="32">
        <v>-13112336.179420052</v>
      </c>
    </row>
    <row r="3213" spans="19:22" x14ac:dyDescent="0.35">
      <c r="S3213">
        <v>3142</v>
      </c>
      <c r="T3213" s="32">
        <v>152166093.27206913</v>
      </c>
      <c r="U3213">
        <v>3142</v>
      </c>
      <c r="V3213" s="32">
        <v>-377841484.20678717</v>
      </c>
    </row>
    <row r="3214" spans="19:22" x14ac:dyDescent="0.35">
      <c r="S3214">
        <v>3143</v>
      </c>
      <c r="T3214" s="32">
        <v>218100109.91114974</v>
      </c>
      <c r="U3214">
        <v>3143</v>
      </c>
      <c r="V3214" s="32">
        <v>-599807090.41710186</v>
      </c>
    </row>
    <row r="3215" spans="19:22" x14ac:dyDescent="0.35">
      <c r="S3215">
        <v>3144</v>
      </c>
      <c r="T3215" s="32">
        <v>229300998.97450933</v>
      </c>
      <c r="U3215">
        <v>3144</v>
      </c>
      <c r="V3215" s="32">
        <v>335529420.3105458</v>
      </c>
    </row>
    <row r="3216" spans="19:22" x14ac:dyDescent="0.35">
      <c r="S3216">
        <v>3145</v>
      </c>
      <c r="T3216" s="32">
        <v>94457079.644054234</v>
      </c>
      <c r="U3216">
        <v>3145</v>
      </c>
      <c r="V3216" s="32">
        <v>-510656704.33938283</v>
      </c>
    </row>
    <row r="3217" spans="19:22" x14ac:dyDescent="0.35">
      <c r="S3217">
        <v>3146</v>
      </c>
      <c r="T3217" s="32">
        <v>119813564.04636295</v>
      </c>
      <c r="U3217">
        <v>3146</v>
      </c>
      <c r="V3217" s="32">
        <v>-311806331.30315745</v>
      </c>
    </row>
    <row r="3218" spans="19:22" x14ac:dyDescent="0.35">
      <c r="S3218">
        <v>3147</v>
      </c>
      <c r="T3218" s="32">
        <v>159376852.84015331</v>
      </c>
      <c r="U3218">
        <v>3147</v>
      </c>
      <c r="V3218" s="32">
        <v>-110930878.46161424</v>
      </c>
    </row>
    <row r="3219" spans="19:22" x14ac:dyDescent="0.35">
      <c r="S3219">
        <v>3148</v>
      </c>
      <c r="T3219" s="32">
        <v>177708584.7994512</v>
      </c>
      <c r="U3219">
        <v>3148</v>
      </c>
      <c r="V3219" s="32">
        <v>-33299385.022156559</v>
      </c>
    </row>
    <row r="3220" spans="19:22" x14ac:dyDescent="0.35">
      <c r="S3220">
        <v>3149</v>
      </c>
      <c r="T3220" s="32">
        <v>182896509.6077112</v>
      </c>
      <c r="U3220">
        <v>3149</v>
      </c>
      <c r="V3220" s="32">
        <v>-104841153.73763584</v>
      </c>
    </row>
    <row r="3221" spans="19:22" x14ac:dyDescent="0.35">
      <c r="S3221">
        <v>3150</v>
      </c>
      <c r="T3221" s="32">
        <v>123943287.77024046</v>
      </c>
      <c r="U3221">
        <v>3150</v>
      </c>
      <c r="V3221" s="32">
        <v>593659950.82966888</v>
      </c>
    </row>
    <row r="3222" spans="19:22" x14ac:dyDescent="0.35">
      <c r="S3222">
        <v>3151</v>
      </c>
      <c r="T3222" s="32">
        <v>137684959.72793403</v>
      </c>
      <c r="U3222">
        <v>3151</v>
      </c>
      <c r="V3222" s="32">
        <v>-24870159.116751716</v>
      </c>
    </row>
    <row r="3223" spans="19:22" x14ac:dyDescent="0.35">
      <c r="S3223">
        <v>3152</v>
      </c>
      <c r="T3223" s="32">
        <v>236035174.82176432</v>
      </c>
      <c r="U3223">
        <v>3152</v>
      </c>
      <c r="V3223" s="32">
        <v>-625669396.37488687</v>
      </c>
    </row>
    <row r="3224" spans="19:22" x14ac:dyDescent="0.35">
      <c r="S3224">
        <v>3153</v>
      </c>
      <c r="T3224" s="32">
        <v>198268164.00206301</v>
      </c>
      <c r="U3224">
        <v>3153</v>
      </c>
      <c r="V3224" s="32">
        <v>-146680462.1812188</v>
      </c>
    </row>
    <row r="3225" spans="19:22" x14ac:dyDescent="0.35">
      <c r="S3225">
        <v>3154</v>
      </c>
      <c r="T3225" s="32">
        <v>352548125.87521631</v>
      </c>
      <c r="U3225">
        <v>3154</v>
      </c>
      <c r="V3225" s="32">
        <v>138304447.70759329</v>
      </c>
    </row>
    <row r="3226" spans="19:22" x14ac:dyDescent="0.35">
      <c r="S3226">
        <v>3155</v>
      </c>
      <c r="T3226" s="32">
        <v>92523717.214776635</v>
      </c>
      <c r="U3226">
        <v>3155</v>
      </c>
      <c r="V3226" s="32">
        <v>1158771117.4380777</v>
      </c>
    </row>
    <row r="3227" spans="19:22" x14ac:dyDescent="0.35">
      <c r="S3227">
        <v>3156</v>
      </c>
      <c r="T3227" s="32">
        <v>679645695.06983304</v>
      </c>
      <c r="U3227">
        <v>3156</v>
      </c>
      <c r="V3227" s="32">
        <v>-204562863.31212962</v>
      </c>
    </row>
    <row r="3228" spans="19:22" x14ac:dyDescent="0.35">
      <c r="S3228">
        <v>3157</v>
      </c>
      <c r="T3228" s="32">
        <v>175920468.67397159</v>
      </c>
      <c r="U3228">
        <v>3157</v>
      </c>
      <c r="V3228" s="32">
        <v>-243242395.95785221</v>
      </c>
    </row>
    <row r="3229" spans="19:22" x14ac:dyDescent="0.35">
      <c r="S3229">
        <v>3158</v>
      </c>
      <c r="T3229" s="32">
        <v>125572767.11779699</v>
      </c>
      <c r="U3229">
        <v>3158</v>
      </c>
      <c r="V3229" s="32">
        <v>-249750725.10342625</v>
      </c>
    </row>
    <row r="3230" spans="19:22" x14ac:dyDescent="0.35">
      <c r="S3230">
        <v>3159</v>
      </c>
      <c r="T3230" s="32">
        <v>269568430.53198129</v>
      </c>
      <c r="U3230">
        <v>3159</v>
      </c>
      <c r="V3230" s="32">
        <v>-267609333.08747858</v>
      </c>
    </row>
    <row r="3231" spans="19:22" x14ac:dyDescent="0.35">
      <c r="S3231">
        <v>3160</v>
      </c>
      <c r="T3231" s="32">
        <v>121868644.07459782</v>
      </c>
      <c r="U3231">
        <v>3160</v>
      </c>
      <c r="V3231" s="32">
        <v>-60334001.814358458</v>
      </c>
    </row>
    <row r="3232" spans="19:22" x14ac:dyDescent="0.35">
      <c r="S3232">
        <v>3161</v>
      </c>
      <c r="T3232" s="32">
        <v>166587547.72390148</v>
      </c>
      <c r="U3232">
        <v>3161</v>
      </c>
      <c r="V3232" s="32">
        <v>-115295532.64101349</v>
      </c>
    </row>
    <row r="3233" spans="19:22" x14ac:dyDescent="0.35">
      <c r="S3233">
        <v>3162</v>
      </c>
      <c r="T3233" s="32">
        <v>90778401.192912653</v>
      </c>
      <c r="U3233">
        <v>3162</v>
      </c>
      <c r="V3233" s="32">
        <v>-390048385.6676386</v>
      </c>
    </row>
    <row r="3234" spans="19:22" x14ac:dyDescent="0.35">
      <c r="S3234">
        <v>3163</v>
      </c>
      <c r="T3234" s="32">
        <v>202567931.59172231</v>
      </c>
      <c r="U3234">
        <v>3163</v>
      </c>
      <c r="V3234" s="32">
        <v>-306373993.38228554</v>
      </c>
    </row>
    <row r="3235" spans="19:22" x14ac:dyDescent="0.35">
      <c r="S3235">
        <v>3164</v>
      </c>
      <c r="T3235" s="32">
        <v>207527797.97001109</v>
      </c>
      <c r="U3235">
        <v>3164</v>
      </c>
      <c r="V3235" s="32">
        <v>-9473319.209025804</v>
      </c>
    </row>
    <row r="3236" spans="19:22" x14ac:dyDescent="0.35">
      <c r="S3236">
        <v>3165</v>
      </c>
      <c r="T3236" s="32">
        <v>110663015.47122778</v>
      </c>
      <c r="U3236">
        <v>3165</v>
      </c>
      <c r="V3236" s="32">
        <v>-352015404.1544435</v>
      </c>
    </row>
    <row r="3237" spans="19:22" x14ac:dyDescent="0.35">
      <c r="S3237">
        <v>3166</v>
      </c>
      <c r="T3237" s="32">
        <v>133201769.71399812</v>
      </c>
      <c r="U3237">
        <v>3166</v>
      </c>
      <c r="V3237" s="32">
        <v>592944196.4960531</v>
      </c>
    </row>
    <row r="3238" spans="19:22" x14ac:dyDescent="0.35">
      <c r="S3238">
        <v>3167</v>
      </c>
      <c r="T3238" s="32">
        <v>129900400.09299253</v>
      </c>
      <c r="U3238">
        <v>3167</v>
      </c>
      <c r="V3238" s="32">
        <v>-111316259.29478274</v>
      </c>
    </row>
    <row r="3239" spans="19:22" x14ac:dyDescent="0.35">
      <c r="S3239">
        <v>3168</v>
      </c>
      <c r="T3239" s="32">
        <v>61926444.454546548</v>
      </c>
      <c r="U3239">
        <v>3168</v>
      </c>
      <c r="V3239" s="32">
        <v>-182401652.11155739</v>
      </c>
    </row>
    <row r="3240" spans="19:22" x14ac:dyDescent="0.35">
      <c r="S3240">
        <v>3169</v>
      </c>
      <c r="T3240" s="32">
        <v>97796296.480517283</v>
      </c>
      <c r="U3240">
        <v>3169</v>
      </c>
      <c r="V3240" s="32">
        <v>-307884050.51726633</v>
      </c>
    </row>
    <row r="3241" spans="19:22" x14ac:dyDescent="0.35">
      <c r="S3241">
        <v>3170</v>
      </c>
      <c r="T3241" s="32">
        <v>120559646.03812948</v>
      </c>
      <c r="U3241">
        <v>3170</v>
      </c>
      <c r="V3241" s="32">
        <v>-54973843.72835356</v>
      </c>
    </row>
    <row r="3242" spans="19:22" x14ac:dyDescent="0.35">
      <c r="S3242">
        <v>3171</v>
      </c>
      <c r="T3242" s="32">
        <v>132328695.76486987</v>
      </c>
      <c r="U3242">
        <v>3171</v>
      </c>
      <c r="V3242" s="32">
        <v>46930926.356493488</v>
      </c>
    </row>
    <row r="3243" spans="19:22" x14ac:dyDescent="0.35">
      <c r="S3243">
        <v>3172</v>
      </c>
      <c r="T3243" s="32">
        <v>110245391.25063181</v>
      </c>
      <c r="U3243">
        <v>3172</v>
      </c>
      <c r="V3243" s="32">
        <v>-133596179.09622751</v>
      </c>
    </row>
    <row r="3244" spans="19:22" x14ac:dyDescent="0.35">
      <c r="S3244">
        <v>3173</v>
      </c>
      <c r="T3244" s="32">
        <v>140781539.50887209</v>
      </c>
      <c r="U3244">
        <v>3173</v>
      </c>
      <c r="V3244" s="32">
        <v>-260661049.62564728</v>
      </c>
    </row>
    <row r="3245" spans="19:22" x14ac:dyDescent="0.35">
      <c r="S3245">
        <v>3174</v>
      </c>
      <c r="T3245" s="32">
        <v>86496296.07058005</v>
      </c>
      <c r="U3245">
        <v>3174</v>
      </c>
      <c r="V3245" s="32">
        <v>147764563.39198396</v>
      </c>
    </row>
    <row r="3246" spans="19:22" x14ac:dyDescent="0.35">
      <c r="S3246">
        <v>3175</v>
      </c>
      <c r="T3246" s="32">
        <v>96982055.24169752</v>
      </c>
      <c r="U3246">
        <v>3175</v>
      </c>
      <c r="V3246" s="32">
        <v>-295848541.34838408</v>
      </c>
    </row>
    <row r="3247" spans="19:22" x14ac:dyDescent="0.35">
      <c r="S3247">
        <v>3176</v>
      </c>
      <c r="T3247" s="32">
        <v>130966202.42609127</v>
      </c>
      <c r="U3247">
        <v>3176</v>
      </c>
      <c r="V3247" s="32">
        <v>1364990961.412184</v>
      </c>
    </row>
    <row r="3248" spans="19:22" x14ac:dyDescent="0.35">
      <c r="S3248">
        <v>3177</v>
      </c>
      <c r="T3248" s="32">
        <v>196306756.39599553</v>
      </c>
      <c r="U3248">
        <v>3177</v>
      </c>
      <c r="V3248" s="32">
        <v>-4204590.0342577957</v>
      </c>
    </row>
    <row r="3249" spans="19:22" x14ac:dyDescent="0.35">
      <c r="S3249">
        <v>3178</v>
      </c>
      <c r="T3249" s="32">
        <v>96208337.424431399</v>
      </c>
      <c r="U3249">
        <v>3178</v>
      </c>
      <c r="V3249" s="32">
        <v>-412177839.80539066</v>
      </c>
    </row>
    <row r="3250" spans="19:22" x14ac:dyDescent="0.35">
      <c r="S3250">
        <v>3179</v>
      </c>
      <c r="T3250" s="32">
        <v>116098623.93647268</v>
      </c>
      <c r="U3250">
        <v>3179</v>
      </c>
      <c r="V3250" s="32">
        <v>34193851.022915199</v>
      </c>
    </row>
    <row r="3251" spans="19:22" x14ac:dyDescent="0.35">
      <c r="S3251">
        <v>3180</v>
      </c>
      <c r="T3251" s="32">
        <v>71940323.057734683</v>
      </c>
      <c r="U3251">
        <v>3180</v>
      </c>
      <c r="V3251" s="32">
        <v>125655999.95180281</v>
      </c>
    </row>
    <row r="3252" spans="19:22" x14ac:dyDescent="0.35">
      <c r="S3252">
        <v>3181</v>
      </c>
      <c r="T3252" s="32">
        <v>190470123.04691657</v>
      </c>
      <c r="U3252">
        <v>3181</v>
      </c>
      <c r="V3252" s="32">
        <v>-373269567.49384052</v>
      </c>
    </row>
    <row r="3253" spans="19:22" x14ac:dyDescent="0.35">
      <c r="S3253">
        <v>3182</v>
      </c>
      <c r="T3253" s="32">
        <v>157652680.59919623</v>
      </c>
      <c r="U3253">
        <v>3182</v>
      </c>
      <c r="V3253" s="32">
        <v>-600087464.11281073</v>
      </c>
    </row>
    <row r="3254" spans="19:22" x14ac:dyDescent="0.35">
      <c r="S3254">
        <v>3183</v>
      </c>
      <c r="T3254" s="32">
        <v>139612668.5637458</v>
      </c>
      <c r="U3254">
        <v>3183</v>
      </c>
      <c r="V3254" s="32">
        <v>-311447263.31822509</v>
      </c>
    </row>
    <row r="3255" spans="19:22" x14ac:dyDescent="0.35">
      <c r="S3255">
        <v>3184</v>
      </c>
      <c r="T3255" s="32">
        <v>100290223.90784836</v>
      </c>
      <c r="U3255">
        <v>3184</v>
      </c>
      <c r="V3255" s="32">
        <v>172046518.34251776</v>
      </c>
    </row>
    <row r="3256" spans="19:22" x14ac:dyDescent="0.35">
      <c r="S3256">
        <v>3185</v>
      </c>
      <c r="T3256" s="32">
        <v>89753022.278389871</v>
      </c>
      <c r="U3256">
        <v>3185</v>
      </c>
      <c r="V3256" s="32">
        <v>-435865893.19995874</v>
      </c>
    </row>
    <row r="3257" spans="19:22" x14ac:dyDescent="0.35">
      <c r="S3257">
        <v>3186</v>
      </c>
      <c r="T3257" s="32">
        <v>102531818.25615335</v>
      </c>
      <c r="U3257">
        <v>3186</v>
      </c>
      <c r="V3257" s="32">
        <v>-199321531.33402342</v>
      </c>
    </row>
    <row r="3258" spans="19:22" x14ac:dyDescent="0.35">
      <c r="S3258">
        <v>3187</v>
      </c>
      <c r="T3258" s="32">
        <v>71406581.503711984</v>
      </c>
      <c r="U3258">
        <v>3187</v>
      </c>
      <c r="V3258" s="32">
        <v>-30449323.41405315</v>
      </c>
    </row>
    <row r="3259" spans="19:22" x14ac:dyDescent="0.35">
      <c r="S3259">
        <v>3188</v>
      </c>
      <c r="T3259" s="32">
        <v>172275422.96813288</v>
      </c>
      <c r="U3259">
        <v>3188</v>
      </c>
      <c r="V3259" s="32">
        <v>138201362.33630028</v>
      </c>
    </row>
    <row r="3260" spans="19:22" x14ac:dyDescent="0.35">
      <c r="S3260">
        <v>3189</v>
      </c>
      <c r="T3260" s="32">
        <v>71580314.665331751</v>
      </c>
      <c r="U3260">
        <v>3189</v>
      </c>
      <c r="V3260" s="32">
        <v>202334167.3127135</v>
      </c>
    </row>
    <row r="3261" spans="19:22" x14ac:dyDescent="0.35">
      <c r="S3261">
        <v>3190</v>
      </c>
      <c r="T3261" s="32">
        <v>103430585.61521281</v>
      </c>
      <c r="U3261">
        <v>3190</v>
      </c>
      <c r="V3261" s="32">
        <v>-79153356.667157695</v>
      </c>
    </row>
    <row r="3262" spans="19:22" x14ac:dyDescent="0.35">
      <c r="S3262">
        <v>3191</v>
      </c>
      <c r="T3262" s="32">
        <v>339126499.27765524</v>
      </c>
      <c r="U3262">
        <v>3191</v>
      </c>
      <c r="V3262" s="32">
        <v>-479336133.61411476</v>
      </c>
    </row>
    <row r="3263" spans="19:22" x14ac:dyDescent="0.35">
      <c r="S3263">
        <v>3192</v>
      </c>
      <c r="T3263" s="32">
        <v>74377509.443052903</v>
      </c>
      <c r="U3263">
        <v>3192</v>
      </c>
      <c r="V3263" s="32">
        <v>29251244.570211578</v>
      </c>
    </row>
    <row r="3264" spans="19:22" x14ac:dyDescent="0.35">
      <c r="S3264">
        <v>3193</v>
      </c>
      <c r="T3264" s="32">
        <v>124517257.77527778</v>
      </c>
      <c r="U3264">
        <v>3193</v>
      </c>
      <c r="V3264" s="32">
        <v>294566943.8155244</v>
      </c>
    </row>
    <row r="3265" spans="19:22" x14ac:dyDescent="0.35">
      <c r="S3265">
        <v>3194</v>
      </c>
      <c r="T3265" s="32">
        <v>284622966.50406069</v>
      </c>
      <c r="U3265">
        <v>3194</v>
      </c>
      <c r="V3265" s="32">
        <v>17416425.76898836</v>
      </c>
    </row>
    <row r="3266" spans="19:22" x14ac:dyDescent="0.35">
      <c r="S3266">
        <v>3195</v>
      </c>
      <c r="T3266" s="32">
        <v>161190701.33441964</v>
      </c>
      <c r="U3266">
        <v>3195</v>
      </c>
      <c r="V3266" s="32">
        <v>-288981880.18633252</v>
      </c>
    </row>
    <row r="3267" spans="19:22" x14ac:dyDescent="0.35">
      <c r="S3267">
        <v>3196</v>
      </c>
      <c r="T3267" s="32">
        <v>126515529.51073377</v>
      </c>
      <c r="U3267">
        <v>3196</v>
      </c>
      <c r="V3267" s="32">
        <v>183679018.15512693</v>
      </c>
    </row>
    <row r="3268" spans="19:22" x14ac:dyDescent="0.35">
      <c r="S3268">
        <v>3197</v>
      </c>
      <c r="T3268" s="32">
        <v>164827230.00480524</v>
      </c>
      <c r="U3268">
        <v>3197</v>
      </c>
      <c r="V3268" s="32">
        <v>337114470.19994831</v>
      </c>
    </row>
    <row r="3269" spans="19:22" x14ac:dyDescent="0.35">
      <c r="S3269">
        <v>3198</v>
      </c>
      <c r="T3269" s="32">
        <v>98950384.31799078</v>
      </c>
      <c r="U3269">
        <v>3198</v>
      </c>
      <c r="V3269" s="32">
        <v>167201276.80290484</v>
      </c>
    </row>
    <row r="3270" spans="19:22" x14ac:dyDescent="0.35">
      <c r="S3270">
        <v>3199</v>
      </c>
      <c r="T3270" s="32">
        <v>68240733.121392906</v>
      </c>
      <c r="U3270">
        <v>3199</v>
      </c>
      <c r="V3270" s="32">
        <v>32711736.594959464</v>
      </c>
    </row>
    <row r="3271" spans="19:22" x14ac:dyDescent="0.35">
      <c r="S3271">
        <v>3200</v>
      </c>
      <c r="T3271" s="32">
        <v>145345001.00945011</v>
      </c>
      <c r="U3271">
        <v>3200</v>
      </c>
      <c r="V3271" s="32">
        <v>-215688528.18451163</v>
      </c>
    </row>
    <row r="3272" spans="19:22" x14ac:dyDescent="0.35">
      <c r="S3272">
        <v>3201</v>
      </c>
      <c r="T3272" s="32">
        <v>181504599.66038275</v>
      </c>
      <c r="U3272">
        <v>3201</v>
      </c>
      <c r="V3272" s="32">
        <v>-168764830.75351781</v>
      </c>
    </row>
    <row r="3273" spans="19:22" x14ac:dyDescent="0.35">
      <c r="S3273">
        <v>3202</v>
      </c>
      <c r="T3273" s="32">
        <v>75178102.585835934</v>
      </c>
      <c r="U3273">
        <v>3202</v>
      </c>
      <c r="V3273" s="32">
        <v>-261281083.13513097</v>
      </c>
    </row>
    <row r="3274" spans="19:22" x14ac:dyDescent="0.35">
      <c r="S3274">
        <v>3203</v>
      </c>
      <c r="T3274" s="32">
        <v>222565980.14677006</v>
      </c>
      <c r="U3274">
        <v>3203</v>
      </c>
      <c r="V3274" s="32">
        <v>-368004503.79574609</v>
      </c>
    </row>
    <row r="3275" spans="19:22" x14ac:dyDescent="0.35">
      <c r="S3275">
        <v>3204</v>
      </c>
      <c r="T3275" s="32">
        <v>144817240.4659186</v>
      </c>
      <c r="U3275">
        <v>3204</v>
      </c>
      <c r="V3275" s="32">
        <v>428304444.96821934</v>
      </c>
    </row>
    <row r="3276" spans="19:22" x14ac:dyDescent="0.35">
      <c r="S3276">
        <v>3205</v>
      </c>
      <c r="T3276" s="32">
        <v>71760402.269864291</v>
      </c>
      <c r="U3276">
        <v>3205</v>
      </c>
      <c r="V3276" s="32">
        <v>-14071875.75485431</v>
      </c>
    </row>
    <row r="3277" spans="19:22" x14ac:dyDescent="0.35">
      <c r="S3277">
        <v>3206</v>
      </c>
      <c r="T3277" s="32">
        <v>157730723.59520808</v>
      </c>
      <c r="U3277">
        <v>3206</v>
      </c>
      <c r="V3277" s="32">
        <v>984182501.67705464</v>
      </c>
    </row>
    <row r="3278" spans="19:22" x14ac:dyDescent="0.35">
      <c r="S3278">
        <v>3207</v>
      </c>
      <c r="T3278" s="32">
        <v>79754914.885474265</v>
      </c>
      <c r="U3278">
        <v>3207</v>
      </c>
      <c r="V3278" s="32">
        <v>-422131556.5255776</v>
      </c>
    </row>
    <row r="3279" spans="19:22" x14ac:dyDescent="0.35">
      <c r="S3279">
        <v>3208</v>
      </c>
      <c r="T3279" s="32">
        <v>124982368.70720303</v>
      </c>
      <c r="U3279">
        <v>3208</v>
      </c>
      <c r="V3279" s="32">
        <v>424742813.83377063</v>
      </c>
    </row>
    <row r="3280" spans="19:22" x14ac:dyDescent="0.35">
      <c r="S3280">
        <v>3209</v>
      </c>
      <c r="T3280" s="32">
        <v>98740652.728095531</v>
      </c>
      <c r="U3280">
        <v>3209</v>
      </c>
      <c r="V3280" s="32">
        <v>-356526032.26528877</v>
      </c>
    </row>
    <row r="3281" spans="19:22" x14ac:dyDescent="0.35">
      <c r="S3281">
        <v>3210</v>
      </c>
      <c r="T3281" s="32">
        <v>144078879.31711799</v>
      </c>
      <c r="U3281">
        <v>3210</v>
      </c>
      <c r="V3281" s="32">
        <v>-546855124.34540546</v>
      </c>
    </row>
    <row r="3282" spans="19:22" x14ac:dyDescent="0.35">
      <c r="S3282">
        <v>3211</v>
      </c>
      <c r="T3282" s="32">
        <v>169192167.87405127</v>
      </c>
      <c r="U3282">
        <v>3211</v>
      </c>
      <c r="V3282" s="32">
        <v>-68325916.546346679</v>
      </c>
    </row>
    <row r="3283" spans="19:22" x14ac:dyDescent="0.35">
      <c r="S3283">
        <v>3212</v>
      </c>
      <c r="T3283" s="32">
        <v>208870169.73275343</v>
      </c>
      <c r="U3283">
        <v>3212</v>
      </c>
      <c r="V3283" s="32">
        <v>88442378.68718341</v>
      </c>
    </row>
    <row r="3284" spans="19:22" x14ac:dyDescent="0.35">
      <c r="S3284">
        <v>3213</v>
      </c>
      <c r="T3284" s="32">
        <v>190650123.69686207</v>
      </c>
      <c r="U3284">
        <v>3213</v>
      </c>
      <c r="V3284" s="32">
        <v>-199081251.74883008</v>
      </c>
    </row>
    <row r="3285" spans="19:22" x14ac:dyDescent="0.35">
      <c r="S3285">
        <v>3214</v>
      </c>
      <c r="T3285" s="32">
        <v>121810643.22519018</v>
      </c>
      <c r="U3285">
        <v>3214</v>
      </c>
      <c r="V3285" s="32">
        <v>-225463705.1470401</v>
      </c>
    </row>
    <row r="3286" spans="19:22" x14ac:dyDescent="0.35">
      <c r="S3286">
        <v>3215</v>
      </c>
      <c r="T3286" s="32">
        <v>109648639.92093337</v>
      </c>
      <c r="U3286">
        <v>3215</v>
      </c>
      <c r="V3286" s="32">
        <v>-837523652.5603317</v>
      </c>
    </row>
    <row r="3287" spans="19:22" x14ac:dyDescent="0.35">
      <c r="S3287">
        <v>3216</v>
      </c>
      <c r="T3287" s="32">
        <v>68253088.973263264</v>
      </c>
      <c r="U3287">
        <v>3216</v>
      </c>
      <c r="V3287" s="32">
        <v>-272329578.05760145</v>
      </c>
    </row>
    <row r="3288" spans="19:22" x14ac:dyDescent="0.35">
      <c r="S3288">
        <v>3217</v>
      </c>
      <c r="T3288" s="32">
        <v>80315011.859630466</v>
      </c>
      <c r="U3288">
        <v>3217</v>
      </c>
      <c r="V3288" s="32">
        <v>-259691787.96778327</v>
      </c>
    </row>
    <row r="3289" spans="19:22" x14ac:dyDescent="0.35">
      <c r="S3289">
        <v>3218</v>
      </c>
      <c r="T3289" s="32">
        <v>100765579.54826897</v>
      </c>
      <c r="U3289">
        <v>3218</v>
      </c>
      <c r="V3289" s="32">
        <v>-584651150.66441298</v>
      </c>
    </row>
    <row r="3290" spans="19:22" x14ac:dyDescent="0.35">
      <c r="S3290">
        <v>3219</v>
      </c>
      <c r="T3290" s="32">
        <v>184744261.12598446</v>
      </c>
      <c r="U3290">
        <v>3219</v>
      </c>
      <c r="V3290" s="32">
        <v>-847429905.60489261</v>
      </c>
    </row>
    <row r="3291" spans="19:22" x14ac:dyDescent="0.35">
      <c r="S3291">
        <v>3220</v>
      </c>
      <c r="T3291" s="32">
        <v>109112773.72749715</v>
      </c>
      <c r="U3291">
        <v>3220</v>
      </c>
      <c r="V3291" s="32">
        <v>-220452989.28760266</v>
      </c>
    </row>
    <row r="3292" spans="19:22" x14ac:dyDescent="0.35">
      <c r="S3292">
        <v>3221</v>
      </c>
      <c r="T3292" s="32">
        <v>76050412.649581537</v>
      </c>
      <c r="U3292">
        <v>3221</v>
      </c>
      <c r="V3292" s="32">
        <v>-503181936.71717095</v>
      </c>
    </row>
    <row r="3293" spans="19:22" x14ac:dyDescent="0.35">
      <c r="S3293">
        <v>3222</v>
      </c>
      <c r="T3293" s="32">
        <v>154417642.10641825</v>
      </c>
      <c r="U3293">
        <v>3222</v>
      </c>
      <c r="V3293" s="32">
        <v>1186740155.3592939</v>
      </c>
    </row>
    <row r="3294" spans="19:22" x14ac:dyDescent="0.35">
      <c r="S3294">
        <v>3223</v>
      </c>
      <c r="T3294" s="32">
        <v>117187160.22503196</v>
      </c>
      <c r="U3294">
        <v>3223</v>
      </c>
      <c r="V3294" s="32">
        <v>-222872240.17667037</v>
      </c>
    </row>
    <row r="3295" spans="19:22" x14ac:dyDescent="0.35">
      <c r="S3295">
        <v>3224</v>
      </c>
      <c r="T3295" s="32">
        <v>353020080.57677549</v>
      </c>
      <c r="U3295">
        <v>3224</v>
      </c>
      <c r="V3295" s="32">
        <v>-288306978.58955061</v>
      </c>
    </row>
    <row r="3296" spans="19:22" x14ac:dyDescent="0.35">
      <c r="S3296">
        <v>3225</v>
      </c>
      <c r="T3296" s="32">
        <v>253398517.29343149</v>
      </c>
      <c r="U3296">
        <v>3225</v>
      </c>
      <c r="V3296" s="32">
        <v>-544153811.31217504</v>
      </c>
    </row>
    <row r="3297" spans="19:22" x14ac:dyDescent="0.35">
      <c r="S3297">
        <v>3226</v>
      </c>
      <c r="T3297" s="32">
        <v>88176058.766171098</v>
      </c>
      <c r="U3297">
        <v>3226</v>
      </c>
      <c r="V3297" s="32">
        <v>201595518.1573379</v>
      </c>
    </row>
    <row r="3298" spans="19:22" x14ac:dyDescent="0.35">
      <c r="S3298">
        <v>3227</v>
      </c>
      <c r="T3298" s="32">
        <v>134025435.14803693</v>
      </c>
      <c r="U3298">
        <v>3227</v>
      </c>
      <c r="V3298" s="32">
        <v>244922248.57443455</v>
      </c>
    </row>
    <row r="3299" spans="19:22" x14ac:dyDescent="0.35">
      <c r="S3299">
        <v>3228</v>
      </c>
      <c r="T3299" s="32">
        <v>353339621.97807801</v>
      </c>
      <c r="U3299">
        <v>3228</v>
      </c>
      <c r="V3299" s="32">
        <v>877807569.84610891</v>
      </c>
    </row>
    <row r="3300" spans="19:22" x14ac:dyDescent="0.35">
      <c r="S3300">
        <v>3229</v>
      </c>
      <c r="T3300" s="32">
        <v>164638362.0657925</v>
      </c>
      <c r="U3300">
        <v>3229</v>
      </c>
      <c r="V3300" s="32">
        <v>-230903570.62680432</v>
      </c>
    </row>
    <row r="3301" spans="19:22" x14ac:dyDescent="0.35">
      <c r="S3301">
        <v>3230</v>
      </c>
      <c r="T3301" s="32">
        <v>145339356.72830692</v>
      </c>
      <c r="U3301">
        <v>3230</v>
      </c>
      <c r="V3301" s="32">
        <v>-89926997.916504577</v>
      </c>
    </row>
    <row r="3302" spans="19:22" x14ac:dyDescent="0.35">
      <c r="S3302">
        <v>3231</v>
      </c>
      <c r="T3302" s="32">
        <v>176188273.24374154</v>
      </c>
      <c r="U3302">
        <v>3231</v>
      </c>
      <c r="V3302" s="32">
        <v>-174842792.29537052</v>
      </c>
    </row>
    <row r="3303" spans="19:22" x14ac:dyDescent="0.35">
      <c r="S3303">
        <v>3232</v>
      </c>
      <c r="T3303" s="32">
        <v>177531552.94862553</v>
      </c>
      <c r="U3303">
        <v>3232</v>
      </c>
      <c r="V3303" s="32">
        <v>371742390.75630754</v>
      </c>
    </row>
    <row r="3304" spans="19:22" x14ac:dyDescent="0.35">
      <c r="S3304">
        <v>3233</v>
      </c>
      <c r="T3304" s="32">
        <v>58500039.843570106</v>
      </c>
      <c r="U3304">
        <v>3233</v>
      </c>
      <c r="V3304" s="32">
        <v>-323768670.95096326</v>
      </c>
    </row>
    <row r="3305" spans="19:22" x14ac:dyDescent="0.35">
      <c r="S3305">
        <v>3234</v>
      </c>
      <c r="T3305" s="32">
        <v>192515702.95247388</v>
      </c>
      <c r="U3305">
        <v>3234</v>
      </c>
      <c r="V3305" s="32">
        <v>466620462.7236343</v>
      </c>
    </row>
    <row r="3306" spans="19:22" x14ac:dyDescent="0.35">
      <c r="S3306">
        <v>3235</v>
      </c>
      <c r="T3306" s="32">
        <v>125924227.01444688</v>
      </c>
      <c r="U3306">
        <v>3235</v>
      </c>
      <c r="V3306" s="32">
        <v>-198174979.61925358</v>
      </c>
    </row>
    <row r="3307" spans="19:22" x14ac:dyDescent="0.35">
      <c r="S3307">
        <v>3236</v>
      </c>
      <c r="T3307" s="32">
        <v>235572327.73673302</v>
      </c>
      <c r="U3307">
        <v>3236</v>
      </c>
      <c r="V3307" s="32">
        <v>-235856321.22904956</v>
      </c>
    </row>
    <row r="3308" spans="19:22" x14ac:dyDescent="0.35">
      <c r="S3308">
        <v>3237</v>
      </c>
      <c r="T3308" s="32">
        <v>108967401.00574808</v>
      </c>
      <c r="U3308">
        <v>3237</v>
      </c>
      <c r="V3308" s="32">
        <v>140888153.41945976</v>
      </c>
    </row>
    <row r="3309" spans="19:22" x14ac:dyDescent="0.35">
      <c r="S3309">
        <v>3238</v>
      </c>
      <c r="T3309" s="32">
        <v>138591008.65371248</v>
      </c>
      <c r="U3309">
        <v>3238</v>
      </c>
      <c r="V3309" s="32">
        <v>-257000838.15260491</v>
      </c>
    </row>
    <row r="3310" spans="19:22" x14ac:dyDescent="0.35">
      <c r="S3310">
        <v>3239</v>
      </c>
      <c r="T3310" s="32">
        <v>120254981.95071898</v>
      </c>
      <c r="U3310">
        <v>3239</v>
      </c>
      <c r="V3310" s="32">
        <v>116630010.9662668</v>
      </c>
    </row>
    <row r="3311" spans="19:22" x14ac:dyDescent="0.35">
      <c r="S3311">
        <v>3240</v>
      </c>
      <c r="T3311" s="32">
        <v>135679805.31988424</v>
      </c>
      <c r="U3311">
        <v>3240</v>
      </c>
      <c r="V3311" s="32">
        <v>-551479374.73254251</v>
      </c>
    </row>
    <row r="3312" spans="19:22" x14ac:dyDescent="0.35">
      <c r="S3312">
        <v>3241</v>
      </c>
      <c r="T3312" s="32">
        <v>153045885.75169089</v>
      </c>
      <c r="U3312">
        <v>3241</v>
      </c>
      <c r="V3312" s="32">
        <v>-256917923.92322561</v>
      </c>
    </row>
    <row r="3313" spans="19:22" x14ac:dyDescent="0.35">
      <c r="S3313">
        <v>3242</v>
      </c>
      <c r="T3313" s="32">
        <v>107788780.18974428</v>
      </c>
      <c r="U3313">
        <v>3242</v>
      </c>
      <c r="V3313" s="32">
        <v>-204645439.82913515</v>
      </c>
    </row>
    <row r="3314" spans="19:22" x14ac:dyDescent="0.35">
      <c r="S3314">
        <v>3243</v>
      </c>
      <c r="T3314" s="32">
        <v>145606714.3657833</v>
      </c>
      <c r="U3314">
        <v>3243</v>
      </c>
      <c r="V3314" s="32">
        <v>-5092727.1079024319</v>
      </c>
    </row>
    <row r="3315" spans="19:22" x14ac:dyDescent="0.35">
      <c r="S3315">
        <v>3244</v>
      </c>
      <c r="T3315" s="32">
        <v>98628308.85228461</v>
      </c>
      <c r="U3315">
        <v>3244</v>
      </c>
      <c r="V3315" s="32">
        <v>406604218.71668822</v>
      </c>
    </row>
    <row r="3316" spans="19:22" x14ac:dyDescent="0.35">
      <c r="S3316">
        <v>3245</v>
      </c>
      <c r="T3316" s="32">
        <v>198391893.99373427</v>
      </c>
      <c r="U3316">
        <v>3245</v>
      </c>
      <c r="V3316" s="32">
        <v>-4053738.7408170942</v>
      </c>
    </row>
    <row r="3317" spans="19:22" x14ac:dyDescent="0.35">
      <c r="S3317">
        <v>3246</v>
      </c>
      <c r="T3317" s="32">
        <v>161934652.57269281</v>
      </c>
      <c r="U3317">
        <v>3246</v>
      </c>
      <c r="V3317" s="32">
        <v>20656441.709663164</v>
      </c>
    </row>
    <row r="3318" spans="19:22" x14ac:dyDescent="0.35">
      <c r="S3318">
        <v>3247</v>
      </c>
      <c r="T3318" s="32">
        <v>104362975.89855109</v>
      </c>
      <c r="U3318">
        <v>3247</v>
      </c>
      <c r="V3318" s="32">
        <v>-54417878.736135006</v>
      </c>
    </row>
    <row r="3319" spans="19:22" x14ac:dyDescent="0.35">
      <c r="S3319">
        <v>3248</v>
      </c>
      <c r="T3319" s="32">
        <v>85947636.429232478</v>
      </c>
      <c r="U3319">
        <v>3248</v>
      </c>
      <c r="V3319" s="32">
        <v>-73083534.896378264</v>
      </c>
    </row>
    <row r="3320" spans="19:22" x14ac:dyDescent="0.35">
      <c r="S3320">
        <v>3249</v>
      </c>
      <c r="T3320" s="32">
        <v>91018808.374590129</v>
      </c>
      <c r="U3320">
        <v>3249</v>
      </c>
      <c r="V3320" s="32">
        <v>-602594428.25750208</v>
      </c>
    </row>
    <row r="3321" spans="19:22" x14ac:dyDescent="0.35">
      <c r="S3321">
        <v>3250</v>
      </c>
      <c r="T3321" s="32">
        <v>197740454.78764725</v>
      </c>
      <c r="U3321">
        <v>3250</v>
      </c>
      <c r="V3321" s="32">
        <v>62728212.444784403</v>
      </c>
    </row>
    <row r="3322" spans="19:22" x14ac:dyDescent="0.35">
      <c r="S3322">
        <v>3251</v>
      </c>
      <c r="T3322" s="32">
        <v>97684739.794224113</v>
      </c>
      <c r="U3322">
        <v>3251</v>
      </c>
      <c r="V3322" s="32">
        <v>1369299634.1592584</v>
      </c>
    </row>
    <row r="3323" spans="19:22" x14ac:dyDescent="0.35">
      <c r="S3323">
        <v>3252</v>
      </c>
      <c r="T3323" s="32">
        <v>215110425.31843308</v>
      </c>
      <c r="U3323">
        <v>3252</v>
      </c>
      <c r="V3323" s="32">
        <v>-203923449.98144767</v>
      </c>
    </row>
    <row r="3324" spans="19:22" x14ac:dyDescent="0.35">
      <c r="S3324">
        <v>3253</v>
      </c>
      <c r="T3324" s="32">
        <v>136612931.49018058</v>
      </c>
      <c r="U3324">
        <v>3253</v>
      </c>
      <c r="V3324" s="32">
        <v>-375212962.24683887</v>
      </c>
    </row>
    <row r="3325" spans="19:22" x14ac:dyDescent="0.35">
      <c r="S3325">
        <v>3254</v>
      </c>
      <c r="T3325" s="32">
        <v>88510356.839085892</v>
      </c>
      <c r="U3325">
        <v>3254</v>
      </c>
      <c r="V3325" s="32">
        <v>1782579111.0863321</v>
      </c>
    </row>
    <row r="3326" spans="19:22" x14ac:dyDescent="0.35">
      <c r="S3326">
        <v>3255</v>
      </c>
      <c r="T3326" s="32">
        <v>418967296.15209061</v>
      </c>
      <c r="U3326">
        <v>3255</v>
      </c>
      <c r="V3326" s="32">
        <v>-283223931.96621788</v>
      </c>
    </row>
    <row r="3327" spans="19:22" x14ac:dyDescent="0.35">
      <c r="S3327">
        <v>3256</v>
      </c>
      <c r="T3327" s="32">
        <v>72958816.868551433</v>
      </c>
      <c r="U3327">
        <v>3256</v>
      </c>
      <c r="V3327" s="32">
        <v>-356868829.18060839</v>
      </c>
    </row>
    <row r="3328" spans="19:22" x14ac:dyDescent="0.35">
      <c r="S3328">
        <v>3257</v>
      </c>
      <c r="T3328" s="32">
        <v>122333341.70975214</v>
      </c>
      <c r="U3328">
        <v>3257</v>
      </c>
      <c r="V3328" s="32">
        <v>183310743.98830843</v>
      </c>
    </row>
    <row r="3329" spans="19:22" x14ac:dyDescent="0.35">
      <c r="S3329">
        <v>3258</v>
      </c>
      <c r="T3329" s="32">
        <v>99250939.44224079</v>
      </c>
      <c r="U3329">
        <v>3258</v>
      </c>
      <c r="V3329" s="32">
        <v>301363907.3382051</v>
      </c>
    </row>
    <row r="3330" spans="19:22" x14ac:dyDescent="0.35">
      <c r="S3330">
        <v>3259</v>
      </c>
      <c r="T3330" s="32">
        <v>224807615.03239986</v>
      </c>
      <c r="U3330">
        <v>3259</v>
      </c>
      <c r="V3330" s="32">
        <v>-151947349.98913571</v>
      </c>
    </row>
    <row r="3331" spans="19:22" x14ac:dyDescent="0.35">
      <c r="S3331">
        <v>3260</v>
      </c>
      <c r="T3331" s="32">
        <v>124242836.60532263</v>
      </c>
      <c r="U3331">
        <v>3260</v>
      </c>
      <c r="V3331" s="32">
        <v>-119110805.41268601</v>
      </c>
    </row>
    <row r="3332" spans="19:22" x14ac:dyDescent="0.35">
      <c r="S3332">
        <v>3261</v>
      </c>
      <c r="T3332" s="32">
        <v>88087450.26319851</v>
      </c>
      <c r="U3332">
        <v>3261</v>
      </c>
      <c r="V3332" s="32">
        <v>-287182945.43388838</v>
      </c>
    </row>
    <row r="3333" spans="19:22" x14ac:dyDescent="0.35">
      <c r="S3333">
        <v>3262</v>
      </c>
      <c r="T3333" s="32">
        <v>86612523.875043601</v>
      </c>
      <c r="U3333">
        <v>3262</v>
      </c>
      <c r="V3333" s="32">
        <v>839984528.12410903</v>
      </c>
    </row>
    <row r="3334" spans="19:22" x14ac:dyDescent="0.35">
      <c r="S3334">
        <v>3263</v>
      </c>
      <c r="T3334" s="32">
        <v>78522575.246468425</v>
      </c>
      <c r="U3334">
        <v>3263</v>
      </c>
      <c r="V3334" s="32">
        <v>-494659862.99639696</v>
      </c>
    </row>
    <row r="3335" spans="19:22" x14ac:dyDescent="0.35">
      <c r="S3335">
        <v>3264</v>
      </c>
      <c r="T3335" s="32">
        <v>260678967.34181294</v>
      </c>
      <c r="U3335">
        <v>3264</v>
      </c>
      <c r="V3335" s="32">
        <v>-375158782.76594657</v>
      </c>
    </row>
    <row r="3336" spans="19:22" x14ac:dyDescent="0.35">
      <c r="S3336">
        <v>3265</v>
      </c>
      <c r="T3336" s="32">
        <v>87957212.046179637</v>
      </c>
      <c r="U3336">
        <v>3265</v>
      </c>
      <c r="V3336" s="32">
        <v>861613910.84626794</v>
      </c>
    </row>
    <row r="3337" spans="19:22" x14ac:dyDescent="0.35">
      <c r="S3337">
        <v>3266</v>
      </c>
      <c r="T3337" s="32">
        <v>149291031.89781839</v>
      </c>
      <c r="U3337">
        <v>3266</v>
      </c>
      <c r="V3337" s="32">
        <v>-563363036.82428205</v>
      </c>
    </row>
    <row r="3338" spans="19:22" x14ac:dyDescent="0.35">
      <c r="S3338">
        <v>3267</v>
      </c>
      <c r="T3338" s="32">
        <v>80204621.735382885</v>
      </c>
      <c r="U3338">
        <v>3267</v>
      </c>
      <c r="V3338" s="32">
        <v>-215928441.42716342</v>
      </c>
    </row>
    <row r="3339" spans="19:22" x14ac:dyDescent="0.35">
      <c r="S3339">
        <v>3268</v>
      </c>
      <c r="T3339" s="32">
        <v>158840466.35802668</v>
      </c>
      <c r="U3339">
        <v>3268</v>
      </c>
      <c r="V3339" s="32">
        <v>900755410.0312283</v>
      </c>
    </row>
    <row r="3340" spans="19:22" x14ac:dyDescent="0.35">
      <c r="S3340">
        <v>3269</v>
      </c>
      <c r="T3340" s="32">
        <v>220452387.1915518</v>
      </c>
      <c r="U3340">
        <v>3269</v>
      </c>
      <c r="V3340" s="32">
        <v>-300904799.84640396</v>
      </c>
    </row>
    <row r="3341" spans="19:22" x14ac:dyDescent="0.35">
      <c r="S3341">
        <v>3270</v>
      </c>
      <c r="T3341" s="32">
        <v>64848684.87095587</v>
      </c>
      <c r="U3341">
        <v>3270</v>
      </c>
      <c r="V3341" s="32">
        <v>-135088636.4608492</v>
      </c>
    </row>
    <row r="3342" spans="19:22" x14ac:dyDescent="0.35">
      <c r="S3342">
        <v>3271</v>
      </c>
      <c r="T3342" s="32">
        <v>201916994.7712149</v>
      </c>
      <c r="U3342">
        <v>3271</v>
      </c>
      <c r="V3342" s="32">
        <v>-335127240.90527713</v>
      </c>
    </row>
    <row r="3343" spans="19:22" x14ac:dyDescent="0.35">
      <c r="S3343">
        <v>3272</v>
      </c>
      <c r="T3343" s="32">
        <v>125045642.10085842</v>
      </c>
      <c r="U3343">
        <v>3272</v>
      </c>
      <c r="V3343" s="32">
        <v>-291035106.0684067</v>
      </c>
    </row>
    <row r="3344" spans="19:22" x14ac:dyDescent="0.35">
      <c r="S3344">
        <v>3273</v>
      </c>
      <c r="T3344" s="32">
        <v>316251758.40489531</v>
      </c>
      <c r="U3344">
        <v>3273</v>
      </c>
      <c r="V3344" s="32">
        <v>303208058.28506255</v>
      </c>
    </row>
    <row r="3345" spans="19:22" x14ac:dyDescent="0.35">
      <c r="S3345">
        <v>3274</v>
      </c>
      <c r="T3345" s="32">
        <v>164904374.07121259</v>
      </c>
      <c r="U3345">
        <v>3274</v>
      </c>
      <c r="V3345" s="32">
        <v>714998926.6154238</v>
      </c>
    </row>
    <row r="3346" spans="19:22" x14ac:dyDescent="0.35">
      <c r="S3346">
        <v>3275</v>
      </c>
      <c r="T3346" s="32">
        <v>65728938.302781709</v>
      </c>
      <c r="U3346">
        <v>3275</v>
      </c>
      <c r="V3346" s="32">
        <v>-177783380.31092849</v>
      </c>
    </row>
    <row r="3347" spans="19:22" x14ac:dyDescent="0.35">
      <c r="S3347">
        <v>3276</v>
      </c>
      <c r="T3347" s="32">
        <v>95795334.650275156</v>
      </c>
      <c r="U3347">
        <v>3276</v>
      </c>
      <c r="V3347" s="32">
        <v>494797806.11383981</v>
      </c>
    </row>
    <row r="3348" spans="19:22" x14ac:dyDescent="0.35">
      <c r="S3348">
        <v>3277</v>
      </c>
      <c r="T3348" s="32">
        <v>215714590.12178323</v>
      </c>
      <c r="U3348">
        <v>3277</v>
      </c>
      <c r="V3348" s="32">
        <v>-307308349.74322987</v>
      </c>
    </row>
    <row r="3349" spans="19:22" x14ac:dyDescent="0.35">
      <c r="S3349">
        <v>3278</v>
      </c>
      <c r="T3349" s="32">
        <v>119393770.58224325</v>
      </c>
      <c r="U3349">
        <v>3278</v>
      </c>
      <c r="V3349" s="32">
        <v>1635596580.1580002</v>
      </c>
    </row>
    <row r="3350" spans="19:22" x14ac:dyDescent="0.35">
      <c r="S3350">
        <v>3279</v>
      </c>
      <c r="T3350" s="32">
        <v>147856219.79354379</v>
      </c>
      <c r="U3350">
        <v>3279</v>
      </c>
      <c r="V3350" s="32">
        <v>-132961242.98566352</v>
      </c>
    </row>
    <row r="3351" spans="19:22" x14ac:dyDescent="0.35">
      <c r="S3351">
        <v>3280</v>
      </c>
      <c r="T3351" s="32">
        <v>161487039.48525864</v>
      </c>
      <c r="U3351">
        <v>3280</v>
      </c>
      <c r="V3351" s="32">
        <v>-471626191.78181493</v>
      </c>
    </row>
    <row r="3352" spans="19:22" x14ac:dyDescent="0.35">
      <c r="S3352">
        <v>3281</v>
      </c>
      <c r="T3352" s="32">
        <v>156775913.95291364</v>
      </c>
      <c r="U3352">
        <v>3281</v>
      </c>
      <c r="V3352" s="32">
        <v>-352664185.68313158</v>
      </c>
    </row>
    <row r="3353" spans="19:22" x14ac:dyDescent="0.35">
      <c r="S3353">
        <v>3282</v>
      </c>
      <c r="T3353" s="32">
        <v>461091791.5392099</v>
      </c>
      <c r="U3353">
        <v>3282</v>
      </c>
      <c r="V3353" s="32">
        <v>-192753956.90508616</v>
      </c>
    </row>
    <row r="3354" spans="19:22" x14ac:dyDescent="0.35">
      <c r="S3354">
        <v>3283</v>
      </c>
      <c r="T3354" s="32">
        <v>179725815.15845302</v>
      </c>
      <c r="U3354">
        <v>3283</v>
      </c>
      <c r="V3354" s="32">
        <v>-459056179.52534735</v>
      </c>
    </row>
    <row r="3355" spans="19:22" x14ac:dyDescent="0.35">
      <c r="S3355">
        <v>3284</v>
      </c>
      <c r="T3355" s="32">
        <v>117813673.82866469</v>
      </c>
      <c r="U3355">
        <v>3284</v>
      </c>
      <c r="V3355" s="32">
        <v>-386248904.86529082</v>
      </c>
    </row>
    <row r="3356" spans="19:22" x14ac:dyDescent="0.35">
      <c r="S3356">
        <v>3285</v>
      </c>
      <c r="T3356" s="32">
        <v>141267070.84452584</v>
      </c>
      <c r="U3356">
        <v>3285</v>
      </c>
      <c r="V3356" s="32">
        <v>-46529304.262031026</v>
      </c>
    </row>
    <row r="3357" spans="19:22" x14ac:dyDescent="0.35">
      <c r="S3357">
        <v>3286</v>
      </c>
      <c r="T3357" s="32">
        <v>68545263.182034016</v>
      </c>
      <c r="U3357">
        <v>3286</v>
      </c>
      <c r="V3357" s="32">
        <v>531252397.54131258</v>
      </c>
    </row>
    <row r="3358" spans="19:22" x14ac:dyDescent="0.35">
      <c r="S3358">
        <v>3287</v>
      </c>
      <c r="T3358" s="32">
        <v>167263852.75530273</v>
      </c>
      <c r="U3358">
        <v>3287</v>
      </c>
      <c r="V3358" s="32">
        <v>-80062507.900360093</v>
      </c>
    </row>
    <row r="3359" spans="19:22" x14ac:dyDescent="0.35">
      <c r="S3359">
        <v>3288</v>
      </c>
      <c r="T3359" s="32">
        <v>177603903.24762887</v>
      </c>
      <c r="U3359">
        <v>3288</v>
      </c>
      <c r="V3359" s="32">
        <v>1228050980.3909321</v>
      </c>
    </row>
    <row r="3360" spans="19:22" x14ac:dyDescent="0.35">
      <c r="S3360">
        <v>3289</v>
      </c>
      <c r="T3360" s="32">
        <v>172284126.15019855</v>
      </c>
      <c r="U3360">
        <v>3289</v>
      </c>
      <c r="V3360" s="32">
        <v>50092044.898297295</v>
      </c>
    </row>
    <row r="3361" spans="19:22" x14ac:dyDescent="0.35">
      <c r="S3361">
        <v>3290</v>
      </c>
      <c r="T3361" s="32">
        <v>129526505.68360515</v>
      </c>
      <c r="U3361">
        <v>3290</v>
      </c>
      <c r="V3361" s="32">
        <v>-335736069.62103701</v>
      </c>
    </row>
    <row r="3362" spans="19:22" x14ac:dyDescent="0.35">
      <c r="S3362">
        <v>3291</v>
      </c>
      <c r="T3362" s="32">
        <v>100940245.4207011</v>
      </c>
      <c r="U3362">
        <v>3291</v>
      </c>
      <c r="V3362" s="32">
        <v>128829233.74396123</v>
      </c>
    </row>
    <row r="3363" spans="19:22" x14ac:dyDescent="0.35">
      <c r="S3363">
        <v>3292</v>
      </c>
      <c r="T3363" s="32">
        <v>132432790.95162307</v>
      </c>
      <c r="U3363">
        <v>3292</v>
      </c>
      <c r="V3363" s="32">
        <v>-112783536.1078793</v>
      </c>
    </row>
    <row r="3364" spans="19:22" x14ac:dyDescent="0.35">
      <c r="S3364">
        <v>3293</v>
      </c>
      <c r="T3364" s="32">
        <v>207396068.18571085</v>
      </c>
      <c r="U3364">
        <v>3293</v>
      </c>
      <c r="V3364" s="32">
        <v>60535827.704110429</v>
      </c>
    </row>
    <row r="3365" spans="19:22" x14ac:dyDescent="0.35">
      <c r="S3365">
        <v>3294</v>
      </c>
      <c r="T3365" s="32">
        <v>100969579.86187698</v>
      </c>
      <c r="U3365">
        <v>3294</v>
      </c>
      <c r="V3365" s="32">
        <v>-170956664.93400589</v>
      </c>
    </row>
    <row r="3366" spans="19:22" x14ac:dyDescent="0.35">
      <c r="S3366">
        <v>3295</v>
      </c>
      <c r="T3366" s="32">
        <v>115059602.89487065</v>
      </c>
      <c r="U3366">
        <v>3295</v>
      </c>
      <c r="V3366" s="32">
        <v>-335097095.94225645</v>
      </c>
    </row>
    <row r="3367" spans="19:22" x14ac:dyDescent="0.35">
      <c r="S3367">
        <v>3296</v>
      </c>
      <c r="T3367" s="32">
        <v>194729435.95625594</v>
      </c>
      <c r="U3367">
        <v>3296</v>
      </c>
      <c r="V3367" s="32">
        <v>-207076681.54112434</v>
      </c>
    </row>
    <row r="3368" spans="19:22" x14ac:dyDescent="0.35">
      <c r="S3368">
        <v>3297</v>
      </c>
      <c r="T3368" s="32">
        <v>172175438.27240306</v>
      </c>
      <c r="U3368">
        <v>3297</v>
      </c>
      <c r="V3368" s="32">
        <v>-92176936.254861504</v>
      </c>
    </row>
    <row r="3369" spans="19:22" x14ac:dyDescent="0.35">
      <c r="S3369">
        <v>3298</v>
      </c>
      <c r="T3369" s="32">
        <v>90332976.050211787</v>
      </c>
      <c r="U3369">
        <v>3298</v>
      </c>
      <c r="V3369" s="32">
        <v>-440172531.31901652</v>
      </c>
    </row>
    <row r="3370" spans="19:22" x14ac:dyDescent="0.35">
      <c r="S3370">
        <v>3299</v>
      </c>
      <c r="T3370" s="32">
        <v>133386558.63748547</v>
      </c>
      <c r="U3370">
        <v>3299</v>
      </c>
      <c r="V3370" s="32">
        <v>-213941303.70034617</v>
      </c>
    </row>
    <row r="3371" spans="19:22" x14ac:dyDescent="0.35">
      <c r="S3371">
        <v>3300</v>
      </c>
      <c r="T3371" s="32">
        <v>160164038.85932624</v>
      </c>
      <c r="U3371">
        <v>3300</v>
      </c>
      <c r="V3371" s="32">
        <v>-745365600.59286952</v>
      </c>
    </row>
    <row r="3372" spans="19:22" x14ac:dyDescent="0.35">
      <c r="S3372">
        <v>3301</v>
      </c>
      <c r="T3372" s="32">
        <v>113197649.05431822</v>
      </c>
      <c r="U3372">
        <v>3301</v>
      </c>
      <c r="V3372" s="32">
        <v>-97000627.587355956</v>
      </c>
    </row>
    <row r="3373" spans="19:22" x14ac:dyDescent="0.35">
      <c r="S3373">
        <v>3302</v>
      </c>
      <c r="T3373" s="32">
        <v>125438971.94465239</v>
      </c>
      <c r="U3373">
        <v>3302</v>
      </c>
      <c r="V3373" s="32">
        <v>-155342140.28720298</v>
      </c>
    </row>
    <row r="3374" spans="19:22" x14ac:dyDescent="0.35">
      <c r="S3374">
        <v>3303</v>
      </c>
      <c r="T3374" s="32">
        <v>160577411.5000996</v>
      </c>
      <c r="U3374">
        <v>3303</v>
      </c>
      <c r="V3374" s="32">
        <v>-244177969.67281494</v>
      </c>
    </row>
    <row r="3375" spans="19:22" x14ac:dyDescent="0.35">
      <c r="S3375">
        <v>3304</v>
      </c>
      <c r="T3375" s="32">
        <v>181388754.26187438</v>
      </c>
      <c r="U3375">
        <v>3304</v>
      </c>
      <c r="V3375" s="32">
        <v>547011267.12222815</v>
      </c>
    </row>
    <row r="3376" spans="19:22" x14ac:dyDescent="0.35">
      <c r="S3376">
        <v>3305</v>
      </c>
      <c r="T3376" s="32">
        <v>92162528.143829003</v>
      </c>
      <c r="U3376">
        <v>3305</v>
      </c>
      <c r="V3376" s="32">
        <v>-123753325.68989259</v>
      </c>
    </row>
    <row r="3377" spans="19:22" x14ac:dyDescent="0.35">
      <c r="S3377">
        <v>3306</v>
      </c>
      <c r="T3377" s="32">
        <v>92102280.370333761</v>
      </c>
      <c r="U3377">
        <v>3306</v>
      </c>
      <c r="V3377" s="32">
        <v>-581815805.96109593</v>
      </c>
    </row>
    <row r="3378" spans="19:22" x14ac:dyDescent="0.35">
      <c r="S3378">
        <v>3307</v>
      </c>
      <c r="T3378" s="32">
        <v>145085097.78477421</v>
      </c>
      <c r="U3378">
        <v>3307</v>
      </c>
      <c r="V3378" s="32">
        <v>-943300673.09956205</v>
      </c>
    </row>
    <row r="3379" spans="19:22" x14ac:dyDescent="0.35">
      <c r="S3379">
        <v>3308</v>
      </c>
      <c r="T3379" s="32">
        <v>152663361.15063447</v>
      </c>
      <c r="U3379">
        <v>3308</v>
      </c>
      <c r="V3379" s="32">
        <v>386344273.99529368</v>
      </c>
    </row>
    <row r="3380" spans="19:22" x14ac:dyDescent="0.35">
      <c r="S3380">
        <v>3309</v>
      </c>
      <c r="T3380" s="32">
        <v>97517573.588145316</v>
      </c>
      <c r="U3380">
        <v>3309</v>
      </c>
      <c r="V3380" s="32">
        <v>-801240304.62413263</v>
      </c>
    </row>
    <row r="3381" spans="19:22" x14ac:dyDescent="0.35">
      <c r="S3381">
        <v>3310</v>
      </c>
      <c r="T3381" s="32">
        <v>98851099.988119602</v>
      </c>
      <c r="U3381">
        <v>3310</v>
      </c>
      <c r="V3381" s="32">
        <v>-711973145.883798</v>
      </c>
    </row>
    <row r="3382" spans="19:22" x14ac:dyDescent="0.35">
      <c r="S3382">
        <v>3311</v>
      </c>
      <c r="T3382" s="32">
        <v>227355721.90561962</v>
      </c>
      <c r="U3382">
        <v>3311</v>
      </c>
      <c r="V3382" s="32">
        <v>-280962603.44693911</v>
      </c>
    </row>
    <row r="3383" spans="19:22" x14ac:dyDescent="0.35">
      <c r="S3383">
        <v>3312</v>
      </c>
      <c r="T3383" s="32">
        <v>73123524.392863795</v>
      </c>
      <c r="U3383">
        <v>3312</v>
      </c>
      <c r="V3383" s="32">
        <v>-1317446583.802309</v>
      </c>
    </row>
    <row r="3384" spans="19:22" x14ac:dyDescent="0.35">
      <c r="S3384">
        <v>3313</v>
      </c>
      <c r="T3384" s="32">
        <v>157608519.33486935</v>
      </c>
      <c r="U3384">
        <v>3313</v>
      </c>
      <c r="V3384" s="32">
        <v>-259185665.91483626</v>
      </c>
    </row>
    <row r="3385" spans="19:22" x14ac:dyDescent="0.35">
      <c r="S3385">
        <v>3314</v>
      </c>
      <c r="T3385" s="32">
        <v>144181785.75959933</v>
      </c>
      <c r="U3385">
        <v>3314</v>
      </c>
      <c r="V3385" s="32">
        <v>305233989.06942683</v>
      </c>
    </row>
    <row r="3386" spans="19:22" x14ac:dyDescent="0.35">
      <c r="S3386">
        <v>3315</v>
      </c>
      <c r="T3386" s="32">
        <v>258645516.08595729</v>
      </c>
      <c r="U3386">
        <v>3315</v>
      </c>
      <c r="V3386" s="32">
        <v>809161454.09144914</v>
      </c>
    </row>
    <row r="3387" spans="19:22" x14ac:dyDescent="0.35">
      <c r="S3387">
        <v>3316</v>
      </c>
      <c r="T3387" s="32">
        <v>71893353.461483553</v>
      </c>
      <c r="U3387">
        <v>3316</v>
      </c>
      <c r="V3387" s="32">
        <v>2879025975.3252501</v>
      </c>
    </row>
    <row r="3388" spans="19:22" x14ac:dyDescent="0.35">
      <c r="S3388">
        <v>3317</v>
      </c>
      <c r="T3388" s="32">
        <v>105574340.79773055</v>
      </c>
      <c r="U3388">
        <v>3317</v>
      </c>
      <c r="V3388" s="32">
        <v>-247743367.2004452</v>
      </c>
    </row>
    <row r="3389" spans="19:22" x14ac:dyDescent="0.35">
      <c r="S3389">
        <v>3318</v>
      </c>
      <c r="T3389" s="32">
        <v>78822238.133348837</v>
      </c>
      <c r="U3389">
        <v>3318</v>
      </c>
      <c r="V3389" s="32">
        <v>71997981.423280939</v>
      </c>
    </row>
    <row r="3390" spans="19:22" x14ac:dyDescent="0.35">
      <c r="S3390">
        <v>3319</v>
      </c>
      <c r="T3390" s="32">
        <v>128901808.43007649</v>
      </c>
      <c r="U3390">
        <v>3319</v>
      </c>
      <c r="V3390" s="32">
        <v>-339438107.22722304</v>
      </c>
    </row>
    <row r="3391" spans="19:22" x14ac:dyDescent="0.35">
      <c r="S3391">
        <v>3320</v>
      </c>
      <c r="T3391" s="32">
        <v>97924316.156308264</v>
      </c>
      <c r="U3391">
        <v>3320</v>
      </c>
      <c r="V3391" s="32">
        <v>410604134.70570737</v>
      </c>
    </row>
    <row r="3392" spans="19:22" x14ac:dyDescent="0.35">
      <c r="S3392">
        <v>3321</v>
      </c>
      <c r="T3392" s="32">
        <v>128567079.6063409</v>
      </c>
      <c r="U3392">
        <v>3321</v>
      </c>
      <c r="V3392" s="32">
        <v>74327973.114191428</v>
      </c>
    </row>
    <row r="3393" spans="19:22" x14ac:dyDescent="0.35">
      <c r="S3393">
        <v>3322</v>
      </c>
      <c r="T3393" s="32">
        <v>88265500.614106193</v>
      </c>
      <c r="U3393">
        <v>3322</v>
      </c>
      <c r="V3393" s="32">
        <v>-169763292.31596094</v>
      </c>
    </row>
    <row r="3394" spans="19:22" x14ac:dyDescent="0.35">
      <c r="S3394">
        <v>3323</v>
      </c>
      <c r="T3394" s="32">
        <v>138576873.50251952</v>
      </c>
      <c r="U3394">
        <v>3323</v>
      </c>
      <c r="V3394" s="32">
        <v>-51236083.842107132</v>
      </c>
    </row>
    <row r="3395" spans="19:22" x14ac:dyDescent="0.35">
      <c r="S3395">
        <v>3324</v>
      </c>
      <c r="T3395" s="32">
        <v>70469259.700280383</v>
      </c>
      <c r="U3395">
        <v>3324</v>
      </c>
      <c r="V3395" s="32">
        <v>-275757554.81716669</v>
      </c>
    </row>
    <row r="3396" spans="19:22" x14ac:dyDescent="0.35">
      <c r="S3396">
        <v>3325</v>
      </c>
      <c r="T3396" s="32">
        <v>113171259.19460316</v>
      </c>
      <c r="U3396">
        <v>3325</v>
      </c>
      <c r="V3396" s="32">
        <v>-635459732.13312709</v>
      </c>
    </row>
    <row r="3397" spans="19:22" x14ac:dyDescent="0.35">
      <c r="S3397">
        <v>3326</v>
      </c>
      <c r="T3397" s="32">
        <v>91906895.677540869</v>
      </c>
      <c r="U3397">
        <v>3326</v>
      </c>
      <c r="V3397" s="32">
        <v>-114390516.20633353</v>
      </c>
    </row>
    <row r="3398" spans="19:22" x14ac:dyDescent="0.35">
      <c r="S3398">
        <v>3327</v>
      </c>
      <c r="T3398" s="32">
        <v>95265568.681188539</v>
      </c>
      <c r="U3398">
        <v>3327</v>
      </c>
      <c r="V3398" s="32">
        <v>200585187.91522071</v>
      </c>
    </row>
    <row r="3399" spans="19:22" x14ac:dyDescent="0.35">
      <c r="S3399">
        <v>3328</v>
      </c>
      <c r="T3399" s="32">
        <v>146247019.58732677</v>
      </c>
      <c r="U3399">
        <v>3328</v>
      </c>
      <c r="V3399" s="32">
        <v>-701747828.23033202</v>
      </c>
    </row>
    <row r="3400" spans="19:22" x14ac:dyDescent="0.35">
      <c r="S3400">
        <v>3329</v>
      </c>
      <c r="T3400" s="32">
        <v>243377004.84142348</v>
      </c>
      <c r="U3400">
        <v>3329</v>
      </c>
      <c r="V3400" s="32">
        <v>688032149.45067322</v>
      </c>
    </row>
    <row r="3401" spans="19:22" x14ac:dyDescent="0.35">
      <c r="S3401">
        <v>3330</v>
      </c>
      <c r="T3401" s="32">
        <v>80034371.272156134</v>
      </c>
      <c r="U3401">
        <v>3330</v>
      </c>
      <c r="V3401" s="32">
        <v>642527623.54547668</v>
      </c>
    </row>
    <row r="3402" spans="19:22" x14ac:dyDescent="0.35">
      <c r="S3402">
        <v>3331</v>
      </c>
      <c r="T3402" s="32">
        <v>122202548.34635957</v>
      </c>
      <c r="U3402">
        <v>3331</v>
      </c>
      <c r="V3402" s="32">
        <v>-72258606.519117534</v>
      </c>
    </row>
    <row r="3403" spans="19:22" x14ac:dyDescent="0.35">
      <c r="S3403">
        <v>3332</v>
      </c>
      <c r="T3403" s="32">
        <v>119762455.91073102</v>
      </c>
      <c r="U3403">
        <v>3332</v>
      </c>
      <c r="V3403" s="32">
        <v>143184849.4014501</v>
      </c>
    </row>
    <row r="3404" spans="19:22" x14ac:dyDescent="0.35">
      <c r="S3404">
        <v>3333</v>
      </c>
      <c r="T3404" s="32">
        <v>147703185.25924581</v>
      </c>
      <c r="U3404">
        <v>3333</v>
      </c>
      <c r="V3404" s="32">
        <v>239526352.39167479</v>
      </c>
    </row>
    <row r="3405" spans="19:22" x14ac:dyDescent="0.35">
      <c r="S3405">
        <v>3334</v>
      </c>
      <c r="T3405" s="32">
        <v>131279795.27566659</v>
      </c>
      <c r="U3405">
        <v>3334</v>
      </c>
      <c r="V3405" s="32">
        <v>824701568.50511694</v>
      </c>
    </row>
    <row r="3406" spans="19:22" x14ac:dyDescent="0.35">
      <c r="S3406">
        <v>3335</v>
      </c>
      <c r="T3406" s="32">
        <v>249132282.06898034</v>
      </c>
      <c r="U3406">
        <v>3335</v>
      </c>
      <c r="V3406" s="32">
        <v>-62384188.874774873</v>
      </c>
    </row>
    <row r="3407" spans="19:22" x14ac:dyDescent="0.35">
      <c r="S3407">
        <v>3336</v>
      </c>
      <c r="T3407" s="32">
        <v>165411669.49946722</v>
      </c>
      <c r="U3407">
        <v>3336</v>
      </c>
      <c r="V3407" s="32">
        <v>-256995207.68743438</v>
      </c>
    </row>
    <row r="3408" spans="19:22" x14ac:dyDescent="0.35">
      <c r="S3408">
        <v>3337</v>
      </c>
      <c r="T3408" s="32">
        <v>52496776.338601843</v>
      </c>
      <c r="U3408">
        <v>3337</v>
      </c>
      <c r="V3408" s="32">
        <v>185113291.53803673</v>
      </c>
    </row>
    <row r="3409" spans="19:22" x14ac:dyDescent="0.35">
      <c r="S3409">
        <v>3338</v>
      </c>
      <c r="T3409" s="32">
        <v>197998169.79751366</v>
      </c>
      <c r="U3409">
        <v>3338</v>
      </c>
      <c r="V3409" s="32">
        <v>-150348257.20183602</v>
      </c>
    </row>
    <row r="3410" spans="19:22" x14ac:dyDescent="0.35">
      <c r="S3410">
        <v>3339</v>
      </c>
      <c r="T3410" s="32">
        <v>218980684.80685809</v>
      </c>
      <c r="U3410">
        <v>3339</v>
      </c>
      <c r="V3410" s="32">
        <v>-180428573.24810043</v>
      </c>
    </row>
    <row r="3411" spans="19:22" x14ac:dyDescent="0.35">
      <c r="S3411">
        <v>3340</v>
      </c>
      <c r="T3411" s="32">
        <v>169021427.7624492</v>
      </c>
      <c r="U3411">
        <v>3340</v>
      </c>
      <c r="V3411" s="32">
        <v>499463892.17080653</v>
      </c>
    </row>
    <row r="3412" spans="19:22" x14ac:dyDescent="0.35">
      <c r="S3412">
        <v>3341</v>
      </c>
      <c r="T3412" s="32">
        <v>300190417.21717131</v>
      </c>
      <c r="U3412">
        <v>3341</v>
      </c>
      <c r="V3412" s="32">
        <v>-37443969.456474736</v>
      </c>
    </row>
    <row r="3413" spans="19:22" x14ac:dyDescent="0.35">
      <c r="S3413">
        <v>3342</v>
      </c>
      <c r="T3413" s="32">
        <v>183460671.96578178</v>
      </c>
      <c r="U3413">
        <v>3342</v>
      </c>
      <c r="V3413" s="32">
        <v>-279393722.84187037</v>
      </c>
    </row>
    <row r="3414" spans="19:22" x14ac:dyDescent="0.35">
      <c r="S3414">
        <v>3343</v>
      </c>
      <c r="T3414" s="32">
        <v>143408131.46296513</v>
      </c>
      <c r="U3414">
        <v>3343</v>
      </c>
      <c r="V3414" s="32">
        <v>377070287.12839079</v>
      </c>
    </row>
    <row r="3415" spans="19:22" x14ac:dyDescent="0.35">
      <c r="S3415">
        <v>3344</v>
      </c>
      <c r="T3415" s="32">
        <v>74011258.814832494</v>
      </c>
      <c r="U3415">
        <v>3344</v>
      </c>
      <c r="V3415" s="32">
        <v>-694002315.73448694</v>
      </c>
    </row>
    <row r="3416" spans="19:22" x14ac:dyDescent="0.35">
      <c r="S3416">
        <v>3345</v>
      </c>
      <c r="T3416" s="32">
        <v>188378230.92338783</v>
      </c>
      <c r="U3416">
        <v>3345</v>
      </c>
      <c r="V3416" s="32">
        <v>-425076052.37609094</v>
      </c>
    </row>
    <row r="3417" spans="19:22" x14ac:dyDescent="0.35">
      <c r="S3417">
        <v>3346</v>
      </c>
      <c r="T3417" s="32">
        <v>100868054.75799479</v>
      </c>
      <c r="U3417">
        <v>3346</v>
      </c>
      <c r="V3417" s="32">
        <v>326962960.36532909</v>
      </c>
    </row>
    <row r="3418" spans="19:22" x14ac:dyDescent="0.35">
      <c r="S3418">
        <v>3347</v>
      </c>
      <c r="T3418" s="32">
        <v>150266701.79547098</v>
      </c>
      <c r="U3418">
        <v>3347</v>
      </c>
      <c r="V3418" s="32">
        <v>570699542.49108839</v>
      </c>
    </row>
    <row r="3419" spans="19:22" x14ac:dyDescent="0.35">
      <c r="S3419">
        <v>3348</v>
      </c>
      <c r="T3419" s="32">
        <v>62165647.134514965</v>
      </c>
      <c r="U3419">
        <v>3348</v>
      </c>
      <c r="V3419" s="32">
        <v>8164428.2504032962</v>
      </c>
    </row>
    <row r="3420" spans="19:22" x14ac:dyDescent="0.35">
      <c r="S3420">
        <v>3349</v>
      </c>
      <c r="T3420" s="32">
        <v>146404247.0548251</v>
      </c>
      <c r="U3420">
        <v>3349</v>
      </c>
      <c r="V3420" s="32">
        <v>-169273099.02836958</v>
      </c>
    </row>
    <row r="3421" spans="19:22" x14ac:dyDescent="0.35">
      <c r="S3421">
        <v>3350</v>
      </c>
      <c r="T3421" s="32">
        <v>248190192.93854806</v>
      </c>
      <c r="U3421">
        <v>3350</v>
      </c>
      <c r="V3421" s="32">
        <v>-170442680.49114823</v>
      </c>
    </row>
    <row r="3422" spans="19:22" x14ac:dyDescent="0.35">
      <c r="S3422">
        <v>3351</v>
      </c>
      <c r="T3422" s="32">
        <v>143078480.22928596</v>
      </c>
      <c r="U3422">
        <v>3351</v>
      </c>
      <c r="V3422" s="32">
        <v>8054232260.0852089</v>
      </c>
    </row>
    <row r="3423" spans="19:22" x14ac:dyDescent="0.35">
      <c r="S3423">
        <v>3352</v>
      </c>
      <c r="T3423" s="32">
        <v>162469714.8552407</v>
      </c>
      <c r="U3423">
        <v>3352</v>
      </c>
      <c r="V3423" s="32">
        <v>114495552.57152174</v>
      </c>
    </row>
    <row r="3424" spans="19:22" x14ac:dyDescent="0.35">
      <c r="S3424">
        <v>3353</v>
      </c>
      <c r="T3424" s="32">
        <v>125182127.19080874</v>
      </c>
      <c r="U3424">
        <v>3353</v>
      </c>
      <c r="V3424" s="32">
        <v>-368733840.74712032</v>
      </c>
    </row>
    <row r="3425" spans="19:22" x14ac:dyDescent="0.35">
      <c r="S3425">
        <v>3354</v>
      </c>
      <c r="T3425" s="32">
        <v>204727516.76834521</v>
      </c>
      <c r="U3425">
        <v>3354</v>
      </c>
      <c r="V3425" s="32">
        <v>25610164.065521922</v>
      </c>
    </row>
    <row r="3426" spans="19:22" x14ac:dyDescent="0.35">
      <c r="S3426">
        <v>3355</v>
      </c>
      <c r="T3426" s="32">
        <v>193395322.50915688</v>
      </c>
      <c r="U3426">
        <v>3355</v>
      </c>
      <c r="V3426" s="32">
        <v>-233928602.09998885</v>
      </c>
    </row>
    <row r="3427" spans="19:22" x14ac:dyDescent="0.35">
      <c r="S3427">
        <v>3356</v>
      </c>
      <c r="T3427" s="32">
        <v>127464791.48891222</v>
      </c>
      <c r="U3427">
        <v>3356</v>
      </c>
      <c r="V3427" s="32">
        <v>342475249.47159362</v>
      </c>
    </row>
    <row r="3428" spans="19:22" x14ac:dyDescent="0.35">
      <c r="S3428">
        <v>3357</v>
      </c>
      <c r="T3428" s="32">
        <v>488486264.77033305</v>
      </c>
      <c r="U3428">
        <v>3357</v>
      </c>
      <c r="V3428" s="32">
        <v>-305586224.91218883</v>
      </c>
    </row>
    <row r="3429" spans="19:22" x14ac:dyDescent="0.35">
      <c r="S3429">
        <v>3358</v>
      </c>
      <c r="T3429" s="32">
        <v>85155027.570079148</v>
      </c>
      <c r="U3429">
        <v>3358</v>
      </c>
      <c r="V3429" s="32">
        <v>1011156356.4564834</v>
      </c>
    </row>
    <row r="3430" spans="19:22" x14ac:dyDescent="0.35">
      <c r="S3430">
        <v>3359</v>
      </c>
      <c r="T3430" s="32">
        <v>109410955.14239444</v>
      </c>
      <c r="U3430">
        <v>3359</v>
      </c>
      <c r="V3430" s="32">
        <v>-337243515.15700561</v>
      </c>
    </row>
    <row r="3431" spans="19:22" x14ac:dyDescent="0.35">
      <c r="S3431">
        <v>3360</v>
      </c>
      <c r="T3431" s="32">
        <v>107468534.80474123</v>
      </c>
      <c r="U3431">
        <v>3360</v>
      </c>
      <c r="V3431" s="32">
        <v>35345445.840785742</v>
      </c>
    </row>
    <row r="3432" spans="19:22" x14ac:dyDescent="0.35">
      <c r="S3432">
        <v>3361</v>
      </c>
      <c r="T3432" s="32">
        <v>44729196.67262622</v>
      </c>
      <c r="U3432">
        <v>3361</v>
      </c>
      <c r="V3432" s="32">
        <v>-23765930.134808559</v>
      </c>
    </row>
    <row r="3433" spans="19:22" x14ac:dyDescent="0.35">
      <c r="S3433">
        <v>3362</v>
      </c>
      <c r="T3433" s="32">
        <v>167724179.38028231</v>
      </c>
      <c r="U3433">
        <v>3362</v>
      </c>
      <c r="V3433" s="32">
        <v>-288212718.88034403</v>
      </c>
    </row>
    <row r="3434" spans="19:22" x14ac:dyDescent="0.35">
      <c r="S3434">
        <v>3363</v>
      </c>
      <c r="T3434" s="32">
        <v>140267277.15420201</v>
      </c>
      <c r="U3434">
        <v>3363</v>
      </c>
      <c r="V3434" s="32">
        <v>-411974355.53258407</v>
      </c>
    </row>
    <row r="3435" spans="19:22" x14ac:dyDescent="0.35">
      <c r="S3435">
        <v>3364</v>
      </c>
      <c r="T3435" s="32">
        <v>150019397.95940256</v>
      </c>
      <c r="U3435">
        <v>3364</v>
      </c>
      <c r="V3435" s="32">
        <v>-287467611.59840274</v>
      </c>
    </row>
    <row r="3436" spans="19:22" x14ac:dyDescent="0.35">
      <c r="S3436">
        <v>3365</v>
      </c>
      <c r="T3436" s="32">
        <v>132910686.41882941</v>
      </c>
      <c r="U3436">
        <v>3365</v>
      </c>
      <c r="V3436" s="32">
        <v>-201355643.06321087</v>
      </c>
    </row>
    <row r="3437" spans="19:22" x14ac:dyDescent="0.35">
      <c r="S3437">
        <v>3366</v>
      </c>
      <c r="T3437" s="32">
        <v>180948229.09697729</v>
      </c>
      <c r="U3437">
        <v>3366</v>
      </c>
      <c r="V3437" s="32">
        <v>1182210526.8076854</v>
      </c>
    </row>
    <row r="3438" spans="19:22" x14ac:dyDescent="0.35">
      <c r="S3438">
        <v>3367</v>
      </c>
      <c r="T3438" s="32">
        <v>139481077.05853117</v>
      </c>
      <c r="U3438">
        <v>3367</v>
      </c>
      <c r="V3438" s="32">
        <v>-210866532.00264463</v>
      </c>
    </row>
    <row r="3439" spans="19:22" x14ac:dyDescent="0.35">
      <c r="S3439">
        <v>3368</v>
      </c>
      <c r="T3439" s="32">
        <v>114592927.04576078</v>
      </c>
      <c r="U3439">
        <v>3368</v>
      </c>
      <c r="V3439" s="32">
        <v>-310426107.03405946</v>
      </c>
    </row>
    <row r="3440" spans="19:22" x14ac:dyDescent="0.35">
      <c r="S3440">
        <v>3369</v>
      </c>
      <c r="T3440" s="32">
        <v>149962419.4141556</v>
      </c>
      <c r="U3440">
        <v>3369</v>
      </c>
      <c r="V3440" s="32">
        <v>1102084935.8568659</v>
      </c>
    </row>
    <row r="3441" spans="19:22" x14ac:dyDescent="0.35">
      <c r="S3441">
        <v>3370</v>
      </c>
      <c r="T3441" s="32">
        <v>84777651.074285522</v>
      </c>
      <c r="U3441">
        <v>3370</v>
      </c>
      <c r="V3441" s="32">
        <v>-194017672.86446208</v>
      </c>
    </row>
    <row r="3442" spans="19:22" x14ac:dyDescent="0.35">
      <c r="S3442">
        <v>3371</v>
      </c>
      <c r="T3442" s="32">
        <v>66139349.426449791</v>
      </c>
      <c r="U3442">
        <v>3371</v>
      </c>
      <c r="V3442" s="32">
        <v>-193343693.17587024</v>
      </c>
    </row>
    <row r="3443" spans="19:22" x14ac:dyDescent="0.35">
      <c r="S3443">
        <v>3372</v>
      </c>
      <c r="T3443" s="32">
        <v>114716856.52322248</v>
      </c>
      <c r="U3443">
        <v>3372</v>
      </c>
      <c r="V3443" s="32">
        <v>-352988517.46493912</v>
      </c>
    </row>
    <row r="3444" spans="19:22" x14ac:dyDescent="0.35">
      <c r="S3444">
        <v>3373</v>
      </c>
      <c r="T3444" s="32">
        <v>142181260.76610321</v>
      </c>
      <c r="U3444">
        <v>3373</v>
      </c>
      <c r="V3444" s="32">
        <v>131338858.36947803</v>
      </c>
    </row>
    <row r="3445" spans="19:22" x14ac:dyDescent="0.35">
      <c r="S3445">
        <v>3374</v>
      </c>
      <c r="T3445" s="32">
        <v>102523190.34542339</v>
      </c>
      <c r="U3445">
        <v>3374</v>
      </c>
      <c r="V3445" s="32">
        <v>-635350240.59537423</v>
      </c>
    </row>
    <row r="3446" spans="19:22" x14ac:dyDescent="0.35">
      <c r="S3446">
        <v>3375</v>
      </c>
      <c r="T3446" s="32">
        <v>145635211.83186445</v>
      </c>
      <c r="U3446">
        <v>3375</v>
      </c>
      <c r="V3446" s="32">
        <v>-247531855.92954156</v>
      </c>
    </row>
    <row r="3447" spans="19:22" x14ac:dyDescent="0.35">
      <c r="S3447">
        <v>3376</v>
      </c>
      <c r="T3447" s="32">
        <v>115389731.62888029</v>
      </c>
      <c r="U3447">
        <v>3376</v>
      </c>
      <c r="V3447" s="32">
        <v>-467325454.00868541</v>
      </c>
    </row>
    <row r="3448" spans="19:22" x14ac:dyDescent="0.35">
      <c r="S3448">
        <v>3377</v>
      </c>
      <c r="T3448" s="32">
        <v>98276309.807212204</v>
      </c>
      <c r="U3448">
        <v>3377</v>
      </c>
      <c r="V3448" s="32">
        <v>54219372.617836207</v>
      </c>
    </row>
    <row r="3449" spans="19:22" x14ac:dyDescent="0.35">
      <c r="S3449">
        <v>3378</v>
      </c>
      <c r="T3449" s="32">
        <v>218696380.21865162</v>
      </c>
      <c r="U3449">
        <v>3378</v>
      </c>
      <c r="V3449" s="32">
        <v>-447234428.82861513</v>
      </c>
    </row>
    <row r="3450" spans="19:22" x14ac:dyDescent="0.35">
      <c r="S3450">
        <v>3379</v>
      </c>
      <c r="T3450" s="32">
        <v>94611621.560620606</v>
      </c>
      <c r="U3450">
        <v>3379</v>
      </c>
      <c r="V3450" s="32">
        <v>64615904.145437315</v>
      </c>
    </row>
    <row r="3451" spans="19:22" x14ac:dyDescent="0.35">
      <c r="S3451">
        <v>3380</v>
      </c>
      <c r="T3451" s="32">
        <v>154512847.29978216</v>
      </c>
      <c r="U3451">
        <v>3380</v>
      </c>
      <c r="V3451" s="32">
        <v>67489394.603977457</v>
      </c>
    </row>
    <row r="3452" spans="19:22" x14ac:dyDescent="0.35">
      <c r="S3452">
        <v>3381</v>
      </c>
      <c r="T3452" s="32">
        <v>143759771.27137759</v>
      </c>
      <c r="U3452">
        <v>3381</v>
      </c>
      <c r="V3452" s="32">
        <v>-677138195.9686271</v>
      </c>
    </row>
    <row r="3453" spans="19:22" x14ac:dyDescent="0.35">
      <c r="S3453">
        <v>3382</v>
      </c>
      <c r="T3453" s="32">
        <v>154755997.45523798</v>
      </c>
      <c r="U3453">
        <v>3382</v>
      </c>
      <c r="V3453" s="32">
        <v>-57098215.96221742</v>
      </c>
    </row>
    <row r="3454" spans="19:22" x14ac:dyDescent="0.35">
      <c r="S3454">
        <v>3383</v>
      </c>
      <c r="T3454" s="32">
        <v>232691652.71051773</v>
      </c>
      <c r="U3454">
        <v>3383</v>
      </c>
      <c r="V3454" s="32">
        <v>-112467525.35871638</v>
      </c>
    </row>
    <row r="3455" spans="19:22" x14ac:dyDescent="0.35">
      <c r="S3455">
        <v>3384</v>
      </c>
      <c r="T3455" s="32">
        <v>125531959.11669274</v>
      </c>
      <c r="U3455">
        <v>3384</v>
      </c>
      <c r="V3455" s="32">
        <v>182759840.0690085</v>
      </c>
    </row>
    <row r="3456" spans="19:22" x14ac:dyDescent="0.35">
      <c r="S3456">
        <v>3385</v>
      </c>
      <c r="T3456" s="32">
        <v>379731756.36501497</v>
      </c>
      <c r="U3456">
        <v>3385</v>
      </c>
      <c r="V3456" s="32">
        <v>-511483911.2517671</v>
      </c>
    </row>
    <row r="3457" spans="19:22" x14ac:dyDescent="0.35">
      <c r="S3457">
        <v>3386</v>
      </c>
      <c r="T3457" s="32">
        <v>113173119.65980907</v>
      </c>
      <c r="U3457">
        <v>3386</v>
      </c>
      <c r="V3457" s="32">
        <v>-106743539.23630734</v>
      </c>
    </row>
    <row r="3458" spans="19:22" x14ac:dyDescent="0.35">
      <c r="S3458">
        <v>3387</v>
      </c>
      <c r="T3458" s="32">
        <v>118643499.63277553</v>
      </c>
      <c r="U3458">
        <v>3387</v>
      </c>
      <c r="V3458" s="32">
        <v>806706658.47134149</v>
      </c>
    </row>
    <row r="3459" spans="19:22" x14ac:dyDescent="0.35">
      <c r="S3459">
        <v>3388</v>
      </c>
      <c r="T3459" s="32">
        <v>229705821.53024346</v>
      </c>
      <c r="U3459">
        <v>3388</v>
      </c>
      <c r="V3459" s="32">
        <v>-118166419.29026368</v>
      </c>
    </row>
    <row r="3460" spans="19:22" x14ac:dyDescent="0.35">
      <c r="S3460">
        <v>3389</v>
      </c>
      <c r="T3460" s="32">
        <v>99617433.545527577</v>
      </c>
      <c r="U3460">
        <v>3389</v>
      </c>
      <c r="V3460" s="32">
        <v>-146798225.53097999</v>
      </c>
    </row>
    <row r="3461" spans="19:22" x14ac:dyDescent="0.35">
      <c r="S3461">
        <v>3390</v>
      </c>
      <c r="T3461" s="32">
        <v>138214168.78495976</v>
      </c>
      <c r="U3461">
        <v>3390</v>
      </c>
      <c r="V3461" s="32">
        <v>1007299472.5707932</v>
      </c>
    </row>
    <row r="3462" spans="19:22" x14ac:dyDescent="0.35">
      <c r="S3462">
        <v>3391</v>
      </c>
      <c r="T3462" s="32">
        <v>121178847.7288567</v>
      </c>
      <c r="U3462">
        <v>3391</v>
      </c>
      <c r="V3462" s="32">
        <v>-246708247.88900608</v>
      </c>
    </row>
    <row r="3463" spans="19:22" x14ac:dyDescent="0.35">
      <c r="S3463">
        <v>3392</v>
      </c>
      <c r="T3463" s="32">
        <v>107625610.94203189</v>
      </c>
      <c r="U3463">
        <v>3392</v>
      </c>
      <c r="V3463" s="32">
        <v>1666228350.8503428</v>
      </c>
    </row>
    <row r="3464" spans="19:22" x14ac:dyDescent="0.35">
      <c r="S3464">
        <v>3393</v>
      </c>
      <c r="T3464" s="32">
        <v>170126174.70701519</v>
      </c>
      <c r="U3464">
        <v>3393</v>
      </c>
      <c r="V3464" s="32">
        <v>181163329.56213444</v>
      </c>
    </row>
    <row r="3465" spans="19:22" x14ac:dyDescent="0.35">
      <c r="S3465">
        <v>3394</v>
      </c>
      <c r="T3465" s="32">
        <v>171833569.2189855</v>
      </c>
      <c r="U3465">
        <v>3394</v>
      </c>
      <c r="V3465" s="32">
        <v>103384516.79603596</v>
      </c>
    </row>
    <row r="3466" spans="19:22" x14ac:dyDescent="0.35">
      <c r="S3466">
        <v>3395</v>
      </c>
      <c r="T3466" s="32">
        <v>118750606.72971593</v>
      </c>
      <c r="U3466">
        <v>3395</v>
      </c>
      <c r="V3466" s="32">
        <v>-368164000.76362103</v>
      </c>
    </row>
    <row r="3467" spans="19:22" x14ac:dyDescent="0.35">
      <c r="S3467">
        <v>3396</v>
      </c>
      <c r="T3467" s="32">
        <v>149639907.80670437</v>
      </c>
      <c r="U3467">
        <v>3396</v>
      </c>
      <c r="V3467" s="32">
        <v>-215406115.78540024</v>
      </c>
    </row>
    <row r="3468" spans="19:22" x14ac:dyDescent="0.35">
      <c r="S3468">
        <v>3397</v>
      </c>
      <c r="T3468" s="32">
        <v>118457643.76949644</v>
      </c>
      <c r="U3468">
        <v>3397</v>
      </c>
      <c r="V3468" s="32">
        <v>722954598.48408222</v>
      </c>
    </row>
    <row r="3469" spans="19:22" x14ac:dyDescent="0.35">
      <c r="S3469">
        <v>3398</v>
      </c>
      <c r="T3469" s="32">
        <v>105478262.41859213</v>
      </c>
      <c r="U3469">
        <v>3398</v>
      </c>
      <c r="V3469" s="32">
        <v>-256237080.42770162</v>
      </c>
    </row>
    <row r="3470" spans="19:22" x14ac:dyDescent="0.35">
      <c r="S3470">
        <v>3399</v>
      </c>
      <c r="T3470" s="32">
        <v>91783778.658779457</v>
      </c>
      <c r="U3470">
        <v>3399</v>
      </c>
      <c r="V3470" s="32">
        <v>-11677916.56514311</v>
      </c>
    </row>
    <row r="3471" spans="19:22" x14ac:dyDescent="0.35">
      <c r="S3471">
        <v>3400</v>
      </c>
      <c r="T3471" s="32">
        <v>177262037.61552274</v>
      </c>
      <c r="U3471">
        <v>3400</v>
      </c>
      <c r="V3471" s="32">
        <v>-212943741.9718661</v>
      </c>
    </row>
    <row r="3472" spans="19:22" x14ac:dyDescent="0.35">
      <c r="S3472">
        <v>3401</v>
      </c>
      <c r="T3472" s="32">
        <v>131101624.51477093</v>
      </c>
      <c r="U3472">
        <v>3401</v>
      </c>
      <c r="V3472" s="32">
        <v>593403314.56497228</v>
      </c>
    </row>
    <row r="3473" spans="19:22" x14ac:dyDescent="0.35">
      <c r="S3473">
        <v>3402</v>
      </c>
      <c r="T3473" s="32">
        <v>210271606.88647273</v>
      </c>
      <c r="U3473">
        <v>3402</v>
      </c>
      <c r="V3473" s="32">
        <v>18738133.742113423</v>
      </c>
    </row>
    <row r="3474" spans="19:22" x14ac:dyDescent="0.35">
      <c r="S3474">
        <v>3403</v>
      </c>
      <c r="T3474" s="32">
        <v>124723114.82449837</v>
      </c>
      <c r="U3474">
        <v>3403</v>
      </c>
      <c r="V3474" s="32">
        <v>-559294453.05767071</v>
      </c>
    </row>
    <row r="3475" spans="19:22" x14ac:dyDescent="0.35">
      <c r="S3475">
        <v>3404</v>
      </c>
      <c r="T3475" s="32">
        <v>99221315.262721151</v>
      </c>
      <c r="U3475">
        <v>3404</v>
      </c>
      <c r="V3475" s="32">
        <v>350884708.02306771</v>
      </c>
    </row>
    <row r="3476" spans="19:22" x14ac:dyDescent="0.35">
      <c r="S3476">
        <v>3405</v>
      </c>
      <c r="T3476" s="32">
        <v>42784271.092014059</v>
      </c>
      <c r="U3476">
        <v>3405</v>
      </c>
      <c r="V3476" s="32">
        <v>148723652.16953611</v>
      </c>
    </row>
    <row r="3477" spans="19:22" x14ac:dyDescent="0.35">
      <c r="S3477">
        <v>3406</v>
      </c>
      <c r="T3477" s="32">
        <v>320219285.60924375</v>
      </c>
      <c r="U3477">
        <v>3406</v>
      </c>
      <c r="V3477" s="32">
        <v>-165941399.85201862</v>
      </c>
    </row>
    <row r="3478" spans="19:22" x14ac:dyDescent="0.35">
      <c r="S3478">
        <v>3407</v>
      </c>
      <c r="T3478" s="32">
        <v>262310239.03783566</v>
      </c>
      <c r="U3478">
        <v>3407</v>
      </c>
      <c r="V3478" s="32">
        <v>-873461166.05106282</v>
      </c>
    </row>
    <row r="3479" spans="19:22" x14ac:dyDescent="0.35">
      <c r="S3479">
        <v>3408</v>
      </c>
      <c r="T3479" s="32">
        <v>66631693.851059981</v>
      </c>
      <c r="U3479">
        <v>3408</v>
      </c>
      <c r="V3479" s="32">
        <v>231122874.25847048</v>
      </c>
    </row>
    <row r="3480" spans="19:22" x14ac:dyDescent="0.35">
      <c r="S3480">
        <v>3409</v>
      </c>
      <c r="T3480" s="32">
        <v>155023144.92164773</v>
      </c>
      <c r="U3480">
        <v>3409</v>
      </c>
      <c r="V3480" s="32">
        <v>-153977019.01881385</v>
      </c>
    </row>
    <row r="3481" spans="19:22" x14ac:dyDescent="0.35">
      <c r="S3481">
        <v>3410</v>
      </c>
      <c r="T3481" s="32">
        <v>229296125.91913968</v>
      </c>
      <c r="U3481">
        <v>3410</v>
      </c>
      <c r="V3481" s="32">
        <v>10663700.955434512</v>
      </c>
    </row>
    <row r="3482" spans="19:22" x14ac:dyDescent="0.35">
      <c r="S3482">
        <v>3411</v>
      </c>
      <c r="T3482" s="32">
        <v>273657885.38240647</v>
      </c>
      <c r="U3482">
        <v>3411</v>
      </c>
      <c r="V3482" s="32">
        <v>-126810493.26527488</v>
      </c>
    </row>
    <row r="3483" spans="19:22" x14ac:dyDescent="0.35">
      <c r="S3483">
        <v>3412</v>
      </c>
      <c r="T3483" s="32">
        <v>141188095.79363102</v>
      </c>
      <c r="U3483">
        <v>3412</v>
      </c>
      <c r="V3483" s="32">
        <v>-123247389.93066752</v>
      </c>
    </row>
    <row r="3484" spans="19:22" x14ac:dyDescent="0.35">
      <c r="S3484">
        <v>3413</v>
      </c>
      <c r="T3484" s="32">
        <v>136862456.80823568</v>
      </c>
      <c r="U3484">
        <v>3413</v>
      </c>
      <c r="V3484" s="32">
        <v>-15815102.570423648</v>
      </c>
    </row>
    <row r="3485" spans="19:22" x14ac:dyDescent="0.35">
      <c r="S3485">
        <v>3414</v>
      </c>
      <c r="T3485" s="32">
        <v>46228325.08071766</v>
      </c>
      <c r="U3485">
        <v>3414</v>
      </c>
      <c r="V3485" s="32">
        <v>-334596820.53681934</v>
      </c>
    </row>
    <row r="3486" spans="19:22" x14ac:dyDescent="0.35">
      <c r="S3486">
        <v>3415</v>
      </c>
      <c r="T3486" s="32">
        <v>284326097.50828677</v>
      </c>
      <c r="U3486">
        <v>3415</v>
      </c>
      <c r="V3486" s="32">
        <v>-392839450.86506921</v>
      </c>
    </row>
    <row r="3487" spans="19:22" x14ac:dyDescent="0.35">
      <c r="S3487">
        <v>3416</v>
      </c>
      <c r="T3487" s="32">
        <v>148477617.87147135</v>
      </c>
      <c r="U3487">
        <v>3416</v>
      </c>
      <c r="V3487" s="32">
        <v>2550935059.3629551</v>
      </c>
    </row>
    <row r="3488" spans="19:22" x14ac:dyDescent="0.35">
      <c r="S3488">
        <v>3417</v>
      </c>
      <c r="T3488" s="32">
        <v>105334816.43147224</v>
      </c>
      <c r="U3488">
        <v>3417</v>
      </c>
      <c r="V3488" s="32">
        <v>164950563.09971851</v>
      </c>
    </row>
    <row r="3489" spans="19:22" x14ac:dyDescent="0.35">
      <c r="S3489">
        <v>3418</v>
      </c>
      <c r="T3489" s="32">
        <v>115872370.569893</v>
      </c>
      <c r="U3489">
        <v>3418</v>
      </c>
      <c r="V3489" s="32">
        <v>-343074624.04747391</v>
      </c>
    </row>
    <row r="3490" spans="19:22" x14ac:dyDescent="0.35">
      <c r="S3490">
        <v>3419</v>
      </c>
      <c r="T3490" s="32">
        <v>127792207.55877526</v>
      </c>
      <c r="U3490">
        <v>3419</v>
      </c>
      <c r="V3490" s="32">
        <v>-309293204.6418727</v>
      </c>
    </row>
    <row r="3491" spans="19:22" x14ac:dyDescent="0.35">
      <c r="S3491">
        <v>3420</v>
      </c>
      <c r="T3491" s="32">
        <v>149270760.40321517</v>
      </c>
      <c r="U3491">
        <v>3420</v>
      </c>
      <c r="V3491" s="32">
        <v>-83793185.770664424</v>
      </c>
    </row>
    <row r="3492" spans="19:22" x14ac:dyDescent="0.35">
      <c r="S3492">
        <v>3421</v>
      </c>
      <c r="T3492" s="32">
        <v>212467416.37757453</v>
      </c>
      <c r="U3492">
        <v>3421</v>
      </c>
      <c r="V3492" s="32">
        <v>-385416314.58903116</v>
      </c>
    </row>
    <row r="3493" spans="19:22" x14ac:dyDescent="0.35">
      <c r="S3493">
        <v>3422</v>
      </c>
      <c r="T3493" s="32">
        <v>174913061.41812816</v>
      </c>
      <c r="U3493">
        <v>3422</v>
      </c>
      <c r="V3493" s="32">
        <v>-218464740.44325435</v>
      </c>
    </row>
    <row r="3494" spans="19:22" x14ac:dyDescent="0.35">
      <c r="S3494">
        <v>3423</v>
      </c>
      <c r="T3494" s="32">
        <v>99548175.010834768</v>
      </c>
      <c r="U3494">
        <v>3423</v>
      </c>
      <c r="V3494" s="32">
        <v>-92108206.964653537</v>
      </c>
    </row>
    <row r="3495" spans="19:22" x14ac:dyDescent="0.35">
      <c r="S3495">
        <v>3424</v>
      </c>
      <c r="T3495" s="32">
        <v>135732744.34777632</v>
      </c>
      <c r="U3495">
        <v>3424</v>
      </c>
      <c r="V3495" s="32">
        <v>-511127522.51444888</v>
      </c>
    </row>
    <row r="3496" spans="19:22" x14ac:dyDescent="0.35">
      <c r="S3496">
        <v>3425</v>
      </c>
      <c r="T3496" s="32">
        <v>151421280.42345914</v>
      </c>
      <c r="U3496">
        <v>3425</v>
      </c>
      <c r="V3496" s="32">
        <v>-239408874.31541201</v>
      </c>
    </row>
    <row r="3497" spans="19:22" x14ac:dyDescent="0.35">
      <c r="S3497">
        <v>3426</v>
      </c>
      <c r="T3497" s="32">
        <v>128001096.25740519</v>
      </c>
      <c r="U3497">
        <v>3426</v>
      </c>
      <c r="V3497" s="32">
        <v>-200455032.86090288</v>
      </c>
    </row>
    <row r="3498" spans="19:22" x14ac:dyDescent="0.35">
      <c r="S3498">
        <v>3427</v>
      </c>
      <c r="T3498" s="32">
        <v>193992921.36834499</v>
      </c>
      <c r="U3498">
        <v>3427</v>
      </c>
      <c r="V3498" s="32">
        <v>-525291102.61401463</v>
      </c>
    </row>
    <row r="3499" spans="19:22" x14ac:dyDescent="0.35">
      <c r="S3499">
        <v>3428</v>
      </c>
      <c r="T3499" s="32">
        <v>120741380.03568505</v>
      </c>
      <c r="U3499">
        <v>3428</v>
      </c>
      <c r="V3499" s="32">
        <v>-10669512.965250686</v>
      </c>
    </row>
    <row r="3500" spans="19:22" x14ac:dyDescent="0.35">
      <c r="S3500">
        <v>3429</v>
      </c>
      <c r="T3500" s="32">
        <v>364414113.32214582</v>
      </c>
      <c r="U3500">
        <v>3429</v>
      </c>
      <c r="V3500" s="32">
        <v>-11836786.817411885</v>
      </c>
    </row>
    <row r="3501" spans="19:22" x14ac:dyDescent="0.35">
      <c r="S3501">
        <v>3430</v>
      </c>
      <c r="T3501" s="32">
        <v>193251052.39190742</v>
      </c>
      <c r="U3501">
        <v>3430</v>
      </c>
      <c r="V3501" s="32">
        <v>-115081493.18807325</v>
      </c>
    </row>
    <row r="3502" spans="19:22" x14ac:dyDescent="0.35">
      <c r="S3502">
        <v>3431</v>
      </c>
      <c r="T3502" s="32">
        <v>185975319.37155211</v>
      </c>
      <c r="U3502">
        <v>3431</v>
      </c>
      <c r="V3502" s="32">
        <v>-368250194.27824211</v>
      </c>
    </row>
    <row r="3503" spans="19:22" x14ac:dyDescent="0.35">
      <c r="S3503">
        <v>3432</v>
      </c>
      <c r="T3503" s="32">
        <v>151735144.41780987</v>
      </c>
      <c r="U3503">
        <v>3432</v>
      </c>
      <c r="V3503" s="32">
        <v>5080668.5093865804</v>
      </c>
    </row>
    <row r="3504" spans="19:22" x14ac:dyDescent="0.35">
      <c r="S3504">
        <v>3433</v>
      </c>
      <c r="T3504" s="32">
        <v>127491576.26241882</v>
      </c>
      <c r="U3504">
        <v>3433</v>
      </c>
      <c r="V3504" s="32">
        <v>196261254.34736341</v>
      </c>
    </row>
    <row r="3505" spans="19:22" x14ac:dyDescent="0.35">
      <c r="S3505">
        <v>3434</v>
      </c>
      <c r="T3505" s="32">
        <v>249969260.22482395</v>
      </c>
      <c r="U3505">
        <v>3434</v>
      </c>
      <c r="V3505" s="32">
        <v>-410548477.55973411</v>
      </c>
    </row>
    <row r="3506" spans="19:22" x14ac:dyDescent="0.35">
      <c r="S3506">
        <v>3435</v>
      </c>
      <c r="T3506" s="32">
        <v>122919618.59995452</v>
      </c>
      <c r="U3506">
        <v>3435</v>
      </c>
      <c r="V3506" s="32">
        <v>665733304.78940701</v>
      </c>
    </row>
    <row r="3507" spans="19:22" x14ac:dyDescent="0.35">
      <c r="S3507">
        <v>3436</v>
      </c>
      <c r="T3507" s="32">
        <v>76869583.268233374</v>
      </c>
      <c r="U3507">
        <v>3436</v>
      </c>
      <c r="V3507" s="32">
        <v>1536159113.3232565</v>
      </c>
    </row>
    <row r="3508" spans="19:22" x14ac:dyDescent="0.35">
      <c r="S3508">
        <v>3437</v>
      </c>
      <c r="T3508" s="32">
        <v>177909841.28897268</v>
      </c>
      <c r="U3508">
        <v>3437</v>
      </c>
      <c r="V3508" s="32">
        <v>394947781.20768392</v>
      </c>
    </row>
    <row r="3509" spans="19:22" x14ac:dyDescent="0.35">
      <c r="S3509">
        <v>3438</v>
      </c>
      <c r="T3509" s="32">
        <v>114173322.59002738</v>
      </c>
      <c r="U3509">
        <v>3438</v>
      </c>
      <c r="V3509" s="32">
        <v>110507274.81789707</v>
      </c>
    </row>
    <row r="3510" spans="19:22" x14ac:dyDescent="0.35">
      <c r="S3510">
        <v>3439</v>
      </c>
      <c r="T3510" s="32">
        <v>146768491.2014904</v>
      </c>
      <c r="U3510">
        <v>3439</v>
      </c>
      <c r="V3510" s="32">
        <v>1288933910.872205</v>
      </c>
    </row>
    <row r="3511" spans="19:22" x14ac:dyDescent="0.35">
      <c r="S3511">
        <v>3440</v>
      </c>
      <c r="T3511" s="32">
        <v>76975204.232336938</v>
      </c>
      <c r="U3511">
        <v>3440</v>
      </c>
      <c r="V3511" s="32">
        <v>1805120470.0648479</v>
      </c>
    </row>
    <row r="3512" spans="19:22" x14ac:dyDescent="0.35">
      <c r="S3512">
        <v>3441</v>
      </c>
      <c r="T3512" s="32">
        <v>106512043.33752264</v>
      </c>
      <c r="U3512">
        <v>3441</v>
      </c>
      <c r="V3512" s="32">
        <v>879935668.16274488</v>
      </c>
    </row>
    <row r="3513" spans="19:22" x14ac:dyDescent="0.35">
      <c r="S3513">
        <v>3442</v>
      </c>
      <c r="T3513" s="32">
        <v>137475216.65831563</v>
      </c>
      <c r="U3513">
        <v>3442</v>
      </c>
      <c r="V3513" s="32">
        <v>148961112.79895151</v>
      </c>
    </row>
    <row r="3514" spans="19:22" x14ac:dyDescent="0.35">
      <c r="S3514">
        <v>3443</v>
      </c>
      <c r="T3514" s="32">
        <v>70687946.151804343</v>
      </c>
      <c r="U3514">
        <v>3443</v>
      </c>
      <c r="V3514" s="32">
        <v>460320622.78787911</v>
      </c>
    </row>
    <row r="3515" spans="19:22" x14ac:dyDescent="0.35">
      <c r="S3515">
        <v>3444</v>
      </c>
      <c r="T3515" s="32">
        <v>158684699.06336477</v>
      </c>
      <c r="U3515">
        <v>3444</v>
      </c>
      <c r="V3515" s="32">
        <v>-187269820.64275935</v>
      </c>
    </row>
    <row r="3516" spans="19:22" x14ac:dyDescent="0.35">
      <c r="S3516">
        <v>3445</v>
      </c>
      <c r="T3516" s="32">
        <v>97945599.041698515</v>
      </c>
      <c r="U3516">
        <v>3445</v>
      </c>
      <c r="V3516" s="32">
        <v>-234821956.69077989</v>
      </c>
    </row>
    <row r="3517" spans="19:22" x14ac:dyDescent="0.35">
      <c r="S3517">
        <v>3446</v>
      </c>
      <c r="T3517" s="32">
        <v>173866019.10449269</v>
      </c>
      <c r="U3517">
        <v>3446</v>
      </c>
      <c r="V3517" s="32">
        <v>-218331220.62365589</v>
      </c>
    </row>
    <row r="3518" spans="19:22" x14ac:dyDescent="0.35">
      <c r="S3518">
        <v>3447</v>
      </c>
      <c r="T3518" s="32">
        <v>96215225.416410089</v>
      </c>
      <c r="U3518">
        <v>3447</v>
      </c>
      <c r="V3518" s="32">
        <v>-186171170.28877887</v>
      </c>
    </row>
    <row r="3519" spans="19:22" x14ac:dyDescent="0.35">
      <c r="S3519">
        <v>3448</v>
      </c>
      <c r="T3519" s="32">
        <v>125706882.39514621</v>
      </c>
      <c r="U3519">
        <v>3448</v>
      </c>
      <c r="V3519" s="32">
        <v>-589078705.37903118</v>
      </c>
    </row>
    <row r="3520" spans="19:22" x14ac:dyDescent="0.35">
      <c r="S3520">
        <v>3449</v>
      </c>
      <c r="T3520" s="32">
        <v>121906261.15628198</v>
      </c>
      <c r="U3520">
        <v>3449</v>
      </c>
      <c r="V3520" s="32">
        <v>-173761386.73765275</v>
      </c>
    </row>
    <row r="3521" spans="19:22" x14ac:dyDescent="0.35">
      <c r="S3521">
        <v>3450</v>
      </c>
      <c r="T3521" s="32">
        <v>65393564.479788825</v>
      </c>
      <c r="U3521">
        <v>3450</v>
      </c>
      <c r="V3521" s="32">
        <v>66517369.928746402</v>
      </c>
    </row>
    <row r="3522" spans="19:22" x14ac:dyDescent="0.35">
      <c r="S3522">
        <v>3451</v>
      </c>
      <c r="T3522" s="32">
        <v>134945364.94577086</v>
      </c>
      <c r="U3522">
        <v>3451</v>
      </c>
      <c r="V3522" s="32">
        <v>-508065846.96393371</v>
      </c>
    </row>
    <row r="3523" spans="19:22" x14ac:dyDescent="0.35">
      <c r="S3523">
        <v>3452</v>
      </c>
      <c r="T3523" s="32">
        <v>108601543.38600489</v>
      </c>
      <c r="U3523">
        <v>3452</v>
      </c>
      <c r="V3523" s="32">
        <v>-510254493.87752312</v>
      </c>
    </row>
    <row r="3524" spans="19:22" x14ac:dyDescent="0.35">
      <c r="S3524">
        <v>3453</v>
      </c>
      <c r="T3524" s="32">
        <v>209934563.27832648</v>
      </c>
      <c r="U3524">
        <v>3453</v>
      </c>
      <c r="V3524" s="32">
        <v>-187122893.1441381</v>
      </c>
    </row>
    <row r="3525" spans="19:22" x14ac:dyDescent="0.35">
      <c r="S3525">
        <v>3454</v>
      </c>
      <c r="T3525" s="32">
        <v>173856385.69633517</v>
      </c>
      <c r="U3525">
        <v>3454</v>
      </c>
      <c r="V3525" s="32">
        <v>-161478863.03881815</v>
      </c>
    </row>
    <row r="3526" spans="19:22" x14ac:dyDescent="0.35">
      <c r="S3526">
        <v>3455</v>
      </c>
      <c r="T3526" s="32">
        <v>104166205.98539466</v>
      </c>
      <c r="U3526">
        <v>3455</v>
      </c>
      <c r="V3526" s="32">
        <v>-96750266.041057393</v>
      </c>
    </row>
    <row r="3527" spans="19:22" x14ac:dyDescent="0.35">
      <c r="S3527">
        <v>3456</v>
      </c>
      <c r="T3527" s="32">
        <v>213841265.24236476</v>
      </c>
      <c r="U3527">
        <v>3456</v>
      </c>
      <c r="V3527" s="32">
        <v>4097915644.7844214</v>
      </c>
    </row>
    <row r="3528" spans="19:22" x14ac:dyDescent="0.35">
      <c r="S3528">
        <v>3457</v>
      </c>
      <c r="T3528" s="32">
        <v>96317329.981325984</v>
      </c>
      <c r="U3528">
        <v>3457</v>
      </c>
      <c r="V3528" s="32">
        <v>-247542804.77276349</v>
      </c>
    </row>
    <row r="3529" spans="19:22" x14ac:dyDescent="0.35">
      <c r="S3529">
        <v>3458</v>
      </c>
      <c r="T3529" s="32">
        <v>130688094.74081358</v>
      </c>
      <c r="U3529">
        <v>3458</v>
      </c>
      <c r="V3529" s="32">
        <v>-411977086.1272617</v>
      </c>
    </row>
    <row r="3530" spans="19:22" x14ac:dyDescent="0.35">
      <c r="S3530">
        <v>3459</v>
      </c>
      <c r="T3530" s="32">
        <v>148382988.38985136</v>
      </c>
      <c r="U3530">
        <v>3459</v>
      </c>
      <c r="V3530" s="32">
        <v>-183128151.62059361</v>
      </c>
    </row>
    <row r="3531" spans="19:22" x14ac:dyDescent="0.35">
      <c r="S3531">
        <v>3460</v>
      </c>
      <c r="T3531" s="32">
        <v>115044555.01337841</v>
      </c>
      <c r="U3531">
        <v>3460</v>
      </c>
      <c r="V3531" s="32">
        <v>272667829.52843571</v>
      </c>
    </row>
    <row r="3532" spans="19:22" x14ac:dyDescent="0.35">
      <c r="S3532">
        <v>3461</v>
      </c>
      <c r="T3532" s="32">
        <v>176507563.69986334</v>
      </c>
      <c r="U3532">
        <v>3461</v>
      </c>
      <c r="V3532" s="32">
        <v>-615679916.41663682</v>
      </c>
    </row>
    <row r="3533" spans="19:22" x14ac:dyDescent="0.35">
      <c r="S3533">
        <v>3462</v>
      </c>
      <c r="T3533" s="32">
        <v>125092407.659137</v>
      </c>
      <c r="U3533">
        <v>3462</v>
      </c>
      <c r="V3533" s="32">
        <v>64260741.478899628</v>
      </c>
    </row>
    <row r="3534" spans="19:22" x14ac:dyDescent="0.35">
      <c r="S3534">
        <v>3463</v>
      </c>
      <c r="T3534" s="32">
        <v>123973134.50844024</v>
      </c>
      <c r="U3534">
        <v>3463</v>
      </c>
      <c r="V3534" s="32">
        <v>18257962.517441843</v>
      </c>
    </row>
    <row r="3535" spans="19:22" x14ac:dyDescent="0.35">
      <c r="S3535">
        <v>3464</v>
      </c>
      <c r="T3535" s="32">
        <v>243858122.98770443</v>
      </c>
      <c r="U3535">
        <v>3464</v>
      </c>
      <c r="V3535" s="32">
        <v>-644253363.18368185</v>
      </c>
    </row>
    <row r="3536" spans="19:22" x14ac:dyDescent="0.35">
      <c r="S3536">
        <v>3465</v>
      </c>
      <c r="T3536" s="32">
        <v>89421344.65786019</v>
      </c>
      <c r="U3536">
        <v>3465</v>
      </c>
      <c r="V3536" s="32">
        <v>-336981964.72561133</v>
      </c>
    </row>
    <row r="3537" spans="19:22" x14ac:dyDescent="0.35">
      <c r="S3537">
        <v>3466</v>
      </c>
      <c r="T3537" s="32">
        <v>244815952.96059519</v>
      </c>
      <c r="U3537">
        <v>3466</v>
      </c>
      <c r="V3537" s="32">
        <v>341973667.98189956</v>
      </c>
    </row>
    <row r="3538" spans="19:22" x14ac:dyDescent="0.35">
      <c r="S3538">
        <v>3467</v>
      </c>
      <c r="T3538" s="32">
        <v>189658056.48799235</v>
      </c>
      <c r="U3538">
        <v>3467</v>
      </c>
      <c r="V3538" s="32">
        <v>-56096267.004625544</v>
      </c>
    </row>
    <row r="3539" spans="19:22" x14ac:dyDescent="0.35">
      <c r="S3539">
        <v>3468</v>
      </c>
      <c r="T3539" s="32">
        <v>142022829.74283031</v>
      </c>
      <c r="U3539">
        <v>3468</v>
      </c>
      <c r="V3539" s="32">
        <v>-427305869.20575935</v>
      </c>
    </row>
    <row r="3540" spans="19:22" x14ac:dyDescent="0.35">
      <c r="S3540">
        <v>3469</v>
      </c>
      <c r="T3540" s="32">
        <v>113141236.11416338</v>
      </c>
      <c r="U3540">
        <v>3469</v>
      </c>
      <c r="V3540" s="32">
        <v>-177556634.33555752</v>
      </c>
    </row>
    <row r="3541" spans="19:22" x14ac:dyDescent="0.35">
      <c r="S3541">
        <v>3470</v>
      </c>
      <c r="T3541" s="32">
        <v>112489460.91019781</v>
      </c>
      <c r="U3541">
        <v>3470</v>
      </c>
      <c r="V3541" s="32">
        <v>-206503294.32255813</v>
      </c>
    </row>
    <row r="3542" spans="19:22" x14ac:dyDescent="0.35">
      <c r="S3542">
        <v>3471</v>
      </c>
      <c r="T3542" s="32">
        <v>140476621.54516593</v>
      </c>
      <c r="U3542">
        <v>3471</v>
      </c>
      <c r="V3542" s="32">
        <v>2056165709.0236192</v>
      </c>
    </row>
    <row r="3543" spans="19:22" x14ac:dyDescent="0.35">
      <c r="S3543">
        <v>3472</v>
      </c>
      <c r="T3543" s="32">
        <v>162236886.74512419</v>
      </c>
      <c r="U3543">
        <v>3472</v>
      </c>
      <c r="V3543" s="32">
        <v>-297694780.26145107</v>
      </c>
    </row>
    <row r="3544" spans="19:22" x14ac:dyDescent="0.35">
      <c r="S3544">
        <v>3473</v>
      </c>
      <c r="T3544" s="32">
        <v>134762798.82355157</v>
      </c>
      <c r="U3544">
        <v>3473</v>
      </c>
      <c r="V3544" s="32">
        <v>155231008.99207506</v>
      </c>
    </row>
    <row r="3545" spans="19:22" x14ac:dyDescent="0.35">
      <c r="S3545">
        <v>3474</v>
      </c>
      <c r="T3545" s="32">
        <v>162831077.70614451</v>
      </c>
      <c r="U3545">
        <v>3474</v>
      </c>
      <c r="V3545" s="32">
        <v>221563277.3250961</v>
      </c>
    </row>
    <row r="3546" spans="19:22" x14ac:dyDescent="0.35">
      <c r="S3546">
        <v>3475</v>
      </c>
      <c r="T3546" s="32">
        <v>155962590.63451955</v>
      </c>
      <c r="U3546">
        <v>3475</v>
      </c>
      <c r="V3546" s="32">
        <v>-282004202.20504797</v>
      </c>
    </row>
    <row r="3547" spans="19:22" x14ac:dyDescent="0.35">
      <c r="S3547">
        <v>3476</v>
      </c>
      <c r="T3547" s="32">
        <v>64360663.801734306</v>
      </c>
      <c r="U3547">
        <v>3476</v>
      </c>
      <c r="V3547" s="32">
        <v>-344922388.39327735</v>
      </c>
    </row>
    <row r="3548" spans="19:22" x14ac:dyDescent="0.35">
      <c r="S3548">
        <v>3477</v>
      </c>
      <c r="T3548" s="32">
        <v>89814882.469198182</v>
      </c>
      <c r="U3548">
        <v>3477</v>
      </c>
      <c r="V3548" s="32">
        <v>73570949.416483596</v>
      </c>
    </row>
    <row r="3549" spans="19:22" x14ac:dyDescent="0.35">
      <c r="S3549">
        <v>3478</v>
      </c>
      <c r="T3549" s="32">
        <v>163647048.74330649</v>
      </c>
      <c r="U3549">
        <v>3478</v>
      </c>
      <c r="V3549" s="32">
        <v>50310830.07107909</v>
      </c>
    </row>
    <row r="3550" spans="19:22" x14ac:dyDescent="0.35">
      <c r="S3550">
        <v>3479</v>
      </c>
      <c r="T3550" s="32">
        <v>269899640.69994366</v>
      </c>
      <c r="U3550">
        <v>3479</v>
      </c>
      <c r="V3550" s="32">
        <v>95518870.954288304</v>
      </c>
    </row>
    <row r="3551" spans="19:22" x14ac:dyDescent="0.35">
      <c r="S3551">
        <v>3480</v>
      </c>
      <c r="T3551" s="32">
        <v>112853303.81158981</v>
      </c>
      <c r="U3551">
        <v>3480</v>
      </c>
      <c r="V3551" s="32">
        <v>-260324067.70286512</v>
      </c>
    </row>
    <row r="3552" spans="19:22" x14ac:dyDescent="0.35">
      <c r="S3552">
        <v>3481</v>
      </c>
      <c r="T3552" s="32">
        <v>68865976.736246929</v>
      </c>
      <c r="U3552">
        <v>3481</v>
      </c>
      <c r="V3552" s="32">
        <v>-230263633.7092894</v>
      </c>
    </row>
    <row r="3553" spans="19:22" x14ac:dyDescent="0.35">
      <c r="S3553">
        <v>3482</v>
      </c>
      <c r="T3553" s="32">
        <v>75096250.745584622</v>
      </c>
      <c r="U3553">
        <v>3482</v>
      </c>
      <c r="V3553" s="32">
        <v>-175981972.17181987</v>
      </c>
    </row>
    <row r="3554" spans="19:22" x14ac:dyDescent="0.35">
      <c r="S3554">
        <v>3483</v>
      </c>
      <c r="T3554" s="32">
        <v>93780925.084353387</v>
      </c>
      <c r="U3554">
        <v>3483</v>
      </c>
      <c r="V3554" s="32">
        <v>-12182812.446843801</v>
      </c>
    </row>
    <row r="3555" spans="19:22" x14ac:dyDescent="0.35">
      <c r="S3555">
        <v>3484</v>
      </c>
      <c r="T3555" s="32">
        <v>218136006.20303288</v>
      </c>
      <c r="U3555">
        <v>3484</v>
      </c>
      <c r="V3555" s="32">
        <v>-393007045.62829834</v>
      </c>
    </row>
    <row r="3556" spans="19:22" x14ac:dyDescent="0.35">
      <c r="S3556">
        <v>3485</v>
      </c>
      <c r="T3556" s="32">
        <v>152521340.66729185</v>
      </c>
      <c r="U3556">
        <v>3485</v>
      </c>
      <c r="V3556" s="32">
        <v>-46261929.005507529</v>
      </c>
    </row>
    <row r="3557" spans="19:22" x14ac:dyDescent="0.35">
      <c r="S3557">
        <v>3486</v>
      </c>
      <c r="T3557" s="32">
        <v>142619330.87374166</v>
      </c>
      <c r="U3557">
        <v>3486</v>
      </c>
      <c r="V3557" s="32">
        <v>-206345888.35663319</v>
      </c>
    </row>
    <row r="3558" spans="19:22" x14ac:dyDescent="0.35">
      <c r="S3558">
        <v>3487</v>
      </c>
      <c r="T3558" s="32">
        <v>376025248.34264469</v>
      </c>
      <c r="U3558">
        <v>3487</v>
      </c>
      <c r="V3558" s="32">
        <v>153014660.00147477</v>
      </c>
    </row>
    <row r="3559" spans="19:22" x14ac:dyDescent="0.35">
      <c r="S3559">
        <v>3488</v>
      </c>
      <c r="T3559" s="32">
        <v>116015295.22299922</v>
      </c>
      <c r="U3559">
        <v>3488</v>
      </c>
      <c r="V3559" s="32">
        <v>-367941043.42797512</v>
      </c>
    </row>
    <row r="3560" spans="19:22" x14ac:dyDescent="0.35">
      <c r="S3560">
        <v>3489</v>
      </c>
      <c r="T3560" s="32">
        <v>276930898.03262514</v>
      </c>
      <c r="U3560">
        <v>3489</v>
      </c>
      <c r="V3560" s="32">
        <v>-8885401.4055718258</v>
      </c>
    </row>
    <row r="3561" spans="19:22" x14ac:dyDescent="0.35">
      <c r="S3561">
        <v>3490</v>
      </c>
      <c r="T3561" s="32">
        <v>100025661.60459439</v>
      </c>
      <c r="U3561">
        <v>3490</v>
      </c>
      <c r="V3561" s="32">
        <v>-261870084.63570291</v>
      </c>
    </row>
    <row r="3562" spans="19:22" x14ac:dyDescent="0.35">
      <c r="S3562">
        <v>3491</v>
      </c>
      <c r="T3562" s="32">
        <v>122389512.22940959</v>
      </c>
      <c r="U3562">
        <v>3491</v>
      </c>
      <c r="V3562" s="32">
        <v>-496924068.08074206</v>
      </c>
    </row>
    <row r="3563" spans="19:22" x14ac:dyDescent="0.35">
      <c r="S3563">
        <v>3492</v>
      </c>
      <c r="T3563" s="32">
        <v>159065484.86385819</v>
      </c>
      <c r="U3563">
        <v>3492</v>
      </c>
      <c r="V3563" s="32">
        <v>-408862345.4654519</v>
      </c>
    </row>
    <row r="3564" spans="19:22" x14ac:dyDescent="0.35">
      <c r="S3564">
        <v>3493</v>
      </c>
      <c r="T3564" s="32">
        <v>102736057.26164611</v>
      </c>
      <c r="U3564">
        <v>3493</v>
      </c>
      <c r="V3564" s="32">
        <v>-256994169.98535135</v>
      </c>
    </row>
    <row r="3565" spans="19:22" x14ac:dyDescent="0.35">
      <c r="S3565">
        <v>3494</v>
      </c>
      <c r="T3565" s="32">
        <v>102209011.89575948</v>
      </c>
      <c r="U3565">
        <v>3494</v>
      </c>
      <c r="V3565" s="32">
        <v>137903519.9705455</v>
      </c>
    </row>
    <row r="3566" spans="19:22" x14ac:dyDescent="0.35">
      <c r="S3566">
        <v>3495</v>
      </c>
      <c r="T3566" s="32">
        <v>68382077.775793299</v>
      </c>
      <c r="U3566">
        <v>3495</v>
      </c>
      <c r="V3566" s="32">
        <v>-333275613.52999556</v>
      </c>
    </row>
    <row r="3567" spans="19:22" x14ac:dyDescent="0.35">
      <c r="S3567">
        <v>3496</v>
      </c>
      <c r="T3567" s="32">
        <v>103058288.12285656</v>
      </c>
      <c r="U3567">
        <v>3496</v>
      </c>
      <c r="V3567" s="32">
        <v>-340837352.26717871</v>
      </c>
    </row>
    <row r="3568" spans="19:22" x14ac:dyDescent="0.35">
      <c r="S3568">
        <v>3497</v>
      </c>
      <c r="T3568" s="32">
        <v>77815423.478720993</v>
      </c>
      <c r="U3568">
        <v>3497</v>
      </c>
      <c r="V3568" s="32">
        <v>-72004761.846926287</v>
      </c>
    </row>
    <row r="3569" spans="19:22" x14ac:dyDescent="0.35">
      <c r="S3569">
        <v>3498</v>
      </c>
      <c r="T3569" s="32">
        <v>151809773.17676795</v>
      </c>
      <c r="U3569">
        <v>3498</v>
      </c>
      <c r="V3569" s="32">
        <v>-91213961.084294483</v>
      </c>
    </row>
    <row r="3570" spans="19:22" x14ac:dyDescent="0.35">
      <c r="S3570">
        <v>3499</v>
      </c>
      <c r="T3570" s="32">
        <v>135174358.86637849</v>
      </c>
      <c r="U3570">
        <v>3499</v>
      </c>
      <c r="V3570" s="32">
        <v>325720452.1838569</v>
      </c>
    </row>
    <row r="3571" spans="19:22" x14ac:dyDescent="0.35">
      <c r="S3571">
        <v>3500</v>
      </c>
      <c r="T3571" s="32">
        <v>103254843.11928768</v>
      </c>
      <c r="U3571">
        <v>3500</v>
      </c>
      <c r="V3571" s="32">
        <v>-321723939.47113287</v>
      </c>
    </row>
    <row r="3572" spans="19:22" x14ac:dyDescent="0.35">
      <c r="S3572">
        <v>3501</v>
      </c>
      <c r="T3572" s="32">
        <v>204897975.48461509</v>
      </c>
      <c r="U3572">
        <v>3501</v>
      </c>
      <c r="V3572" s="32">
        <v>-434422068.19544476</v>
      </c>
    </row>
    <row r="3573" spans="19:22" x14ac:dyDescent="0.35">
      <c r="S3573">
        <v>3502</v>
      </c>
      <c r="T3573" s="32">
        <v>198042030.60175222</v>
      </c>
      <c r="U3573">
        <v>3502</v>
      </c>
      <c r="V3573" s="32">
        <v>-235274408.47788975</v>
      </c>
    </row>
    <row r="3574" spans="19:22" x14ac:dyDescent="0.35">
      <c r="S3574">
        <v>3503</v>
      </c>
      <c r="T3574" s="32">
        <v>110525918.01063013</v>
      </c>
      <c r="U3574">
        <v>3503</v>
      </c>
      <c r="V3574" s="32">
        <v>-112177793.16540469</v>
      </c>
    </row>
    <row r="3575" spans="19:22" x14ac:dyDescent="0.35">
      <c r="S3575">
        <v>3504</v>
      </c>
      <c r="T3575" s="32">
        <v>287177382.03314221</v>
      </c>
      <c r="U3575">
        <v>3504</v>
      </c>
      <c r="V3575" s="32">
        <v>-516327451.31095546</v>
      </c>
    </row>
    <row r="3576" spans="19:22" x14ac:dyDescent="0.35">
      <c r="S3576">
        <v>3505</v>
      </c>
      <c r="T3576" s="32">
        <v>132254141.20483686</v>
      </c>
      <c r="U3576">
        <v>3505</v>
      </c>
      <c r="V3576" s="32">
        <v>-196822381.0207611</v>
      </c>
    </row>
    <row r="3577" spans="19:22" x14ac:dyDescent="0.35">
      <c r="S3577">
        <v>3506</v>
      </c>
      <c r="T3577" s="32">
        <v>155484060.09140566</v>
      </c>
      <c r="U3577">
        <v>3506</v>
      </c>
      <c r="V3577" s="32">
        <v>1347336.2431812994</v>
      </c>
    </row>
    <row r="3578" spans="19:22" x14ac:dyDescent="0.35">
      <c r="S3578">
        <v>3507</v>
      </c>
      <c r="T3578" s="32">
        <v>109582480.38213409</v>
      </c>
      <c r="U3578">
        <v>3507</v>
      </c>
      <c r="V3578" s="32">
        <v>20113283.42964403</v>
      </c>
    </row>
    <row r="3579" spans="19:22" x14ac:dyDescent="0.35">
      <c r="S3579">
        <v>3508</v>
      </c>
      <c r="T3579" s="32">
        <v>111921156.86036028</v>
      </c>
      <c r="U3579">
        <v>3508</v>
      </c>
      <c r="V3579" s="32">
        <v>106961342.5606485</v>
      </c>
    </row>
    <row r="3580" spans="19:22" x14ac:dyDescent="0.35">
      <c r="S3580">
        <v>3509</v>
      </c>
      <c r="T3580" s="32">
        <v>159177435.22209853</v>
      </c>
      <c r="U3580">
        <v>3509</v>
      </c>
      <c r="V3580" s="32">
        <v>-401540130.65840739</v>
      </c>
    </row>
    <row r="3581" spans="19:22" x14ac:dyDescent="0.35">
      <c r="S3581">
        <v>3510</v>
      </c>
      <c r="T3581" s="32">
        <v>97588143.059203044</v>
      </c>
      <c r="U3581">
        <v>3510</v>
      </c>
      <c r="V3581" s="32">
        <v>779017562.50873625</v>
      </c>
    </row>
    <row r="3582" spans="19:22" x14ac:dyDescent="0.35">
      <c r="S3582">
        <v>3511</v>
      </c>
      <c r="T3582" s="32">
        <v>200875057.82576993</v>
      </c>
      <c r="U3582">
        <v>3511</v>
      </c>
      <c r="V3582" s="32">
        <v>275129747.71791512</v>
      </c>
    </row>
    <row r="3583" spans="19:22" x14ac:dyDescent="0.35">
      <c r="S3583">
        <v>3512</v>
      </c>
      <c r="T3583" s="32">
        <v>95780556.62357688</v>
      </c>
      <c r="U3583">
        <v>3512</v>
      </c>
      <c r="V3583" s="32">
        <v>563641485.00421238</v>
      </c>
    </row>
    <row r="3584" spans="19:22" x14ac:dyDescent="0.35">
      <c r="S3584">
        <v>3513</v>
      </c>
      <c r="T3584" s="32">
        <v>98923580.997952253</v>
      </c>
      <c r="U3584">
        <v>3513</v>
      </c>
      <c r="V3584" s="32">
        <v>-223740874.95728314</v>
      </c>
    </row>
    <row r="3585" spans="19:22" x14ac:dyDescent="0.35">
      <c r="S3585">
        <v>3514</v>
      </c>
      <c r="T3585" s="32">
        <v>73453787.223233119</v>
      </c>
      <c r="U3585">
        <v>3514</v>
      </c>
      <c r="V3585" s="32">
        <v>-330966361.21722114</v>
      </c>
    </row>
    <row r="3586" spans="19:22" x14ac:dyDescent="0.35">
      <c r="S3586">
        <v>3515</v>
      </c>
      <c r="T3586" s="32">
        <v>136830982.20552579</v>
      </c>
      <c r="U3586">
        <v>3515</v>
      </c>
      <c r="V3586" s="32">
        <v>-144018486.77023631</v>
      </c>
    </row>
    <row r="3587" spans="19:22" x14ac:dyDescent="0.35">
      <c r="S3587">
        <v>3516</v>
      </c>
      <c r="T3587" s="32">
        <v>128541631.31736867</v>
      </c>
      <c r="U3587">
        <v>3516</v>
      </c>
      <c r="V3587" s="32">
        <v>-148304253.02059987</v>
      </c>
    </row>
    <row r="3588" spans="19:22" x14ac:dyDescent="0.35">
      <c r="S3588">
        <v>3517</v>
      </c>
      <c r="T3588" s="32">
        <v>258031523.28591752</v>
      </c>
      <c r="U3588">
        <v>3517</v>
      </c>
      <c r="V3588" s="32">
        <v>-107310248.19381633</v>
      </c>
    </row>
    <row r="3589" spans="19:22" x14ac:dyDescent="0.35">
      <c r="S3589">
        <v>3518</v>
      </c>
      <c r="T3589" s="32">
        <v>136901329.59042355</v>
      </c>
      <c r="U3589">
        <v>3518</v>
      </c>
      <c r="V3589" s="32">
        <v>-261438472.18175176</v>
      </c>
    </row>
    <row r="3590" spans="19:22" x14ac:dyDescent="0.35">
      <c r="S3590">
        <v>3519</v>
      </c>
      <c r="T3590" s="32">
        <v>116704053.56302938</v>
      </c>
      <c r="U3590">
        <v>3519</v>
      </c>
      <c r="V3590" s="32">
        <v>-33840885.397253767</v>
      </c>
    </row>
    <row r="3591" spans="19:22" x14ac:dyDescent="0.35">
      <c r="S3591">
        <v>3520</v>
      </c>
      <c r="T3591" s="32">
        <v>110995468.58138566</v>
      </c>
      <c r="U3591">
        <v>3520</v>
      </c>
      <c r="V3591" s="32">
        <v>-746720068.15134513</v>
      </c>
    </row>
    <row r="3592" spans="19:22" x14ac:dyDescent="0.35">
      <c r="S3592">
        <v>3521</v>
      </c>
      <c r="T3592" s="32">
        <v>102200549.94254351</v>
      </c>
      <c r="U3592">
        <v>3521</v>
      </c>
      <c r="V3592" s="32">
        <v>-255854868.36839864</v>
      </c>
    </row>
    <row r="3593" spans="19:22" x14ac:dyDescent="0.35">
      <c r="S3593">
        <v>3522</v>
      </c>
      <c r="T3593" s="32">
        <v>80711093.864455789</v>
      </c>
      <c r="U3593">
        <v>3522</v>
      </c>
      <c r="V3593" s="32">
        <v>137276992.08892328</v>
      </c>
    </row>
    <row r="3594" spans="19:22" x14ac:dyDescent="0.35">
      <c r="S3594">
        <v>3523</v>
      </c>
      <c r="T3594" s="32">
        <v>228115792.56279314</v>
      </c>
      <c r="U3594">
        <v>3523</v>
      </c>
      <c r="V3594" s="32">
        <v>-263383572.46366152</v>
      </c>
    </row>
    <row r="3595" spans="19:22" x14ac:dyDescent="0.35">
      <c r="S3595">
        <v>3524</v>
      </c>
      <c r="T3595" s="32">
        <v>115652352.06548014</v>
      </c>
      <c r="U3595">
        <v>3524</v>
      </c>
      <c r="V3595" s="32">
        <v>-317422767.74572456</v>
      </c>
    </row>
    <row r="3596" spans="19:22" x14ac:dyDescent="0.35">
      <c r="S3596">
        <v>3525</v>
      </c>
      <c r="T3596" s="32">
        <v>75328999.09784919</v>
      </c>
      <c r="U3596">
        <v>3525</v>
      </c>
      <c r="V3596" s="32">
        <v>-184872416.80629221</v>
      </c>
    </row>
    <row r="3597" spans="19:22" x14ac:dyDescent="0.35">
      <c r="S3597">
        <v>3526</v>
      </c>
      <c r="T3597" s="32">
        <v>128802014.47918339</v>
      </c>
      <c r="U3597">
        <v>3526</v>
      </c>
      <c r="V3597" s="32">
        <v>-390232497.36050731</v>
      </c>
    </row>
    <row r="3598" spans="19:22" x14ac:dyDescent="0.35">
      <c r="S3598">
        <v>3527</v>
      </c>
      <c r="T3598" s="32">
        <v>187958336.47940251</v>
      </c>
      <c r="U3598">
        <v>3527</v>
      </c>
      <c r="V3598" s="32">
        <v>-191216427.57357061</v>
      </c>
    </row>
    <row r="3599" spans="19:22" x14ac:dyDescent="0.35">
      <c r="S3599">
        <v>3528</v>
      </c>
      <c r="T3599" s="32">
        <v>219460895.10469046</v>
      </c>
      <c r="U3599">
        <v>3528</v>
      </c>
      <c r="V3599" s="32">
        <v>-113964737.12067734</v>
      </c>
    </row>
    <row r="3600" spans="19:22" x14ac:dyDescent="0.35">
      <c r="S3600">
        <v>3529</v>
      </c>
      <c r="T3600" s="32">
        <v>56318391.984643109</v>
      </c>
      <c r="U3600">
        <v>3529</v>
      </c>
      <c r="V3600" s="32">
        <v>183224021.32697079</v>
      </c>
    </row>
    <row r="3601" spans="19:22" x14ac:dyDescent="0.35">
      <c r="S3601">
        <v>3530</v>
      </c>
      <c r="T3601" s="32">
        <v>257804409.59102294</v>
      </c>
      <c r="U3601">
        <v>3530</v>
      </c>
      <c r="V3601" s="32">
        <v>-372397715.82083893</v>
      </c>
    </row>
    <row r="3602" spans="19:22" x14ac:dyDescent="0.35">
      <c r="S3602">
        <v>3531</v>
      </c>
      <c r="T3602" s="32">
        <v>115597877.90062527</v>
      </c>
      <c r="U3602">
        <v>3531</v>
      </c>
      <c r="V3602" s="32">
        <v>259891172.47279346</v>
      </c>
    </row>
    <row r="3603" spans="19:22" x14ac:dyDescent="0.35">
      <c r="S3603">
        <v>3532</v>
      </c>
      <c r="T3603" s="32">
        <v>111915473.46209526</v>
      </c>
      <c r="U3603">
        <v>3532</v>
      </c>
      <c r="V3603" s="32">
        <v>1106824250.8887935</v>
      </c>
    </row>
    <row r="3604" spans="19:22" x14ac:dyDescent="0.35">
      <c r="S3604">
        <v>3533</v>
      </c>
      <c r="T3604" s="32">
        <v>237296672.10604209</v>
      </c>
      <c r="U3604">
        <v>3533</v>
      </c>
      <c r="V3604" s="32">
        <v>-348109697.3536371</v>
      </c>
    </row>
    <row r="3605" spans="19:22" x14ac:dyDescent="0.35">
      <c r="S3605">
        <v>3534</v>
      </c>
      <c r="T3605" s="32">
        <v>72447233.573612168</v>
      </c>
      <c r="U3605">
        <v>3534</v>
      </c>
      <c r="V3605" s="32">
        <v>-237015799.38148957</v>
      </c>
    </row>
    <row r="3606" spans="19:22" x14ac:dyDescent="0.35">
      <c r="S3606">
        <v>3535</v>
      </c>
      <c r="T3606" s="32">
        <v>177765545.89501983</v>
      </c>
      <c r="U3606">
        <v>3535</v>
      </c>
      <c r="V3606" s="32">
        <v>-67647334.707811624</v>
      </c>
    </row>
    <row r="3607" spans="19:22" x14ac:dyDescent="0.35">
      <c r="S3607">
        <v>3536</v>
      </c>
      <c r="T3607" s="32">
        <v>88958237.820378155</v>
      </c>
      <c r="U3607">
        <v>3536</v>
      </c>
      <c r="V3607" s="32">
        <v>21221323.672365773</v>
      </c>
    </row>
    <row r="3608" spans="19:22" x14ac:dyDescent="0.35">
      <c r="S3608">
        <v>3537</v>
      </c>
      <c r="T3608" s="32">
        <v>113895304.35718547</v>
      </c>
      <c r="U3608">
        <v>3537</v>
      </c>
      <c r="V3608" s="32">
        <v>-396842933.77362376</v>
      </c>
    </row>
    <row r="3609" spans="19:22" x14ac:dyDescent="0.35">
      <c r="S3609">
        <v>3538</v>
      </c>
      <c r="T3609" s="32">
        <v>183459009.25175035</v>
      </c>
      <c r="U3609">
        <v>3538</v>
      </c>
      <c r="V3609" s="32">
        <v>-198230383.79302824</v>
      </c>
    </row>
    <row r="3610" spans="19:22" x14ac:dyDescent="0.35">
      <c r="S3610">
        <v>3539</v>
      </c>
      <c r="T3610" s="32">
        <v>113919306.39122099</v>
      </c>
      <c r="U3610">
        <v>3539</v>
      </c>
      <c r="V3610" s="32">
        <v>-368167186.60238671</v>
      </c>
    </row>
    <row r="3611" spans="19:22" x14ac:dyDescent="0.35">
      <c r="S3611">
        <v>3540</v>
      </c>
      <c r="T3611" s="32">
        <v>80207342.963674411</v>
      </c>
      <c r="U3611">
        <v>3540</v>
      </c>
      <c r="V3611" s="32">
        <v>-434186387.53418308</v>
      </c>
    </row>
    <row r="3612" spans="19:22" x14ac:dyDescent="0.35">
      <c r="S3612">
        <v>3541</v>
      </c>
      <c r="T3612" s="32">
        <v>84518314.092664585</v>
      </c>
      <c r="U3612">
        <v>3541</v>
      </c>
      <c r="V3612" s="32">
        <v>-66686342.416157976</v>
      </c>
    </row>
    <row r="3613" spans="19:22" x14ac:dyDescent="0.35">
      <c r="S3613">
        <v>3542</v>
      </c>
      <c r="T3613" s="32">
        <v>116898859.00107241</v>
      </c>
      <c r="U3613">
        <v>3542</v>
      </c>
      <c r="V3613" s="32">
        <v>944630676.64906633</v>
      </c>
    </row>
    <row r="3614" spans="19:22" x14ac:dyDescent="0.35">
      <c r="S3614">
        <v>3543</v>
      </c>
      <c r="T3614" s="32">
        <v>98412518.707816213</v>
      </c>
      <c r="U3614">
        <v>3543</v>
      </c>
      <c r="V3614" s="32">
        <v>-83928413.420185938</v>
      </c>
    </row>
    <row r="3615" spans="19:22" x14ac:dyDescent="0.35">
      <c r="S3615">
        <v>3544</v>
      </c>
      <c r="T3615" s="32">
        <v>120979064.59940548</v>
      </c>
      <c r="U3615">
        <v>3544</v>
      </c>
      <c r="V3615" s="32">
        <v>-95740816.318333313</v>
      </c>
    </row>
    <row r="3616" spans="19:22" x14ac:dyDescent="0.35">
      <c r="S3616">
        <v>3545</v>
      </c>
      <c r="T3616" s="32">
        <v>69651777.762906507</v>
      </c>
      <c r="U3616">
        <v>3545</v>
      </c>
      <c r="V3616" s="32">
        <v>-139822577.82312995</v>
      </c>
    </row>
    <row r="3617" spans="19:22" x14ac:dyDescent="0.35">
      <c r="S3617">
        <v>3546</v>
      </c>
      <c r="T3617" s="32">
        <v>233998392.41929078</v>
      </c>
      <c r="U3617">
        <v>3546</v>
      </c>
      <c r="V3617" s="32">
        <v>-145542333.52552515</v>
      </c>
    </row>
    <row r="3618" spans="19:22" x14ac:dyDescent="0.35">
      <c r="S3618">
        <v>3547</v>
      </c>
      <c r="T3618" s="32">
        <v>111293245.27502629</v>
      </c>
      <c r="U3618">
        <v>3547</v>
      </c>
      <c r="V3618" s="32">
        <v>-154053669.29796046</v>
      </c>
    </row>
    <row r="3619" spans="19:22" x14ac:dyDescent="0.35">
      <c r="S3619">
        <v>3548</v>
      </c>
      <c r="T3619" s="32">
        <v>270752111.80816764</v>
      </c>
      <c r="U3619">
        <v>3548</v>
      </c>
      <c r="V3619" s="32">
        <v>-138212558.91726309</v>
      </c>
    </row>
    <row r="3620" spans="19:22" x14ac:dyDescent="0.35">
      <c r="S3620">
        <v>3549</v>
      </c>
      <c r="T3620" s="32">
        <v>92161548.567378432</v>
      </c>
      <c r="U3620">
        <v>3549</v>
      </c>
      <c r="V3620" s="32">
        <v>-318393872.61033136</v>
      </c>
    </row>
    <row r="3621" spans="19:22" x14ac:dyDescent="0.35">
      <c r="S3621">
        <v>3550</v>
      </c>
      <c r="T3621" s="32">
        <v>170628431.73840645</v>
      </c>
      <c r="U3621">
        <v>3550</v>
      </c>
      <c r="V3621" s="32">
        <v>-221421676.5979867</v>
      </c>
    </row>
    <row r="3622" spans="19:22" x14ac:dyDescent="0.35">
      <c r="S3622">
        <v>3551</v>
      </c>
      <c r="T3622" s="32">
        <v>116201268.37107867</v>
      </c>
      <c r="U3622">
        <v>3551</v>
      </c>
      <c r="V3622" s="32">
        <v>-300081613.38703787</v>
      </c>
    </row>
    <row r="3623" spans="19:22" x14ac:dyDescent="0.35">
      <c r="S3623">
        <v>3552</v>
      </c>
      <c r="T3623" s="32">
        <v>102978053.13789152</v>
      </c>
      <c r="U3623">
        <v>3552</v>
      </c>
      <c r="V3623" s="32">
        <v>434691228.52276957</v>
      </c>
    </row>
    <row r="3624" spans="19:22" x14ac:dyDescent="0.35">
      <c r="S3624">
        <v>3553</v>
      </c>
      <c r="T3624" s="32">
        <v>145964677.73325479</v>
      </c>
      <c r="U3624">
        <v>3553</v>
      </c>
      <c r="V3624" s="32">
        <v>-513619906.30418497</v>
      </c>
    </row>
    <row r="3625" spans="19:22" x14ac:dyDescent="0.35">
      <c r="S3625">
        <v>3554</v>
      </c>
      <c r="T3625" s="32">
        <v>136969226.40592709</v>
      </c>
      <c r="U3625">
        <v>3554</v>
      </c>
      <c r="V3625" s="32">
        <v>-354282847.1666261</v>
      </c>
    </row>
    <row r="3626" spans="19:22" x14ac:dyDescent="0.35">
      <c r="S3626">
        <v>3555</v>
      </c>
      <c r="T3626" s="32">
        <v>134608286.4789739</v>
      </c>
      <c r="U3626">
        <v>3555</v>
      </c>
      <c r="V3626" s="32">
        <v>290703744.76933134</v>
      </c>
    </row>
    <row r="3627" spans="19:22" x14ac:dyDescent="0.35">
      <c r="S3627">
        <v>3556</v>
      </c>
      <c r="T3627" s="32">
        <v>132092664.92200254</v>
      </c>
      <c r="U3627">
        <v>3556</v>
      </c>
      <c r="V3627" s="32">
        <v>53408229.56278424</v>
      </c>
    </row>
    <row r="3628" spans="19:22" x14ac:dyDescent="0.35">
      <c r="S3628">
        <v>3557</v>
      </c>
      <c r="T3628" s="32">
        <v>130322990.19134896</v>
      </c>
      <c r="U3628">
        <v>3557</v>
      </c>
      <c r="V3628" s="32">
        <v>-468242778.09761578</v>
      </c>
    </row>
    <row r="3629" spans="19:22" x14ac:dyDescent="0.35">
      <c r="S3629">
        <v>3558</v>
      </c>
      <c r="T3629" s="32">
        <v>74638500.13498491</v>
      </c>
      <c r="U3629">
        <v>3558</v>
      </c>
      <c r="V3629" s="32">
        <v>-275769861.72940218</v>
      </c>
    </row>
    <row r="3630" spans="19:22" x14ac:dyDescent="0.35">
      <c r="S3630">
        <v>3559</v>
      </c>
      <c r="T3630" s="32">
        <v>306873093.69699711</v>
      </c>
      <c r="U3630">
        <v>3559</v>
      </c>
      <c r="V3630" s="32">
        <v>-212580156.47447851</v>
      </c>
    </row>
    <row r="3631" spans="19:22" x14ac:dyDescent="0.35">
      <c r="S3631">
        <v>3560</v>
      </c>
      <c r="T3631" s="32">
        <v>87545285.014986187</v>
      </c>
      <c r="U3631">
        <v>3560</v>
      </c>
      <c r="V3631" s="32">
        <v>502688539.65573907</v>
      </c>
    </row>
    <row r="3632" spans="19:22" x14ac:dyDescent="0.35">
      <c r="S3632">
        <v>3561</v>
      </c>
      <c r="T3632" s="32">
        <v>228169062.02390918</v>
      </c>
      <c r="U3632">
        <v>3561</v>
      </c>
      <c r="V3632" s="32">
        <v>-352143306.40124929</v>
      </c>
    </row>
    <row r="3633" spans="19:22" x14ac:dyDescent="0.35">
      <c r="S3633">
        <v>3562</v>
      </c>
      <c r="T3633" s="32">
        <v>157711225.77059206</v>
      </c>
      <c r="U3633">
        <v>3562</v>
      </c>
      <c r="V3633" s="32">
        <v>89873804.960122809</v>
      </c>
    </row>
    <row r="3634" spans="19:22" x14ac:dyDescent="0.35">
      <c r="S3634">
        <v>3563</v>
      </c>
      <c r="T3634" s="32">
        <v>178136393.44503778</v>
      </c>
      <c r="U3634">
        <v>3563</v>
      </c>
      <c r="V3634" s="32">
        <v>-202467231.16824436</v>
      </c>
    </row>
    <row r="3635" spans="19:22" x14ac:dyDescent="0.35">
      <c r="S3635">
        <v>3564</v>
      </c>
      <c r="T3635" s="32">
        <v>228073961.68296555</v>
      </c>
      <c r="U3635">
        <v>3564</v>
      </c>
      <c r="V3635" s="32">
        <v>-79795226.093663573</v>
      </c>
    </row>
    <row r="3636" spans="19:22" x14ac:dyDescent="0.35">
      <c r="S3636">
        <v>3565</v>
      </c>
      <c r="T3636" s="32">
        <v>82681157.192932144</v>
      </c>
      <c r="U3636">
        <v>3565</v>
      </c>
      <c r="V3636" s="32">
        <v>148111093.34364602</v>
      </c>
    </row>
    <row r="3637" spans="19:22" x14ac:dyDescent="0.35">
      <c r="S3637">
        <v>3566</v>
      </c>
      <c r="T3637" s="32">
        <v>142655239.20446017</v>
      </c>
      <c r="U3637">
        <v>3566</v>
      </c>
      <c r="V3637" s="32">
        <v>137541356.91229582</v>
      </c>
    </row>
    <row r="3638" spans="19:22" x14ac:dyDescent="0.35">
      <c r="S3638">
        <v>3567</v>
      </c>
      <c r="T3638" s="32">
        <v>223995269.42246816</v>
      </c>
      <c r="U3638">
        <v>3567</v>
      </c>
      <c r="V3638" s="32">
        <v>-409184523.51973778</v>
      </c>
    </row>
    <row r="3639" spans="19:22" x14ac:dyDescent="0.35">
      <c r="S3639">
        <v>3568</v>
      </c>
      <c r="T3639" s="32">
        <v>129688683.09896787</v>
      </c>
      <c r="U3639">
        <v>3568</v>
      </c>
      <c r="V3639" s="32">
        <v>-313187.30057664588</v>
      </c>
    </row>
    <row r="3640" spans="19:22" x14ac:dyDescent="0.35">
      <c r="S3640">
        <v>3569</v>
      </c>
      <c r="T3640" s="32">
        <v>97136655.269604012</v>
      </c>
      <c r="U3640">
        <v>3569</v>
      </c>
      <c r="V3640" s="32">
        <v>249675248.13952816</v>
      </c>
    </row>
    <row r="3641" spans="19:22" x14ac:dyDescent="0.35">
      <c r="S3641">
        <v>3570</v>
      </c>
      <c r="T3641" s="32">
        <v>96520538.15721792</v>
      </c>
      <c r="U3641">
        <v>3570</v>
      </c>
      <c r="V3641" s="32">
        <v>-575941460.41429651</v>
      </c>
    </row>
    <row r="3642" spans="19:22" x14ac:dyDescent="0.35">
      <c r="S3642">
        <v>3571</v>
      </c>
      <c r="T3642" s="32">
        <v>229787506.95961714</v>
      </c>
      <c r="U3642">
        <v>3571</v>
      </c>
      <c r="V3642" s="32">
        <v>-329220171.10446262</v>
      </c>
    </row>
    <row r="3643" spans="19:22" x14ac:dyDescent="0.35">
      <c r="S3643">
        <v>3572</v>
      </c>
      <c r="T3643" s="32">
        <v>325197170.92578173</v>
      </c>
      <c r="U3643">
        <v>3572</v>
      </c>
      <c r="V3643" s="32">
        <v>-667853009.15960205</v>
      </c>
    </row>
    <row r="3644" spans="19:22" x14ac:dyDescent="0.35">
      <c r="S3644">
        <v>3573</v>
      </c>
      <c r="T3644" s="32">
        <v>195627068.57433003</v>
      </c>
      <c r="U3644">
        <v>3573</v>
      </c>
      <c r="V3644" s="32">
        <v>-257617218.45225421</v>
      </c>
    </row>
    <row r="3645" spans="19:22" x14ac:dyDescent="0.35">
      <c r="S3645">
        <v>3574</v>
      </c>
      <c r="T3645" s="32">
        <v>110630841.06223571</v>
      </c>
      <c r="U3645">
        <v>3574</v>
      </c>
      <c r="V3645" s="32">
        <v>-135292302.16699544</v>
      </c>
    </row>
    <row r="3646" spans="19:22" x14ac:dyDescent="0.35">
      <c r="S3646">
        <v>3575</v>
      </c>
      <c r="T3646" s="32">
        <v>82770084.930833533</v>
      </c>
      <c r="U3646">
        <v>3575</v>
      </c>
      <c r="V3646" s="32">
        <v>569872407.84241676</v>
      </c>
    </row>
    <row r="3647" spans="19:22" x14ac:dyDescent="0.35">
      <c r="S3647">
        <v>3576</v>
      </c>
      <c r="T3647" s="32">
        <v>104825455.59788533</v>
      </c>
      <c r="U3647">
        <v>3576</v>
      </c>
      <c r="V3647" s="32">
        <v>-655805721.60400736</v>
      </c>
    </row>
    <row r="3648" spans="19:22" x14ac:dyDescent="0.35">
      <c r="S3648">
        <v>3577</v>
      </c>
      <c r="T3648" s="32">
        <v>121998135.39352539</v>
      </c>
      <c r="U3648">
        <v>3577</v>
      </c>
      <c r="V3648" s="32">
        <v>-284072070.06085455</v>
      </c>
    </row>
    <row r="3649" spans="19:22" x14ac:dyDescent="0.35">
      <c r="S3649">
        <v>3578</v>
      </c>
      <c r="T3649" s="32">
        <v>259415317.22883296</v>
      </c>
      <c r="U3649">
        <v>3578</v>
      </c>
      <c r="V3649" s="32">
        <v>1876238865.7810125</v>
      </c>
    </row>
    <row r="3650" spans="19:22" x14ac:dyDescent="0.35">
      <c r="S3650">
        <v>3579</v>
      </c>
      <c r="T3650" s="32">
        <v>215287478.53115225</v>
      </c>
      <c r="U3650">
        <v>3579</v>
      </c>
      <c r="V3650" s="32">
        <v>629248149.64995348</v>
      </c>
    </row>
    <row r="3651" spans="19:22" x14ac:dyDescent="0.35">
      <c r="S3651">
        <v>3580</v>
      </c>
      <c r="T3651" s="32">
        <v>71943206.227568209</v>
      </c>
      <c r="U3651">
        <v>3580</v>
      </c>
      <c r="V3651" s="32">
        <v>351941289.98580468</v>
      </c>
    </row>
    <row r="3652" spans="19:22" x14ac:dyDescent="0.35">
      <c r="S3652">
        <v>3581</v>
      </c>
      <c r="T3652" s="32">
        <v>164464578.31199127</v>
      </c>
      <c r="U3652">
        <v>3581</v>
      </c>
      <c r="V3652" s="32">
        <v>36283028.298590973</v>
      </c>
    </row>
    <row r="3653" spans="19:22" x14ac:dyDescent="0.35">
      <c r="S3653">
        <v>3582</v>
      </c>
      <c r="T3653" s="32">
        <v>243386930.37475348</v>
      </c>
      <c r="U3653">
        <v>3582</v>
      </c>
      <c r="V3653" s="32">
        <v>-230179008.55161273</v>
      </c>
    </row>
    <row r="3654" spans="19:22" x14ac:dyDescent="0.35">
      <c r="S3654">
        <v>3583</v>
      </c>
      <c r="T3654" s="32">
        <v>577518453.39229214</v>
      </c>
      <c r="U3654">
        <v>3583</v>
      </c>
      <c r="V3654" s="32">
        <v>-275604866.79904652</v>
      </c>
    </row>
    <row r="3655" spans="19:22" x14ac:dyDescent="0.35">
      <c r="S3655">
        <v>3584</v>
      </c>
      <c r="T3655" s="32">
        <v>150694761.65289006</v>
      </c>
      <c r="U3655">
        <v>3584</v>
      </c>
      <c r="V3655" s="32">
        <v>-206342598.57136041</v>
      </c>
    </row>
    <row r="3656" spans="19:22" x14ac:dyDescent="0.35">
      <c r="S3656">
        <v>3585</v>
      </c>
      <c r="T3656" s="32">
        <v>154343041.12647605</v>
      </c>
      <c r="U3656">
        <v>3585</v>
      </c>
      <c r="V3656" s="32">
        <v>930314958.43709219</v>
      </c>
    </row>
    <row r="3657" spans="19:22" x14ac:dyDescent="0.35">
      <c r="S3657">
        <v>3586</v>
      </c>
      <c r="T3657" s="32">
        <v>170608339.2558828</v>
      </c>
      <c r="U3657">
        <v>3586</v>
      </c>
      <c r="V3657" s="32">
        <v>-361523174.93989789</v>
      </c>
    </row>
    <row r="3658" spans="19:22" x14ac:dyDescent="0.35">
      <c r="S3658">
        <v>3587</v>
      </c>
      <c r="T3658" s="32">
        <v>95364817.747171775</v>
      </c>
      <c r="U3658">
        <v>3587</v>
      </c>
      <c r="V3658" s="32">
        <v>-353390693.97924286</v>
      </c>
    </row>
    <row r="3659" spans="19:22" x14ac:dyDescent="0.35">
      <c r="S3659">
        <v>3588</v>
      </c>
      <c r="T3659" s="32">
        <v>387815418.19982886</v>
      </c>
      <c r="U3659">
        <v>3588</v>
      </c>
      <c r="V3659" s="32">
        <v>-97278199.937075093</v>
      </c>
    </row>
    <row r="3660" spans="19:22" x14ac:dyDescent="0.35">
      <c r="S3660">
        <v>3589</v>
      </c>
      <c r="T3660" s="32">
        <v>285160629.71002954</v>
      </c>
      <c r="U3660">
        <v>3589</v>
      </c>
      <c r="V3660" s="32">
        <v>-281500355.4487797</v>
      </c>
    </row>
    <row r="3661" spans="19:22" x14ac:dyDescent="0.35">
      <c r="S3661">
        <v>3590</v>
      </c>
      <c r="T3661" s="32">
        <v>170035913.82791129</v>
      </c>
      <c r="U3661">
        <v>3590</v>
      </c>
      <c r="V3661" s="32">
        <v>-405873550.50846714</v>
      </c>
    </row>
    <row r="3662" spans="19:22" x14ac:dyDescent="0.35">
      <c r="S3662">
        <v>3591</v>
      </c>
      <c r="T3662" s="32">
        <v>103362212.16799594</v>
      </c>
      <c r="U3662">
        <v>3591</v>
      </c>
      <c r="V3662" s="32">
        <v>-416057463.96426356</v>
      </c>
    </row>
    <row r="3663" spans="19:22" x14ac:dyDescent="0.35">
      <c r="S3663">
        <v>3592</v>
      </c>
      <c r="T3663" s="32">
        <v>148370458.27556926</v>
      </c>
      <c r="U3663">
        <v>3592</v>
      </c>
      <c r="V3663" s="32">
        <v>-211954839.96979439</v>
      </c>
    </row>
    <row r="3664" spans="19:22" x14ac:dyDescent="0.35">
      <c r="S3664">
        <v>3593</v>
      </c>
      <c r="T3664" s="32">
        <v>98576704.352492511</v>
      </c>
      <c r="U3664">
        <v>3593</v>
      </c>
      <c r="V3664" s="32">
        <v>-305824886.96096927</v>
      </c>
    </row>
    <row r="3665" spans="19:22" x14ac:dyDescent="0.35">
      <c r="S3665">
        <v>3594</v>
      </c>
      <c r="T3665" s="32">
        <v>260524905.07307184</v>
      </c>
      <c r="U3665">
        <v>3594</v>
      </c>
      <c r="V3665" s="32">
        <v>-261659098.64348733</v>
      </c>
    </row>
    <row r="3666" spans="19:22" x14ac:dyDescent="0.35">
      <c r="S3666">
        <v>3595</v>
      </c>
      <c r="T3666" s="32">
        <v>207003580.78992099</v>
      </c>
      <c r="U3666">
        <v>3595</v>
      </c>
      <c r="V3666" s="32">
        <v>-263313334.10320702</v>
      </c>
    </row>
    <row r="3667" spans="19:22" x14ac:dyDescent="0.35">
      <c r="S3667">
        <v>3596</v>
      </c>
      <c r="T3667" s="32">
        <v>104612971.85647103</v>
      </c>
      <c r="U3667">
        <v>3596</v>
      </c>
      <c r="V3667" s="32">
        <v>-448037770.69352001</v>
      </c>
    </row>
    <row r="3668" spans="19:22" x14ac:dyDescent="0.35">
      <c r="S3668">
        <v>3597</v>
      </c>
      <c r="T3668" s="32">
        <v>172042307.35737312</v>
      </c>
      <c r="U3668">
        <v>3597</v>
      </c>
      <c r="V3668" s="32">
        <v>257820814.84170437</v>
      </c>
    </row>
    <row r="3669" spans="19:22" x14ac:dyDescent="0.35">
      <c r="S3669">
        <v>3598</v>
      </c>
      <c r="T3669" s="32">
        <v>134250057.35689896</v>
      </c>
      <c r="U3669">
        <v>3598</v>
      </c>
      <c r="V3669" s="32">
        <v>-83563989.687139109</v>
      </c>
    </row>
    <row r="3670" spans="19:22" x14ac:dyDescent="0.35">
      <c r="S3670">
        <v>3599</v>
      </c>
      <c r="T3670" s="32">
        <v>185060619.77940485</v>
      </c>
      <c r="U3670">
        <v>3599</v>
      </c>
      <c r="V3670" s="32">
        <v>-571896609.24361801</v>
      </c>
    </row>
    <row r="3671" spans="19:22" x14ac:dyDescent="0.35">
      <c r="S3671">
        <v>3600</v>
      </c>
      <c r="T3671" s="32">
        <v>116364151.34294021</v>
      </c>
      <c r="U3671">
        <v>3600</v>
      </c>
      <c r="V3671" s="32">
        <v>-105406828.07323658</v>
      </c>
    </row>
    <row r="3672" spans="19:22" x14ac:dyDescent="0.35">
      <c r="S3672">
        <v>3601</v>
      </c>
      <c r="T3672" s="32">
        <v>70533865.385826722</v>
      </c>
      <c r="U3672">
        <v>3601</v>
      </c>
      <c r="V3672" s="32">
        <v>-238785152.79717276</v>
      </c>
    </row>
    <row r="3673" spans="19:22" x14ac:dyDescent="0.35">
      <c r="S3673">
        <v>3602</v>
      </c>
      <c r="T3673" s="32">
        <v>176361708.59806633</v>
      </c>
      <c r="U3673">
        <v>3602</v>
      </c>
      <c r="V3673" s="32">
        <v>-58116103.510009825</v>
      </c>
    </row>
    <row r="3674" spans="19:22" x14ac:dyDescent="0.35">
      <c r="S3674">
        <v>3603</v>
      </c>
      <c r="T3674" s="32">
        <v>78298809.481102645</v>
      </c>
      <c r="U3674">
        <v>3603</v>
      </c>
      <c r="V3674" s="32">
        <v>161118257.47047496</v>
      </c>
    </row>
    <row r="3675" spans="19:22" x14ac:dyDescent="0.35">
      <c r="S3675">
        <v>3604</v>
      </c>
      <c r="T3675" s="32">
        <v>91762156.677212387</v>
      </c>
      <c r="U3675">
        <v>3604</v>
      </c>
      <c r="V3675" s="32">
        <v>-339281167.31351769</v>
      </c>
    </row>
    <row r="3676" spans="19:22" x14ac:dyDescent="0.35">
      <c r="S3676">
        <v>3605</v>
      </c>
      <c r="T3676" s="32">
        <v>204314217.55895934</v>
      </c>
      <c r="U3676">
        <v>3605</v>
      </c>
      <c r="V3676" s="32">
        <v>-285848816.5508377</v>
      </c>
    </row>
    <row r="3677" spans="19:22" x14ac:dyDescent="0.35">
      <c r="S3677">
        <v>3606</v>
      </c>
      <c r="T3677" s="32">
        <v>212956631.39440873</v>
      </c>
      <c r="U3677">
        <v>3606</v>
      </c>
      <c r="V3677" s="32">
        <v>-368328068.86247075</v>
      </c>
    </row>
    <row r="3678" spans="19:22" x14ac:dyDescent="0.35">
      <c r="S3678">
        <v>3607</v>
      </c>
      <c r="T3678" s="32">
        <v>112833072.23698302</v>
      </c>
      <c r="U3678">
        <v>3607</v>
      </c>
      <c r="V3678" s="32">
        <v>-464364116.36936784</v>
      </c>
    </row>
    <row r="3679" spans="19:22" x14ac:dyDescent="0.35">
      <c r="S3679">
        <v>3608</v>
      </c>
      <c r="T3679" s="32">
        <v>98988399.696841195</v>
      </c>
      <c r="U3679">
        <v>3608</v>
      </c>
      <c r="V3679" s="32">
        <v>-238488457.93188688</v>
      </c>
    </row>
    <row r="3680" spans="19:22" x14ac:dyDescent="0.35">
      <c r="S3680">
        <v>3609</v>
      </c>
      <c r="T3680" s="32">
        <v>150128425.6503292</v>
      </c>
      <c r="U3680">
        <v>3609</v>
      </c>
      <c r="V3680" s="32">
        <v>1797800601.725764</v>
      </c>
    </row>
    <row r="3681" spans="19:22" x14ac:dyDescent="0.35">
      <c r="S3681">
        <v>3610</v>
      </c>
      <c r="T3681" s="32">
        <v>104958630.69884644</v>
      </c>
      <c r="U3681">
        <v>3610</v>
      </c>
      <c r="V3681" s="32">
        <v>176846490.24295333</v>
      </c>
    </row>
    <row r="3682" spans="19:22" x14ac:dyDescent="0.35">
      <c r="S3682">
        <v>3611</v>
      </c>
      <c r="T3682" s="32">
        <v>90126792.585848749</v>
      </c>
      <c r="U3682">
        <v>3611</v>
      </c>
      <c r="V3682" s="32">
        <v>-326466050.818946</v>
      </c>
    </row>
    <row r="3683" spans="19:22" x14ac:dyDescent="0.35">
      <c r="S3683">
        <v>3612</v>
      </c>
      <c r="T3683" s="32">
        <v>84746816.303301424</v>
      </c>
      <c r="U3683">
        <v>3612</v>
      </c>
      <c r="V3683" s="32">
        <v>444864103.46009022</v>
      </c>
    </row>
    <row r="3684" spans="19:22" x14ac:dyDescent="0.35">
      <c r="S3684">
        <v>3613</v>
      </c>
      <c r="T3684" s="32">
        <v>277467677.21166044</v>
      </c>
      <c r="U3684">
        <v>3613</v>
      </c>
      <c r="V3684" s="32">
        <v>-354380157.70176089</v>
      </c>
    </row>
    <row r="3685" spans="19:22" x14ac:dyDescent="0.35">
      <c r="S3685">
        <v>3614</v>
      </c>
      <c r="T3685" s="32">
        <v>159843016.77588171</v>
      </c>
      <c r="U3685">
        <v>3614</v>
      </c>
      <c r="V3685" s="32">
        <v>-538626654.80598903</v>
      </c>
    </row>
    <row r="3686" spans="19:22" x14ac:dyDescent="0.35">
      <c r="S3686">
        <v>3615</v>
      </c>
      <c r="T3686" s="32">
        <v>102232623.91137248</v>
      </c>
      <c r="U3686">
        <v>3615</v>
      </c>
      <c r="V3686" s="32">
        <v>129363801.9814748</v>
      </c>
    </row>
    <row r="3687" spans="19:22" x14ac:dyDescent="0.35">
      <c r="S3687">
        <v>3616</v>
      </c>
      <c r="T3687" s="32">
        <v>100214538.31830311</v>
      </c>
      <c r="U3687">
        <v>3616</v>
      </c>
      <c r="V3687" s="32">
        <v>-520498277.97650754</v>
      </c>
    </row>
    <row r="3688" spans="19:22" x14ac:dyDescent="0.35">
      <c r="S3688">
        <v>3617</v>
      </c>
      <c r="T3688" s="32">
        <v>155233987.62445137</v>
      </c>
      <c r="U3688">
        <v>3617</v>
      </c>
      <c r="V3688" s="32">
        <v>1342934335.9170187</v>
      </c>
    </row>
    <row r="3689" spans="19:22" x14ac:dyDescent="0.35">
      <c r="S3689">
        <v>3618</v>
      </c>
      <c r="T3689" s="32">
        <v>170176392.0499025</v>
      </c>
      <c r="U3689">
        <v>3618</v>
      </c>
      <c r="V3689" s="32">
        <v>-138171679.89909974</v>
      </c>
    </row>
    <row r="3690" spans="19:22" x14ac:dyDescent="0.35">
      <c r="S3690">
        <v>3619</v>
      </c>
      <c r="T3690" s="32">
        <v>178062240.98810089</v>
      </c>
      <c r="U3690">
        <v>3619</v>
      </c>
      <c r="V3690" s="32">
        <v>-241486904.96567479</v>
      </c>
    </row>
    <row r="3691" spans="19:22" x14ac:dyDescent="0.35">
      <c r="S3691">
        <v>3620</v>
      </c>
      <c r="T3691" s="32">
        <v>125364335.71217047</v>
      </c>
      <c r="U3691">
        <v>3620</v>
      </c>
      <c r="V3691" s="32">
        <v>5269950104.9447508</v>
      </c>
    </row>
    <row r="3692" spans="19:22" x14ac:dyDescent="0.35">
      <c r="S3692">
        <v>3621</v>
      </c>
      <c r="T3692" s="32">
        <v>165827545.4989174</v>
      </c>
      <c r="U3692">
        <v>3621</v>
      </c>
      <c r="V3692" s="32">
        <v>-416822828.88189322</v>
      </c>
    </row>
    <row r="3693" spans="19:22" x14ac:dyDescent="0.35">
      <c r="S3693">
        <v>3622</v>
      </c>
      <c r="T3693" s="32">
        <v>109624748.611653</v>
      </c>
      <c r="U3693">
        <v>3622</v>
      </c>
      <c r="V3693" s="32">
        <v>-346918306.00045073</v>
      </c>
    </row>
    <row r="3694" spans="19:22" x14ac:dyDescent="0.35">
      <c r="S3694">
        <v>3623</v>
      </c>
      <c r="T3694" s="32">
        <v>99881891.56042394</v>
      </c>
      <c r="U3694">
        <v>3623</v>
      </c>
      <c r="V3694" s="32">
        <v>-172751371.05448484</v>
      </c>
    </row>
    <row r="3695" spans="19:22" x14ac:dyDescent="0.35">
      <c r="S3695">
        <v>3624</v>
      </c>
      <c r="T3695" s="32">
        <v>97222466.305295289</v>
      </c>
      <c r="U3695">
        <v>3624</v>
      </c>
      <c r="V3695" s="32">
        <v>-80931251.767093271</v>
      </c>
    </row>
    <row r="3696" spans="19:22" x14ac:dyDescent="0.35">
      <c r="S3696">
        <v>3625</v>
      </c>
      <c r="T3696" s="32">
        <v>202434014.50583908</v>
      </c>
      <c r="U3696">
        <v>3625</v>
      </c>
      <c r="V3696" s="32">
        <v>484228773.95046127</v>
      </c>
    </row>
    <row r="3697" spans="19:22" x14ac:dyDescent="0.35">
      <c r="S3697">
        <v>3626</v>
      </c>
      <c r="T3697" s="32">
        <v>70805689.307143062</v>
      </c>
      <c r="U3697">
        <v>3626</v>
      </c>
      <c r="V3697" s="32">
        <v>-8342883.5351178721</v>
      </c>
    </row>
    <row r="3698" spans="19:22" x14ac:dyDescent="0.35">
      <c r="S3698">
        <v>3627</v>
      </c>
      <c r="T3698" s="32">
        <v>176041707.75883034</v>
      </c>
      <c r="U3698">
        <v>3627</v>
      </c>
      <c r="V3698" s="32">
        <v>-565063538.13581812</v>
      </c>
    </row>
    <row r="3699" spans="19:22" x14ac:dyDescent="0.35">
      <c r="S3699">
        <v>3628</v>
      </c>
      <c r="T3699" s="32">
        <v>179743598.83041129</v>
      </c>
      <c r="U3699">
        <v>3628</v>
      </c>
      <c r="V3699" s="32">
        <v>-631471879.18269062</v>
      </c>
    </row>
    <row r="3700" spans="19:22" x14ac:dyDescent="0.35">
      <c r="S3700">
        <v>3629</v>
      </c>
      <c r="T3700" s="32">
        <v>130808443.81411518</v>
      </c>
      <c r="U3700">
        <v>3629</v>
      </c>
      <c r="V3700" s="32">
        <v>-248041202.04841906</v>
      </c>
    </row>
    <row r="3701" spans="19:22" x14ac:dyDescent="0.35">
      <c r="S3701">
        <v>3630</v>
      </c>
      <c r="T3701" s="32">
        <v>193005699.75452384</v>
      </c>
      <c r="U3701">
        <v>3630</v>
      </c>
      <c r="V3701" s="32">
        <v>-570302511.6490289</v>
      </c>
    </row>
    <row r="3702" spans="19:22" x14ac:dyDescent="0.35">
      <c r="S3702">
        <v>3631</v>
      </c>
      <c r="T3702" s="32">
        <v>198779686.5050441</v>
      </c>
      <c r="U3702">
        <v>3631</v>
      </c>
      <c r="V3702" s="32">
        <v>-465641073.02663559</v>
      </c>
    </row>
    <row r="3703" spans="19:22" x14ac:dyDescent="0.35">
      <c r="S3703">
        <v>3632</v>
      </c>
      <c r="T3703" s="32">
        <v>112173884.37708105</v>
      </c>
      <c r="U3703">
        <v>3632</v>
      </c>
      <c r="V3703" s="32">
        <v>1973399010.6990418</v>
      </c>
    </row>
    <row r="3704" spans="19:22" x14ac:dyDescent="0.35">
      <c r="S3704">
        <v>3633</v>
      </c>
      <c r="T3704" s="32">
        <v>78868352.88029848</v>
      </c>
      <c r="U3704">
        <v>3633</v>
      </c>
      <c r="V3704" s="32">
        <v>469119895.97048783</v>
      </c>
    </row>
    <row r="3705" spans="19:22" x14ac:dyDescent="0.35">
      <c r="S3705">
        <v>3634</v>
      </c>
      <c r="T3705" s="32">
        <v>147806886.80675402</v>
      </c>
      <c r="U3705">
        <v>3634</v>
      </c>
      <c r="V3705" s="32">
        <v>-92022590.461359605</v>
      </c>
    </row>
    <row r="3706" spans="19:22" x14ac:dyDescent="0.35">
      <c r="S3706">
        <v>3635</v>
      </c>
      <c r="T3706" s="32">
        <v>183010916.86251569</v>
      </c>
      <c r="U3706">
        <v>3635</v>
      </c>
      <c r="V3706" s="32">
        <v>48333301.710651875</v>
      </c>
    </row>
    <row r="3707" spans="19:22" x14ac:dyDescent="0.35">
      <c r="S3707">
        <v>3636</v>
      </c>
      <c r="T3707" s="32">
        <v>59936409.337232448</v>
      </c>
      <c r="U3707">
        <v>3636</v>
      </c>
      <c r="V3707" s="32">
        <v>-23894779.176835708</v>
      </c>
    </row>
    <row r="3708" spans="19:22" x14ac:dyDescent="0.35">
      <c r="S3708">
        <v>3637</v>
      </c>
      <c r="T3708" s="32">
        <v>99441411.490598664</v>
      </c>
      <c r="U3708">
        <v>3637</v>
      </c>
      <c r="V3708" s="32">
        <v>292869074.19890928</v>
      </c>
    </row>
    <row r="3709" spans="19:22" x14ac:dyDescent="0.35">
      <c r="S3709">
        <v>3638</v>
      </c>
      <c r="T3709" s="32">
        <v>102722432.38602237</v>
      </c>
      <c r="U3709">
        <v>3638</v>
      </c>
      <c r="V3709" s="32">
        <v>2737902926.0542688</v>
      </c>
    </row>
    <row r="3710" spans="19:22" x14ac:dyDescent="0.35">
      <c r="S3710">
        <v>3639</v>
      </c>
      <c r="T3710" s="32">
        <v>128704540.12580982</v>
      </c>
      <c r="U3710">
        <v>3639</v>
      </c>
      <c r="V3710" s="32">
        <v>21133454.175388988</v>
      </c>
    </row>
    <row r="3711" spans="19:22" x14ac:dyDescent="0.35">
      <c r="S3711">
        <v>3640</v>
      </c>
      <c r="T3711" s="32">
        <v>136678826.12397164</v>
      </c>
      <c r="U3711">
        <v>3640</v>
      </c>
      <c r="V3711" s="32">
        <v>-423793342.16004539</v>
      </c>
    </row>
    <row r="3712" spans="19:22" x14ac:dyDescent="0.35">
      <c r="S3712">
        <v>3641</v>
      </c>
      <c r="T3712" s="32">
        <v>155841075.24677882</v>
      </c>
      <c r="U3712">
        <v>3641</v>
      </c>
      <c r="V3712" s="32">
        <v>-554979924.18102169</v>
      </c>
    </row>
    <row r="3713" spans="19:22" x14ac:dyDescent="0.35">
      <c r="S3713">
        <v>3642</v>
      </c>
      <c r="T3713" s="32">
        <v>167011044.31095022</v>
      </c>
      <c r="U3713">
        <v>3642</v>
      </c>
      <c r="V3713" s="32">
        <v>-357347000.53521115</v>
      </c>
    </row>
    <row r="3714" spans="19:22" x14ac:dyDescent="0.35">
      <c r="S3714">
        <v>3643</v>
      </c>
      <c r="T3714" s="32">
        <v>116922497.52091177</v>
      </c>
      <c r="U3714">
        <v>3643</v>
      </c>
      <c r="V3714" s="32">
        <v>46119247.926329836</v>
      </c>
    </row>
    <row r="3715" spans="19:22" x14ac:dyDescent="0.35">
      <c r="S3715">
        <v>3644</v>
      </c>
      <c r="T3715" s="32">
        <v>149232203.52113909</v>
      </c>
      <c r="U3715">
        <v>3644</v>
      </c>
      <c r="V3715" s="32">
        <v>-332865734.14779067</v>
      </c>
    </row>
    <row r="3716" spans="19:22" x14ac:dyDescent="0.35">
      <c r="S3716">
        <v>3645</v>
      </c>
      <c r="T3716" s="32">
        <v>250105309.39636627</v>
      </c>
      <c r="U3716">
        <v>3645</v>
      </c>
      <c r="V3716" s="32">
        <v>-183098516.84876624</v>
      </c>
    </row>
    <row r="3717" spans="19:22" x14ac:dyDescent="0.35">
      <c r="S3717">
        <v>3646</v>
      </c>
      <c r="T3717" s="32">
        <v>175522961.71793896</v>
      </c>
      <c r="U3717">
        <v>3646</v>
      </c>
      <c r="V3717" s="32">
        <v>-7782356.6446076818</v>
      </c>
    </row>
    <row r="3718" spans="19:22" x14ac:dyDescent="0.35">
      <c r="S3718">
        <v>3647</v>
      </c>
      <c r="T3718" s="32">
        <v>131659479.28064963</v>
      </c>
      <c r="U3718">
        <v>3647</v>
      </c>
      <c r="V3718" s="32">
        <v>287255719.16237074</v>
      </c>
    </row>
    <row r="3719" spans="19:22" x14ac:dyDescent="0.35">
      <c r="S3719">
        <v>3648</v>
      </c>
      <c r="T3719" s="32">
        <v>185412492.05915546</v>
      </c>
      <c r="U3719">
        <v>3648</v>
      </c>
      <c r="V3719" s="32">
        <v>175613993.30599436</v>
      </c>
    </row>
    <row r="3720" spans="19:22" x14ac:dyDescent="0.35">
      <c r="S3720">
        <v>3649</v>
      </c>
      <c r="T3720" s="32">
        <v>167051205.13114834</v>
      </c>
      <c r="U3720">
        <v>3649</v>
      </c>
      <c r="V3720" s="32">
        <v>-343009651.20086133</v>
      </c>
    </row>
    <row r="3721" spans="19:22" x14ac:dyDescent="0.35">
      <c r="S3721">
        <v>3650</v>
      </c>
      <c r="T3721" s="32">
        <v>105254642.83720349</v>
      </c>
      <c r="U3721">
        <v>3650</v>
      </c>
      <c r="V3721" s="32">
        <v>324042869.05187631</v>
      </c>
    </row>
    <row r="3722" spans="19:22" x14ac:dyDescent="0.35">
      <c r="S3722">
        <v>3651</v>
      </c>
      <c r="T3722" s="32">
        <v>153372486.49490204</v>
      </c>
      <c r="U3722">
        <v>3651</v>
      </c>
      <c r="V3722" s="32">
        <v>-125020651.15344104</v>
      </c>
    </row>
    <row r="3723" spans="19:22" x14ac:dyDescent="0.35">
      <c r="S3723">
        <v>3652</v>
      </c>
      <c r="T3723" s="32">
        <v>134441943.94536066</v>
      </c>
      <c r="U3723">
        <v>3652</v>
      </c>
      <c r="V3723" s="32">
        <v>1640144776.2081439</v>
      </c>
    </row>
    <row r="3724" spans="19:22" x14ac:dyDescent="0.35">
      <c r="S3724">
        <v>3653</v>
      </c>
      <c r="T3724" s="32">
        <v>168974488.12329128</v>
      </c>
      <c r="U3724">
        <v>3653</v>
      </c>
      <c r="V3724" s="32">
        <v>59839857.07799606</v>
      </c>
    </row>
    <row r="3725" spans="19:22" x14ac:dyDescent="0.35">
      <c r="S3725">
        <v>3654</v>
      </c>
      <c r="T3725" s="32">
        <v>250540371.41855723</v>
      </c>
      <c r="U3725">
        <v>3654</v>
      </c>
      <c r="V3725" s="32">
        <v>-226918957.69552761</v>
      </c>
    </row>
    <row r="3726" spans="19:22" x14ac:dyDescent="0.35">
      <c r="S3726">
        <v>3655</v>
      </c>
      <c r="T3726" s="32">
        <v>100785324.56504859</v>
      </c>
      <c r="U3726">
        <v>3655</v>
      </c>
      <c r="V3726" s="32">
        <v>-398250912.3859542</v>
      </c>
    </row>
    <row r="3727" spans="19:22" x14ac:dyDescent="0.35">
      <c r="S3727">
        <v>3656</v>
      </c>
      <c r="T3727" s="32">
        <v>109147621.23107626</v>
      </c>
      <c r="U3727">
        <v>3656</v>
      </c>
      <c r="V3727" s="32">
        <v>88287086.851967439</v>
      </c>
    </row>
    <row r="3728" spans="19:22" x14ac:dyDescent="0.35">
      <c r="S3728">
        <v>3657</v>
      </c>
      <c r="T3728" s="32">
        <v>138424708.64675096</v>
      </c>
      <c r="U3728">
        <v>3657</v>
      </c>
      <c r="V3728" s="32">
        <v>-423431015.67585313</v>
      </c>
    </row>
    <row r="3729" spans="19:22" x14ac:dyDescent="0.35">
      <c r="S3729">
        <v>3658</v>
      </c>
      <c r="T3729" s="32">
        <v>214772805.26688468</v>
      </c>
      <c r="U3729">
        <v>3658</v>
      </c>
      <c r="V3729" s="32">
        <v>21346206.493409324</v>
      </c>
    </row>
    <row r="3730" spans="19:22" x14ac:dyDescent="0.35">
      <c r="S3730">
        <v>3659</v>
      </c>
      <c r="T3730" s="32">
        <v>116578224.5754535</v>
      </c>
      <c r="U3730">
        <v>3659</v>
      </c>
      <c r="V3730" s="32">
        <v>-95913960.236252248</v>
      </c>
    </row>
    <row r="3731" spans="19:22" x14ac:dyDescent="0.35">
      <c r="S3731">
        <v>3660</v>
      </c>
      <c r="T3731" s="32">
        <v>107477501.91314399</v>
      </c>
      <c r="U3731">
        <v>3660</v>
      </c>
      <c r="V3731" s="32">
        <v>-595783932.15678024</v>
      </c>
    </row>
    <row r="3732" spans="19:22" x14ac:dyDescent="0.35">
      <c r="S3732">
        <v>3661</v>
      </c>
      <c r="T3732" s="32">
        <v>122651070.60725141</v>
      </c>
      <c r="U3732">
        <v>3661</v>
      </c>
      <c r="V3732" s="32">
        <v>-50475896.358158648</v>
      </c>
    </row>
    <row r="3733" spans="19:22" x14ac:dyDescent="0.35">
      <c r="S3733">
        <v>3662</v>
      </c>
      <c r="T3733" s="32">
        <v>98179233.168098941</v>
      </c>
      <c r="U3733">
        <v>3662</v>
      </c>
      <c r="V3733" s="32">
        <v>-281062532.92449909</v>
      </c>
    </row>
    <row r="3734" spans="19:22" x14ac:dyDescent="0.35">
      <c r="S3734">
        <v>3663</v>
      </c>
      <c r="T3734" s="32">
        <v>99743102.585930377</v>
      </c>
      <c r="U3734">
        <v>3663</v>
      </c>
      <c r="V3734" s="32">
        <v>-95774441.007737368</v>
      </c>
    </row>
    <row r="3735" spans="19:22" x14ac:dyDescent="0.35">
      <c r="S3735">
        <v>3664</v>
      </c>
      <c r="T3735" s="32">
        <v>218392348.49293882</v>
      </c>
      <c r="U3735">
        <v>3664</v>
      </c>
      <c r="V3735" s="32">
        <v>-175463760.26919678</v>
      </c>
    </row>
    <row r="3736" spans="19:22" x14ac:dyDescent="0.35">
      <c r="S3736">
        <v>3665</v>
      </c>
      <c r="T3736" s="32">
        <v>97936705.725609079</v>
      </c>
      <c r="U3736">
        <v>3665</v>
      </c>
      <c r="V3736" s="32">
        <v>61222790.152841285</v>
      </c>
    </row>
    <row r="3737" spans="19:22" x14ac:dyDescent="0.35">
      <c r="S3737">
        <v>3666</v>
      </c>
      <c r="T3737" s="32">
        <v>147564121.50178051</v>
      </c>
      <c r="U3737">
        <v>3666</v>
      </c>
      <c r="V3737" s="32">
        <v>-36588900.29749012</v>
      </c>
    </row>
    <row r="3738" spans="19:22" x14ac:dyDescent="0.35">
      <c r="S3738">
        <v>3667</v>
      </c>
      <c r="T3738" s="32">
        <v>115670230.145105</v>
      </c>
      <c r="U3738">
        <v>3667</v>
      </c>
      <c r="V3738" s="32">
        <v>355493611.48739982</v>
      </c>
    </row>
    <row r="3739" spans="19:22" x14ac:dyDescent="0.35">
      <c r="S3739">
        <v>3668</v>
      </c>
      <c r="T3739" s="32">
        <v>90920185.942000419</v>
      </c>
      <c r="U3739">
        <v>3668</v>
      </c>
      <c r="V3739" s="32">
        <v>46087246.231759638</v>
      </c>
    </row>
    <row r="3740" spans="19:22" x14ac:dyDescent="0.35">
      <c r="S3740">
        <v>3669</v>
      </c>
      <c r="T3740" s="32">
        <v>122368973.28007257</v>
      </c>
      <c r="U3740">
        <v>3669</v>
      </c>
      <c r="V3740" s="32">
        <v>-237985426.10272864</v>
      </c>
    </row>
    <row r="3741" spans="19:22" x14ac:dyDescent="0.35">
      <c r="S3741">
        <v>3670</v>
      </c>
      <c r="T3741" s="32">
        <v>93511577.69331333</v>
      </c>
      <c r="U3741">
        <v>3670</v>
      </c>
      <c r="V3741" s="32">
        <v>227285152.781396</v>
      </c>
    </row>
    <row r="3742" spans="19:22" x14ac:dyDescent="0.35">
      <c r="S3742">
        <v>3671</v>
      </c>
      <c r="T3742" s="32">
        <v>201100402.4164198</v>
      </c>
      <c r="U3742">
        <v>3671</v>
      </c>
      <c r="V3742" s="32">
        <v>-379988535.57613993</v>
      </c>
    </row>
    <row r="3743" spans="19:22" x14ac:dyDescent="0.35">
      <c r="S3743">
        <v>3672</v>
      </c>
      <c r="T3743" s="32">
        <v>98866425.959457979</v>
      </c>
      <c r="U3743">
        <v>3672</v>
      </c>
      <c r="V3743" s="32">
        <v>162383373.61824828</v>
      </c>
    </row>
    <row r="3744" spans="19:22" x14ac:dyDescent="0.35">
      <c r="S3744">
        <v>3673</v>
      </c>
      <c r="T3744" s="32">
        <v>177509358.64631981</v>
      </c>
      <c r="U3744">
        <v>3673</v>
      </c>
      <c r="V3744" s="32">
        <v>-262253167.7793785</v>
      </c>
    </row>
    <row r="3745" spans="19:22" x14ac:dyDescent="0.35">
      <c r="S3745">
        <v>3674</v>
      </c>
      <c r="T3745" s="32">
        <v>186208622.78935987</v>
      </c>
      <c r="U3745">
        <v>3674</v>
      </c>
      <c r="V3745" s="32">
        <v>-146431963.58996165</v>
      </c>
    </row>
    <row r="3746" spans="19:22" x14ac:dyDescent="0.35">
      <c r="S3746">
        <v>3675</v>
      </c>
      <c r="T3746" s="32">
        <v>176018921.23478708</v>
      </c>
      <c r="U3746">
        <v>3675</v>
      </c>
      <c r="V3746" s="32">
        <v>-129248737.76259495</v>
      </c>
    </row>
    <row r="3747" spans="19:22" x14ac:dyDescent="0.35">
      <c r="S3747">
        <v>3676</v>
      </c>
      <c r="T3747" s="32">
        <v>89345263.691458493</v>
      </c>
      <c r="U3747">
        <v>3676</v>
      </c>
      <c r="V3747" s="32">
        <v>-286922173.68168914</v>
      </c>
    </row>
    <row r="3748" spans="19:22" x14ac:dyDescent="0.35">
      <c r="S3748">
        <v>3677</v>
      </c>
      <c r="T3748" s="32">
        <v>144566635.13392606</v>
      </c>
      <c r="U3748">
        <v>3677</v>
      </c>
      <c r="V3748" s="32">
        <v>350817812.96279359</v>
      </c>
    </row>
    <row r="3749" spans="19:22" x14ac:dyDescent="0.35">
      <c r="S3749">
        <v>3678</v>
      </c>
      <c r="T3749" s="32">
        <v>273565731.07702512</v>
      </c>
      <c r="U3749">
        <v>3678</v>
      </c>
      <c r="V3749" s="32">
        <v>141532096.29238343</v>
      </c>
    </row>
    <row r="3750" spans="19:22" x14ac:dyDescent="0.35">
      <c r="S3750">
        <v>3679</v>
      </c>
      <c r="T3750" s="32">
        <v>108512373.31321456</v>
      </c>
      <c r="U3750">
        <v>3679</v>
      </c>
      <c r="V3750" s="32">
        <v>178908641.58320555</v>
      </c>
    </row>
    <row r="3751" spans="19:22" x14ac:dyDescent="0.35">
      <c r="S3751">
        <v>3680</v>
      </c>
      <c r="T3751" s="32">
        <v>163210847.43372178</v>
      </c>
      <c r="U3751">
        <v>3680</v>
      </c>
      <c r="V3751" s="32">
        <v>-354212649.28077567</v>
      </c>
    </row>
    <row r="3752" spans="19:22" x14ac:dyDescent="0.35">
      <c r="S3752">
        <v>3681</v>
      </c>
      <c r="T3752" s="32">
        <v>276949538.3506434</v>
      </c>
      <c r="U3752">
        <v>3681</v>
      </c>
      <c r="V3752" s="32">
        <v>192592110.57343882</v>
      </c>
    </row>
    <row r="3753" spans="19:22" x14ac:dyDescent="0.35">
      <c r="S3753">
        <v>3682</v>
      </c>
      <c r="T3753" s="32">
        <v>157289814.91541225</v>
      </c>
      <c r="U3753">
        <v>3682</v>
      </c>
      <c r="V3753" s="32">
        <v>-22282603.589758929</v>
      </c>
    </row>
    <row r="3754" spans="19:22" x14ac:dyDescent="0.35">
      <c r="S3754">
        <v>3683</v>
      </c>
      <c r="T3754" s="32">
        <v>56462711.883632705</v>
      </c>
      <c r="U3754">
        <v>3683</v>
      </c>
      <c r="V3754" s="32">
        <v>-714981068.39255917</v>
      </c>
    </row>
    <row r="3755" spans="19:22" x14ac:dyDescent="0.35">
      <c r="S3755">
        <v>3684</v>
      </c>
      <c r="T3755" s="32">
        <v>183195478.02193904</v>
      </c>
      <c r="U3755">
        <v>3684</v>
      </c>
      <c r="V3755" s="32">
        <v>-237120560.64494687</v>
      </c>
    </row>
    <row r="3756" spans="19:22" x14ac:dyDescent="0.35">
      <c r="S3756">
        <v>3685</v>
      </c>
      <c r="T3756" s="32">
        <v>133007856.05467489</v>
      </c>
      <c r="U3756">
        <v>3685</v>
      </c>
      <c r="V3756" s="32">
        <v>-154918850.37168765</v>
      </c>
    </row>
    <row r="3757" spans="19:22" x14ac:dyDescent="0.35">
      <c r="S3757">
        <v>3686</v>
      </c>
      <c r="T3757" s="32">
        <v>170155025.86377251</v>
      </c>
      <c r="U3757">
        <v>3686</v>
      </c>
      <c r="V3757" s="32">
        <v>-221420365.9330208</v>
      </c>
    </row>
    <row r="3758" spans="19:22" x14ac:dyDescent="0.35">
      <c r="S3758">
        <v>3687</v>
      </c>
      <c r="T3758" s="32">
        <v>216234298.21874145</v>
      </c>
      <c r="U3758">
        <v>3687</v>
      </c>
      <c r="V3758" s="32">
        <v>-344284725.08990508</v>
      </c>
    </row>
    <row r="3759" spans="19:22" x14ac:dyDescent="0.35">
      <c r="S3759">
        <v>3688</v>
      </c>
      <c r="T3759" s="32">
        <v>156108186.91042694</v>
      </c>
      <c r="U3759">
        <v>3688</v>
      </c>
      <c r="V3759" s="32">
        <v>-451950465.72231048</v>
      </c>
    </row>
    <row r="3760" spans="19:22" x14ac:dyDescent="0.35">
      <c r="S3760">
        <v>3689</v>
      </c>
      <c r="T3760" s="32">
        <v>259077298.75963426</v>
      </c>
      <c r="U3760">
        <v>3689</v>
      </c>
      <c r="V3760" s="32">
        <v>-465962690.06437677</v>
      </c>
    </row>
    <row r="3761" spans="19:22" x14ac:dyDescent="0.35">
      <c r="S3761">
        <v>3690</v>
      </c>
      <c r="T3761" s="32">
        <v>82755896.8435027</v>
      </c>
      <c r="U3761">
        <v>3690</v>
      </c>
      <c r="V3761" s="32">
        <v>-252703401.80327332</v>
      </c>
    </row>
    <row r="3762" spans="19:22" x14ac:dyDescent="0.35">
      <c r="S3762">
        <v>3691</v>
      </c>
      <c r="T3762" s="32">
        <v>83315401.214456961</v>
      </c>
      <c r="U3762">
        <v>3691</v>
      </c>
      <c r="V3762" s="32">
        <v>-742364610.2731055</v>
      </c>
    </row>
    <row r="3763" spans="19:22" x14ac:dyDescent="0.35">
      <c r="S3763">
        <v>3692</v>
      </c>
      <c r="T3763" s="32">
        <v>94331658.374855831</v>
      </c>
      <c r="U3763">
        <v>3692</v>
      </c>
      <c r="V3763" s="32">
        <v>254562531.32134533</v>
      </c>
    </row>
    <row r="3764" spans="19:22" x14ac:dyDescent="0.35">
      <c r="S3764">
        <v>3693</v>
      </c>
      <c r="T3764" s="32">
        <v>212256614.46830875</v>
      </c>
      <c r="U3764">
        <v>3693</v>
      </c>
      <c r="V3764" s="32">
        <v>81336931.774604812</v>
      </c>
    </row>
    <row r="3765" spans="19:22" x14ac:dyDescent="0.35">
      <c r="S3765">
        <v>3694</v>
      </c>
      <c r="T3765" s="32">
        <v>278629565.00799513</v>
      </c>
      <c r="U3765">
        <v>3694</v>
      </c>
      <c r="V3765" s="32">
        <v>-339590163.09276849</v>
      </c>
    </row>
    <row r="3766" spans="19:22" x14ac:dyDescent="0.35">
      <c r="S3766">
        <v>3695</v>
      </c>
      <c r="T3766" s="32">
        <v>200587924.78606668</v>
      </c>
      <c r="U3766">
        <v>3695</v>
      </c>
      <c r="V3766" s="32">
        <v>198401261.67675114</v>
      </c>
    </row>
    <row r="3767" spans="19:22" x14ac:dyDescent="0.35">
      <c r="S3767">
        <v>3696</v>
      </c>
      <c r="T3767" s="32">
        <v>191167204.92053258</v>
      </c>
      <c r="U3767">
        <v>3696</v>
      </c>
      <c r="V3767" s="32">
        <v>-347399647.98859674</v>
      </c>
    </row>
    <row r="3768" spans="19:22" x14ac:dyDescent="0.35">
      <c r="S3768">
        <v>3697</v>
      </c>
      <c r="T3768" s="32">
        <v>136132550.99318287</v>
      </c>
      <c r="U3768">
        <v>3697</v>
      </c>
      <c r="V3768" s="32">
        <v>-158129343.19615489</v>
      </c>
    </row>
    <row r="3769" spans="19:22" x14ac:dyDescent="0.35">
      <c r="S3769">
        <v>3698</v>
      </c>
      <c r="T3769" s="32">
        <v>148945690.61464116</v>
      </c>
      <c r="U3769">
        <v>3698</v>
      </c>
      <c r="V3769" s="32">
        <v>123927385.98503686</v>
      </c>
    </row>
    <row r="3770" spans="19:22" x14ac:dyDescent="0.35">
      <c r="S3770">
        <v>3699</v>
      </c>
      <c r="T3770" s="32">
        <v>50829928.724576086</v>
      </c>
      <c r="U3770">
        <v>3699</v>
      </c>
      <c r="V3770" s="32">
        <v>-286506459.48936099</v>
      </c>
    </row>
    <row r="3771" spans="19:22" x14ac:dyDescent="0.35">
      <c r="S3771">
        <v>3700</v>
      </c>
      <c r="T3771" s="32">
        <v>168163383.5252538</v>
      </c>
      <c r="U3771">
        <v>3700</v>
      </c>
      <c r="V3771" s="32">
        <v>1406833227.0743239</v>
      </c>
    </row>
    <row r="3772" spans="19:22" x14ac:dyDescent="0.35">
      <c r="S3772">
        <v>3701</v>
      </c>
      <c r="T3772" s="32">
        <v>189882235.56769851</v>
      </c>
      <c r="U3772">
        <v>3701</v>
      </c>
      <c r="V3772" s="32">
        <v>-463320652.12045217</v>
      </c>
    </row>
    <row r="3773" spans="19:22" x14ac:dyDescent="0.35">
      <c r="S3773">
        <v>3702</v>
      </c>
      <c r="T3773" s="32">
        <v>128929154.6329986</v>
      </c>
      <c r="U3773">
        <v>3702</v>
      </c>
      <c r="V3773" s="32">
        <v>58301133.237934574</v>
      </c>
    </row>
    <row r="3774" spans="19:22" x14ac:dyDescent="0.35">
      <c r="S3774">
        <v>3703</v>
      </c>
      <c r="T3774" s="32">
        <v>319589621.88836735</v>
      </c>
      <c r="U3774">
        <v>3703</v>
      </c>
      <c r="V3774" s="32">
        <v>-549568068.17529285</v>
      </c>
    </row>
    <row r="3775" spans="19:22" x14ac:dyDescent="0.35">
      <c r="S3775">
        <v>3704</v>
      </c>
      <c r="T3775" s="32">
        <v>151012648.97124344</v>
      </c>
      <c r="U3775">
        <v>3704</v>
      </c>
      <c r="V3775" s="32">
        <v>-75547359.240879267</v>
      </c>
    </row>
    <row r="3776" spans="19:22" x14ac:dyDescent="0.35">
      <c r="S3776">
        <v>3705</v>
      </c>
      <c r="T3776" s="32">
        <v>193212216.90454766</v>
      </c>
      <c r="U3776">
        <v>3705</v>
      </c>
      <c r="V3776" s="32">
        <v>-76487982.082717597</v>
      </c>
    </row>
    <row r="3777" spans="19:22" x14ac:dyDescent="0.35">
      <c r="S3777">
        <v>3706</v>
      </c>
      <c r="T3777" s="32">
        <v>149170958.83123538</v>
      </c>
      <c r="U3777">
        <v>3706</v>
      </c>
      <c r="V3777" s="32">
        <v>-159301683.06231245</v>
      </c>
    </row>
    <row r="3778" spans="19:22" x14ac:dyDescent="0.35">
      <c r="S3778">
        <v>3707</v>
      </c>
      <c r="T3778" s="32">
        <v>160233238.35450301</v>
      </c>
      <c r="U3778">
        <v>3707</v>
      </c>
      <c r="V3778" s="32">
        <v>-157977549.61004642</v>
      </c>
    </row>
    <row r="3779" spans="19:22" x14ac:dyDescent="0.35">
      <c r="S3779">
        <v>3708</v>
      </c>
      <c r="T3779" s="32">
        <v>153654556.43339005</v>
      </c>
      <c r="U3779">
        <v>3708</v>
      </c>
      <c r="V3779" s="32">
        <v>7221439.4517175034</v>
      </c>
    </row>
    <row r="3780" spans="19:22" x14ac:dyDescent="0.35">
      <c r="S3780">
        <v>3709</v>
      </c>
      <c r="T3780" s="32">
        <v>131090011.96797881</v>
      </c>
      <c r="U3780">
        <v>3709</v>
      </c>
      <c r="V3780" s="32">
        <v>-156702790.80053991</v>
      </c>
    </row>
    <row r="3781" spans="19:22" x14ac:dyDescent="0.35">
      <c r="S3781">
        <v>3710</v>
      </c>
      <c r="T3781" s="32">
        <v>111727375.99006069</v>
      </c>
      <c r="U3781">
        <v>3710</v>
      </c>
      <c r="V3781" s="32">
        <v>-9931080.4049586914</v>
      </c>
    </row>
    <row r="3782" spans="19:22" x14ac:dyDescent="0.35">
      <c r="S3782">
        <v>3711</v>
      </c>
      <c r="T3782" s="32">
        <v>131192770.25038257</v>
      </c>
      <c r="U3782">
        <v>3711</v>
      </c>
      <c r="V3782" s="32">
        <v>-300017974.20922518</v>
      </c>
    </row>
    <row r="3783" spans="19:22" x14ac:dyDescent="0.35">
      <c r="S3783">
        <v>3712</v>
      </c>
      <c r="T3783" s="32">
        <v>249876356.06838834</v>
      </c>
      <c r="U3783">
        <v>3712</v>
      </c>
      <c r="V3783" s="32">
        <v>243614315.51638198</v>
      </c>
    </row>
    <row r="3784" spans="19:22" x14ac:dyDescent="0.35">
      <c r="S3784">
        <v>3713</v>
      </c>
      <c r="T3784" s="32">
        <v>190361880.04769564</v>
      </c>
      <c r="U3784">
        <v>3713</v>
      </c>
      <c r="V3784" s="32">
        <v>-328490149.9012568</v>
      </c>
    </row>
    <row r="3785" spans="19:22" x14ac:dyDescent="0.35">
      <c r="S3785">
        <v>3714</v>
      </c>
      <c r="T3785" s="32">
        <v>80923202.04910101</v>
      </c>
      <c r="U3785">
        <v>3714</v>
      </c>
      <c r="V3785" s="32">
        <v>-275252048.23355085</v>
      </c>
    </row>
    <row r="3786" spans="19:22" x14ac:dyDescent="0.35">
      <c r="S3786">
        <v>3715</v>
      </c>
      <c r="T3786" s="32">
        <v>215920193.13183644</v>
      </c>
      <c r="U3786">
        <v>3715</v>
      </c>
      <c r="V3786" s="32">
        <v>-330801746.35972744</v>
      </c>
    </row>
    <row r="3787" spans="19:22" x14ac:dyDescent="0.35">
      <c r="S3787">
        <v>3716</v>
      </c>
      <c r="T3787" s="32">
        <v>262136008.40143982</v>
      </c>
      <c r="U3787">
        <v>3716</v>
      </c>
      <c r="V3787" s="32">
        <v>-196426678.0193004</v>
      </c>
    </row>
    <row r="3788" spans="19:22" x14ac:dyDescent="0.35">
      <c r="S3788">
        <v>3717</v>
      </c>
      <c r="T3788" s="32">
        <v>171838651.19221392</v>
      </c>
      <c r="U3788">
        <v>3717</v>
      </c>
      <c r="V3788" s="32">
        <v>654430666.96183538</v>
      </c>
    </row>
    <row r="3789" spans="19:22" x14ac:dyDescent="0.35">
      <c r="S3789">
        <v>3718</v>
      </c>
      <c r="T3789" s="32">
        <v>93957672.094196707</v>
      </c>
      <c r="U3789">
        <v>3718</v>
      </c>
      <c r="V3789" s="32">
        <v>-45584986.402623683</v>
      </c>
    </row>
    <row r="3790" spans="19:22" x14ac:dyDescent="0.35">
      <c r="S3790">
        <v>3719</v>
      </c>
      <c r="T3790" s="32">
        <v>168168011.23824775</v>
      </c>
      <c r="U3790">
        <v>3719</v>
      </c>
      <c r="V3790" s="32">
        <v>-131995904.45526592</v>
      </c>
    </row>
    <row r="3791" spans="19:22" x14ac:dyDescent="0.35">
      <c r="S3791">
        <v>3720</v>
      </c>
      <c r="T3791" s="32">
        <v>147152753.62970564</v>
      </c>
      <c r="U3791">
        <v>3720</v>
      </c>
      <c r="V3791" s="32">
        <v>2784680521.1127453</v>
      </c>
    </row>
    <row r="3792" spans="19:22" x14ac:dyDescent="0.35">
      <c r="S3792">
        <v>3721</v>
      </c>
      <c r="T3792" s="32">
        <v>157839770.37641731</v>
      </c>
      <c r="U3792">
        <v>3721</v>
      </c>
      <c r="V3792" s="32">
        <v>-298400154.55637825</v>
      </c>
    </row>
    <row r="3793" spans="19:22" x14ac:dyDescent="0.35">
      <c r="S3793">
        <v>3722</v>
      </c>
      <c r="T3793" s="32">
        <v>197716989.01464221</v>
      </c>
      <c r="U3793">
        <v>3722</v>
      </c>
      <c r="V3793" s="32">
        <v>-274029418.88189256</v>
      </c>
    </row>
    <row r="3794" spans="19:22" x14ac:dyDescent="0.35">
      <c r="S3794">
        <v>3723</v>
      </c>
      <c r="T3794" s="32">
        <v>179335861.67156285</v>
      </c>
      <c r="U3794">
        <v>3723</v>
      </c>
      <c r="V3794" s="32">
        <v>-83897326.281134874</v>
      </c>
    </row>
    <row r="3795" spans="19:22" x14ac:dyDescent="0.35">
      <c r="S3795">
        <v>3724</v>
      </c>
      <c r="T3795" s="32">
        <v>240753827.71601361</v>
      </c>
      <c r="U3795">
        <v>3724</v>
      </c>
      <c r="V3795" s="32">
        <v>-258277707.58655539</v>
      </c>
    </row>
    <row r="3796" spans="19:22" x14ac:dyDescent="0.35">
      <c r="S3796">
        <v>3725</v>
      </c>
      <c r="T3796" s="32">
        <v>170820200.13139725</v>
      </c>
      <c r="U3796">
        <v>3725</v>
      </c>
      <c r="V3796" s="32">
        <v>-227155759.13804156</v>
      </c>
    </row>
    <row r="3797" spans="19:22" x14ac:dyDescent="0.35">
      <c r="S3797">
        <v>3726</v>
      </c>
      <c r="T3797" s="32">
        <v>95981499.062531009</v>
      </c>
      <c r="U3797">
        <v>3726</v>
      </c>
      <c r="V3797" s="32">
        <v>-316590389.5797143</v>
      </c>
    </row>
    <row r="3798" spans="19:22" x14ac:dyDescent="0.35">
      <c r="S3798">
        <v>3727</v>
      </c>
      <c r="T3798" s="32">
        <v>204113368.823699</v>
      </c>
      <c r="U3798">
        <v>3727</v>
      </c>
      <c r="V3798" s="32">
        <v>-482820550.7535708</v>
      </c>
    </row>
    <row r="3799" spans="19:22" x14ac:dyDescent="0.35">
      <c r="S3799">
        <v>3728</v>
      </c>
      <c r="T3799" s="32">
        <v>123848436.62558325</v>
      </c>
      <c r="U3799">
        <v>3728</v>
      </c>
      <c r="V3799" s="32">
        <v>-5046008.8204137832</v>
      </c>
    </row>
    <row r="3800" spans="19:22" x14ac:dyDescent="0.35">
      <c r="S3800">
        <v>3729</v>
      </c>
      <c r="T3800" s="32">
        <v>372568204.85340571</v>
      </c>
      <c r="U3800">
        <v>3729</v>
      </c>
      <c r="V3800" s="32">
        <v>-133439718.60987583</v>
      </c>
    </row>
    <row r="3801" spans="19:22" x14ac:dyDescent="0.35">
      <c r="S3801">
        <v>3730</v>
      </c>
      <c r="T3801" s="32">
        <v>161148232.89084408</v>
      </c>
      <c r="U3801">
        <v>3730</v>
      </c>
      <c r="V3801" s="32">
        <v>-598044858.87452722</v>
      </c>
    </row>
    <row r="3802" spans="19:22" x14ac:dyDescent="0.35">
      <c r="S3802">
        <v>3731</v>
      </c>
      <c r="T3802" s="32">
        <v>91418466.377444297</v>
      </c>
      <c r="U3802">
        <v>3731</v>
      </c>
      <c r="V3802" s="32">
        <v>-171140200.65245679</v>
      </c>
    </row>
    <row r="3803" spans="19:22" x14ac:dyDescent="0.35">
      <c r="S3803">
        <v>3732</v>
      </c>
      <c r="T3803" s="32">
        <v>223163506.86214092</v>
      </c>
      <c r="U3803">
        <v>3732</v>
      </c>
      <c r="V3803" s="32">
        <v>-57140959.968420759</v>
      </c>
    </row>
    <row r="3804" spans="19:22" x14ac:dyDescent="0.35">
      <c r="S3804">
        <v>3733</v>
      </c>
      <c r="T3804" s="32">
        <v>148327153.45100355</v>
      </c>
      <c r="U3804">
        <v>3733</v>
      </c>
      <c r="V3804" s="32">
        <v>-237613916.35979262</v>
      </c>
    </row>
    <row r="3805" spans="19:22" x14ac:dyDescent="0.35">
      <c r="S3805">
        <v>3734</v>
      </c>
      <c r="T3805" s="32">
        <v>153654054.6020183</v>
      </c>
      <c r="U3805">
        <v>3734</v>
      </c>
      <c r="V3805" s="32">
        <v>-137906919.93411481</v>
      </c>
    </row>
    <row r="3806" spans="19:22" x14ac:dyDescent="0.35">
      <c r="S3806">
        <v>3735</v>
      </c>
      <c r="T3806" s="32">
        <v>236743988.46582624</v>
      </c>
      <c r="U3806">
        <v>3735</v>
      </c>
      <c r="V3806" s="32">
        <v>-220245077.3367663</v>
      </c>
    </row>
    <row r="3807" spans="19:22" x14ac:dyDescent="0.35">
      <c r="S3807">
        <v>3736</v>
      </c>
      <c r="T3807" s="32">
        <v>163627486.83579841</v>
      </c>
      <c r="U3807">
        <v>3736</v>
      </c>
      <c r="V3807" s="32">
        <v>1374111863.1331825</v>
      </c>
    </row>
    <row r="3808" spans="19:22" x14ac:dyDescent="0.35">
      <c r="S3808">
        <v>3737</v>
      </c>
      <c r="T3808" s="32">
        <v>180508344.46655279</v>
      </c>
      <c r="U3808">
        <v>3737</v>
      </c>
      <c r="V3808" s="32">
        <v>945802067.02364707</v>
      </c>
    </row>
    <row r="3809" spans="19:22" x14ac:dyDescent="0.35">
      <c r="S3809">
        <v>3738</v>
      </c>
      <c r="T3809" s="32">
        <v>221934138.49488932</v>
      </c>
      <c r="U3809">
        <v>3738</v>
      </c>
      <c r="V3809" s="32">
        <v>472533108.4391073</v>
      </c>
    </row>
    <row r="3810" spans="19:22" x14ac:dyDescent="0.35">
      <c r="S3810">
        <v>3739</v>
      </c>
      <c r="T3810" s="32">
        <v>196866198.55542687</v>
      </c>
      <c r="U3810">
        <v>3739</v>
      </c>
      <c r="V3810" s="32">
        <v>314996323.75417876</v>
      </c>
    </row>
    <row r="3811" spans="19:22" x14ac:dyDescent="0.35">
      <c r="S3811">
        <v>3740</v>
      </c>
      <c r="T3811" s="32">
        <v>197087130.83726671</v>
      </c>
      <c r="U3811">
        <v>3740</v>
      </c>
      <c r="V3811" s="32">
        <v>-241921722.22877109</v>
      </c>
    </row>
    <row r="3812" spans="19:22" x14ac:dyDescent="0.35">
      <c r="S3812">
        <v>3741</v>
      </c>
      <c r="T3812" s="32">
        <v>155463158.32607132</v>
      </c>
      <c r="U3812">
        <v>3741</v>
      </c>
      <c r="V3812" s="32">
        <v>-339227255.69727725</v>
      </c>
    </row>
    <row r="3813" spans="19:22" x14ac:dyDescent="0.35">
      <c r="S3813">
        <v>3742</v>
      </c>
      <c r="T3813" s="32">
        <v>115094942.96506928</v>
      </c>
      <c r="U3813">
        <v>3742</v>
      </c>
      <c r="V3813" s="32">
        <v>-575565713.5768497</v>
      </c>
    </row>
    <row r="3814" spans="19:22" x14ac:dyDescent="0.35">
      <c r="S3814">
        <v>3743</v>
      </c>
      <c r="T3814" s="32">
        <v>104595854.33305356</v>
      </c>
      <c r="U3814">
        <v>3743</v>
      </c>
      <c r="V3814" s="32">
        <v>-317674569.10460937</v>
      </c>
    </row>
    <row r="3815" spans="19:22" x14ac:dyDescent="0.35">
      <c r="S3815">
        <v>3744</v>
      </c>
      <c r="T3815" s="32">
        <v>247048549.82213876</v>
      </c>
      <c r="U3815">
        <v>3744</v>
      </c>
      <c r="V3815" s="32">
        <v>-642297358.04341507</v>
      </c>
    </row>
    <row r="3816" spans="19:22" x14ac:dyDescent="0.35">
      <c r="S3816">
        <v>3745</v>
      </c>
      <c r="T3816" s="32">
        <v>85179917.237397775</v>
      </c>
      <c r="U3816">
        <v>3745</v>
      </c>
      <c r="V3816" s="32">
        <v>-560350177.7170732</v>
      </c>
    </row>
    <row r="3817" spans="19:22" x14ac:dyDescent="0.35">
      <c r="S3817">
        <v>3746</v>
      </c>
      <c r="T3817" s="32">
        <v>120160293.04857352</v>
      </c>
      <c r="U3817">
        <v>3746</v>
      </c>
      <c r="V3817" s="32">
        <v>535445592.56423295</v>
      </c>
    </row>
    <row r="3818" spans="19:22" x14ac:dyDescent="0.35">
      <c r="S3818">
        <v>3747</v>
      </c>
      <c r="T3818" s="32">
        <v>123530130.06406762</v>
      </c>
      <c r="U3818">
        <v>3747</v>
      </c>
      <c r="V3818" s="32">
        <v>198334102.28736362</v>
      </c>
    </row>
    <row r="3819" spans="19:22" x14ac:dyDescent="0.35">
      <c r="S3819">
        <v>3748</v>
      </c>
      <c r="T3819" s="32">
        <v>129740672.64681564</v>
      </c>
      <c r="U3819">
        <v>3748</v>
      </c>
      <c r="V3819" s="32">
        <v>794338504.09105265</v>
      </c>
    </row>
    <row r="3820" spans="19:22" x14ac:dyDescent="0.35">
      <c r="S3820">
        <v>3749</v>
      </c>
      <c r="T3820" s="32">
        <v>54147052.247186095</v>
      </c>
      <c r="U3820">
        <v>3749</v>
      </c>
      <c r="V3820" s="32">
        <v>93355187.192509249</v>
      </c>
    </row>
    <row r="3821" spans="19:22" x14ac:dyDescent="0.35">
      <c r="S3821">
        <v>3750</v>
      </c>
      <c r="T3821" s="32">
        <v>96495569.864098027</v>
      </c>
      <c r="U3821">
        <v>3750</v>
      </c>
      <c r="V3821" s="32">
        <v>-125402171.28239472</v>
      </c>
    </row>
    <row r="3822" spans="19:22" x14ac:dyDescent="0.35">
      <c r="S3822">
        <v>3751</v>
      </c>
      <c r="T3822" s="32">
        <v>96197315.307164297</v>
      </c>
      <c r="U3822">
        <v>3751</v>
      </c>
      <c r="V3822" s="32">
        <v>-273175174.57088292</v>
      </c>
    </row>
    <row r="3823" spans="19:22" x14ac:dyDescent="0.35">
      <c r="S3823">
        <v>3752</v>
      </c>
      <c r="T3823" s="32">
        <v>221560312.50811759</v>
      </c>
      <c r="U3823">
        <v>3752</v>
      </c>
      <c r="V3823" s="32">
        <v>-536986481.01752341</v>
      </c>
    </row>
    <row r="3824" spans="19:22" x14ac:dyDescent="0.35">
      <c r="S3824">
        <v>3753</v>
      </c>
      <c r="T3824" s="32">
        <v>209540979.76887378</v>
      </c>
      <c r="U3824">
        <v>3753</v>
      </c>
      <c r="V3824" s="32">
        <v>-299104692.28410035</v>
      </c>
    </row>
    <row r="3825" spans="19:22" x14ac:dyDescent="0.35">
      <c r="S3825">
        <v>3754</v>
      </c>
      <c r="T3825" s="32">
        <v>206137252.40166989</v>
      </c>
      <c r="U3825">
        <v>3754</v>
      </c>
      <c r="V3825" s="32">
        <v>-309886495.42727405</v>
      </c>
    </row>
    <row r="3826" spans="19:22" x14ac:dyDescent="0.35">
      <c r="S3826">
        <v>3755</v>
      </c>
      <c r="T3826" s="32">
        <v>100583118.25484353</v>
      </c>
      <c r="U3826">
        <v>3755</v>
      </c>
      <c r="V3826" s="32">
        <v>-255905638.69685462</v>
      </c>
    </row>
    <row r="3827" spans="19:22" x14ac:dyDescent="0.35">
      <c r="S3827">
        <v>3756</v>
      </c>
      <c r="T3827" s="32">
        <v>96106386.979873165</v>
      </c>
      <c r="U3827">
        <v>3756</v>
      </c>
      <c r="V3827" s="32">
        <v>82981474.955440551</v>
      </c>
    </row>
    <row r="3828" spans="19:22" x14ac:dyDescent="0.35">
      <c r="S3828">
        <v>3757</v>
      </c>
      <c r="T3828" s="32">
        <v>107992696.08352672</v>
      </c>
      <c r="U3828">
        <v>3757</v>
      </c>
      <c r="V3828" s="32">
        <v>-211934657.30941081</v>
      </c>
    </row>
    <row r="3829" spans="19:22" x14ac:dyDescent="0.35">
      <c r="S3829">
        <v>3758</v>
      </c>
      <c r="T3829" s="32">
        <v>161357078.92244995</v>
      </c>
      <c r="U3829">
        <v>3758</v>
      </c>
      <c r="V3829" s="32">
        <v>30469391.831620652</v>
      </c>
    </row>
    <row r="3830" spans="19:22" x14ac:dyDescent="0.35">
      <c r="S3830">
        <v>3759</v>
      </c>
      <c r="T3830" s="32">
        <v>171522401.13109225</v>
      </c>
      <c r="U3830">
        <v>3759</v>
      </c>
      <c r="V3830" s="32">
        <v>-90533551.244362026</v>
      </c>
    </row>
    <row r="3831" spans="19:22" x14ac:dyDescent="0.35">
      <c r="S3831">
        <v>3760</v>
      </c>
      <c r="T3831" s="32">
        <v>129868441.98755918</v>
      </c>
      <c r="U3831">
        <v>3760</v>
      </c>
      <c r="V3831" s="32">
        <v>68457713.302801982</v>
      </c>
    </row>
    <row r="3832" spans="19:22" x14ac:dyDescent="0.35">
      <c r="S3832">
        <v>3761</v>
      </c>
      <c r="T3832" s="32">
        <v>88910294.586117774</v>
      </c>
      <c r="U3832">
        <v>3761</v>
      </c>
      <c r="V3832" s="32">
        <v>158734058.92518404</v>
      </c>
    </row>
    <row r="3833" spans="19:22" x14ac:dyDescent="0.35">
      <c r="S3833">
        <v>3762</v>
      </c>
      <c r="T3833" s="32">
        <v>82509395.855713889</v>
      </c>
      <c r="U3833">
        <v>3762</v>
      </c>
      <c r="V3833" s="32">
        <v>-148987634.35598391</v>
      </c>
    </row>
    <row r="3834" spans="19:22" x14ac:dyDescent="0.35">
      <c r="S3834">
        <v>3763</v>
      </c>
      <c r="T3834" s="32">
        <v>93222750.779948622</v>
      </c>
      <c r="U3834">
        <v>3763</v>
      </c>
      <c r="V3834" s="32">
        <v>-214808735.7755242</v>
      </c>
    </row>
    <row r="3835" spans="19:22" x14ac:dyDescent="0.35">
      <c r="S3835">
        <v>3764</v>
      </c>
      <c r="T3835" s="32">
        <v>88349046.072285816</v>
      </c>
      <c r="U3835">
        <v>3764</v>
      </c>
      <c r="V3835" s="32">
        <v>-346653154.15666914</v>
      </c>
    </row>
    <row r="3836" spans="19:22" x14ac:dyDescent="0.35">
      <c r="S3836">
        <v>3765</v>
      </c>
      <c r="T3836" s="32">
        <v>134568108.54214779</v>
      </c>
      <c r="U3836">
        <v>3765</v>
      </c>
      <c r="V3836" s="32">
        <v>-212805273.63934612</v>
      </c>
    </row>
    <row r="3837" spans="19:22" x14ac:dyDescent="0.35">
      <c r="S3837">
        <v>3766</v>
      </c>
      <c r="T3837" s="32">
        <v>166774101.74128023</v>
      </c>
      <c r="U3837">
        <v>3766</v>
      </c>
      <c r="V3837" s="32">
        <v>447280551.7581926</v>
      </c>
    </row>
    <row r="3838" spans="19:22" x14ac:dyDescent="0.35">
      <c r="S3838">
        <v>3767</v>
      </c>
      <c r="T3838" s="32">
        <v>147987559.01641777</v>
      </c>
      <c r="U3838">
        <v>3767</v>
      </c>
      <c r="V3838" s="32">
        <v>-42771167.750184357</v>
      </c>
    </row>
    <row r="3839" spans="19:22" x14ac:dyDescent="0.35">
      <c r="S3839">
        <v>3768</v>
      </c>
      <c r="T3839" s="32">
        <v>194446916.80956027</v>
      </c>
      <c r="U3839">
        <v>3768</v>
      </c>
      <c r="V3839" s="32">
        <v>-217437399.92780876</v>
      </c>
    </row>
    <row r="3840" spans="19:22" x14ac:dyDescent="0.35">
      <c r="S3840">
        <v>3769</v>
      </c>
      <c r="T3840" s="32">
        <v>161345221.79865393</v>
      </c>
      <c r="U3840">
        <v>3769</v>
      </c>
      <c r="V3840" s="32">
        <v>-238358495.89827552</v>
      </c>
    </row>
    <row r="3841" spans="19:22" x14ac:dyDescent="0.35">
      <c r="S3841">
        <v>3770</v>
      </c>
      <c r="T3841" s="32">
        <v>162479133.68816176</v>
      </c>
      <c r="U3841">
        <v>3770</v>
      </c>
      <c r="V3841" s="32">
        <v>-396119335.26434022</v>
      </c>
    </row>
    <row r="3842" spans="19:22" x14ac:dyDescent="0.35">
      <c r="S3842">
        <v>3771</v>
      </c>
      <c r="T3842" s="32">
        <v>279720106.47382545</v>
      </c>
      <c r="U3842">
        <v>3771</v>
      </c>
      <c r="V3842" s="32">
        <v>-129471148.66153525</v>
      </c>
    </row>
    <row r="3843" spans="19:22" x14ac:dyDescent="0.35">
      <c r="S3843">
        <v>3772</v>
      </c>
      <c r="T3843" s="32">
        <v>113476469.56233984</v>
      </c>
      <c r="U3843">
        <v>3772</v>
      </c>
      <c r="V3843" s="32">
        <v>244048920.43370587</v>
      </c>
    </row>
    <row r="3844" spans="19:22" x14ac:dyDescent="0.35">
      <c r="S3844">
        <v>3773</v>
      </c>
      <c r="T3844" s="32">
        <v>273033531.97342873</v>
      </c>
      <c r="U3844">
        <v>3773</v>
      </c>
      <c r="V3844" s="32">
        <v>-377544139.92030466</v>
      </c>
    </row>
    <row r="3845" spans="19:22" x14ac:dyDescent="0.35">
      <c r="S3845">
        <v>3774</v>
      </c>
      <c r="T3845" s="32">
        <v>126800523.12462299</v>
      </c>
      <c r="U3845">
        <v>3774</v>
      </c>
      <c r="V3845" s="32">
        <v>-301301020.98661518</v>
      </c>
    </row>
    <row r="3846" spans="19:22" x14ac:dyDescent="0.35">
      <c r="S3846">
        <v>3775</v>
      </c>
      <c r="T3846" s="32">
        <v>106459442.11835805</v>
      </c>
      <c r="U3846">
        <v>3775</v>
      </c>
      <c r="V3846" s="32">
        <v>130785454.73709561</v>
      </c>
    </row>
    <row r="3847" spans="19:22" x14ac:dyDescent="0.35">
      <c r="S3847">
        <v>3776</v>
      </c>
      <c r="T3847" s="32">
        <v>153965566.73584607</v>
      </c>
      <c r="U3847">
        <v>3776</v>
      </c>
      <c r="V3847" s="32">
        <v>-123312564.9557528</v>
      </c>
    </row>
    <row r="3848" spans="19:22" x14ac:dyDescent="0.35">
      <c r="S3848">
        <v>3777</v>
      </c>
      <c r="T3848" s="32">
        <v>204595336.14314222</v>
      </c>
      <c r="U3848">
        <v>3777</v>
      </c>
      <c r="V3848" s="32">
        <v>27691700.226288509</v>
      </c>
    </row>
    <row r="3849" spans="19:22" x14ac:dyDescent="0.35">
      <c r="S3849">
        <v>3778</v>
      </c>
      <c r="T3849" s="32">
        <v>143199108.13617668</v>
      </c>
      <c r="U3849">
        <v>3778</v>
      </c>
      <c r="V3849" s="32">
        <v>-340562162.11196792</v>
      </c>
    </row>
    <row r="3850" spans="19:22" x14ac:dyDescent="0.35">
      <c r="S3850">
        <v>3779</v>
      </c>
      <c r="T3850" s="32">
        <v>171231730.2176843</v>
      </c>
      <c r="U3850">
        <v>3779</v>
      </c>
      <c r="V3850" s="32">
        <v>-343806825.87870818</v>
      </c>
    </row>
    <row r="3851" spans="19:22" x14ac:dyDescent="0.35">
      <c r="S3851">
        <v>3780</v>
      </c>
      <c r="T3851" s="32">
        <v>92846185.560138911</v>
      </c>
      <c r="U3851">
        <v>3780</v>
      </c>
      <c r="V3851" s="32">
        <v>-518285567.24570799</v>
      </c>
    </row>
    <row r="3852" spans="19:22" x14ac:dyDescent="0.35">
      <c r="S3852">
        <v>3781</v>
      </c>
      <c r="T3852" s="32">
        <v>98463109.729126945</v>
      </c>
      <c r="U3852">
        <v>3781</v>
      </c>
      <c r="V3852" s="32">
        <v>1113157003.2224641</v>
      </c>
    </row>
    <row r="3853" spans="19:22" x14ac:dyDescent="0.35">
      <c r="S3853">
        <v>3782</v>
      </c>
      <c r="T3853" s="32">
        <v>278374265.24153173</v>
      </c>
      <c r="U3853">
        <v>3782</v>
      </c>
      <c r="V3853" s="32">
        <v>-96819352.9946578</v>
      </c>
    </row>
    <row r="3854" spans="19:22" x14ac:dyDescent="0.35">
      <c r="S3854">
        <v>3783</v>
      </c>
      <c r="T3854" s="32">
        <v>92544774.164641172</v>
      </c>
      <c r="U3854">
        <v>3783</v>
      </c>
      <c r="V3854" s="32">
        <v>2133959845.3077056</v>
      </c>
    </row>
    <row r="3855" spans="19:22" x14ac:dyDescent="0.35">
      <c r="S3855">
        <v>3784</v>
      </c>
      <c r="T3855" s="32">
        <v>116374932.80825076</v>
      </c>
      <c r="U3855">
        <v>3784</v>
      </c>
      <c r="V3855" s="32">
        <v>-300196444.89510548</v>
      </c>
    </row>
    <row r="3856" spans="19:22" x14ac:dyDescent="0.35">
      <c r="S3856">
        <v>3785</v>
      </c>
      <c r="T3856" s="32">
        <v>127829264.35781698</v>
      </c>
      <c r="U3856">
        <v>3785</v>
      </c>
      <c r="V3856" s="32">
        <v>-390300137.89818197</v>
      </c>
    </row>
    <row r="3857" spans="19:22" x14ac:dyDescent="0.35">
      <c r="S3857">
        <v>3786</v>
      </c>
      <c r="T3857" s="32">
        <v>117550066.47551222</v>
      </c>
      <c r="U3857">
        <v>3786</v>
      </c>
      <c r="V3857" s="32">
        <v>221006317.16490677</v>
      </c>
    </row>
    <row r="3858" spans="19:22" x14ac:dyDescent="0.35">
      <c r="S3858">
        <v>3787</v>
      </c>
      <c r="T3858" s="32">
        <v>111882450.65736814</v>
      </c>
      <c r="U3858">
        <v>3787</v>
      </c>
      <c r="V3858" s="32">
        <v>-474534573.76882643</v>
      </c>
    </row>
    <row r="3859" spans="19:22" x14ac:dyDescent="0.35">
      <c r="S3859">
        <v>3788</v>
      </c>
      <c r="T3859" s="32">
        <v>232686251.10339427</v>
      </c>
      <c r="U3859">
        <v>3788</v>
      </c>
      <c r="V3859" s="32">
        <v>2359668781.1318893</v>
      </c>
    </row>
    <row r="3860" spans="19:22" x14ac:dyDescent="0.35">
      <c r="S3860">
        <v>3789</v>
      </c>
      <c r="T3860" s="32">
        <v>109780671.26840372</v>
      </c>
      <c r="U3860">
        <v>3789</v>
      </c>
      <c r="V3860" s="32">
        <v>-174267037.08598724</v>
      </c>
    </row>
    <row r="3861" spans="19:22" x14ac:dyDescent="0.35">
      <c r="S3861">
        <v>3790</v>
      </c>
      <c r="T3861" s="32">
        <v>189386843.85418966</v>
      </c>
      <c r="U3861">
        <v>3790</v>
      </c>
      <c r="V3861" s="32">
        <v>-284250089.71954894</v>
      </c>
    </row>
    <row r="3862" spans="19:22" x14ac:dyDescent="0.35">
      <c r="S3862">
        <v>3791</v>
      </c>
      <c r="T3862" s="32">
        <v>95224168.776558846</v>
      </c>
      <c r="U3862">
        <v>3791</v>
      </c>
      <c r="V3862" s="32">
        <v>-364956893.4536612</v>
      </c>
    </row>
    <row r="3863" spans="19:22" x14ac:dyDescent="0.35">
      <c r="S3863">
        <v>3792</v>
      </c>
      <c r="T3863" s="32">
        <v>94603779.487701207</v>
      </c>
      <c r="U3863">
        <v>3792</v>
      </c>
      <c r="V3863" s="32">
        <v>-178249826.86971104</v>
      </c>
    </row>
    <row r="3864" spans="19:22" x14ac:dyDescent="0.35">
      <c r="S3864">
        <v>3793</v>
      </c>
      <c r="T3864" s="32">
        <v>364313169.15756184</v>
      </c>
      <c r="U3864">
        <v>3793</v>
      </c>
      <c r="V3864" s="32">
        <v>268458723.03294563</v>
      </c>
    </row>
    <row r="3865" spans="19:22" x14ac:dyDescent="0.35">
      <c r="S3865">
        <v>3794</v>
      </c>
      <c r="T3865" s="32">
        <v>102908196.80257975</v>
      </c>
      <c r="U3865">
        <v>3794</v>
      </c>
      <c r="V3865" s="32">
        <v>-311584470.6480307</v>
      </c>
    </row>
    <row r="3866" spans="19:22" x14ac:dyDescent="0.35">
      <c r="S3866">
        <v>3795</v>
      </c>
      <c r="T3866" s="32">
        <v>167622935.06342196</v>
      </c>
      <c r="U3866">
        <v>3795</v>
      </c>
      <c r="V3866" s="32">
        <v>281163919.61853981</v>
      </c>
    </row>
    <row r="3867" spans="19:22" x14ac:dyDescent="0.35">
      <c r="S3867">
        <v>3796</v>
      </c>
      <c r="T3867" s="32">
        <v>107714013.92745775</v>
      </c>
      <c r="U3867">
        <v>3796</v>
      </c>
      <c r="V3867" s="32">
        <v>639655834.32845604</v>
      </c>
    </row>
    <row r="3868" spans="19:22" x14ac:dyDescent="0.35">
      <c r="S3868">
        <v>3797</v>
      </c>
      <c r="T3868" s="32">
        <v>125557032.8793148</v>
      </c>
      <c r="U3868">
        <v>3797</v>
      </c>
      <c r="V3868" s="32">
        <v>215202670.92747027</v>
      </c>
    </row>
    <row r="3869" spans="19:22" x14ac:dyDescent="0.35">
      <c r="S3869">
        <v>3798</v>
      </c>
      <c r="T3869" s="32">
        <v>150350833.39722916</v>
      </c>
      <c r="U3869">
        <v>3798</v>
      </c>
      <c r="V3869" s="32">
        <v>-389491668.08869493</v>
      </c>
    </row>
    <row r="3870" spans="19:22" x14ac:dyDescent="0.35">
      <c r="S3870">
        <v>3799</v>
      </c>
      <c r="T3870" s="32">
        <v>168040974.12444898</v>
      </c>
      <c r="U3870">
        <v>3799</v>
      </c>
      <c r="V3870" s="32">
        <v>1040937854.9242994</v>
      </c>
    </row>
    <row r="3871" spans="19:22" x14ac:dyDescent="0.35">
      <c r="S3871">
        <v>3800</v>
      </c>
      <c r="T3871" s="32">
        <v>342895574.50642991</v>
      </c>
      <c r="U3871">
        <v>3800</v>
      </c>
      <c r="V3871" s="32">
        <v>-175592973.95899981</v>
      </c>
    </row>
    <row r="3872" spans="19:22" x14ac:dyDescent="0.35">
      <c r="S3872">
        <v>3801</v>
      </c>
      <c r="T3872" s="32">
        <v>134362086.35311553</v>
      </c>
      <c r="U3872">
        <v>3801</v>
      </c>
      <c r="V3872" s="32">
        <v>1269049917.1200974</v>
      </c>
    </row>
    <row r="3873" spans="19:22" x14ac:dyDescent="0.35">
      <c r="S3873">
        <v>3802</v>
      </c>
      <c r="T3873" s="32">
        <v>98481902.43373397</v>
      </c>
      <c r="U3873">
        <v>3802</v>
      </c>
      <c r="V3873" s="32">
        <v>276327919.49151301</v>
      </c>
    </row>
    <row r="3874" spans="19:22" x14ac:dyDescent="0.35">
      <c r="S3874">
        <v>3803</v>
      </c>
      <c r="T3874" s="32">
        <v>222806063.50609484</v>
      </c>
      <c r="U3874">
        <v>3803</v>
      </c>
      <c r="V3874" s="32">
        <v>381397250.82855439</v>
      </c>
    </row>
    <row r="3875" spans="19:22" x14ac:dyDescent="0.35">
      <c r="S3875">
        <v>3804</v>
      </c>
      <c r="T3875" s="32">
        <v>265753567.0557631</v>
      </c>
      <c r="U3875">
        <v>3804</v>
      </c>
      <c r="V3875" s="32">
        <v>-144130871.60366088</v>
      </c>
    </row>
    <row r="3876" spans="19:22" x14ac:dyDescent="0.35">
      <c r="S3876">
        <v>3805</v>
      </c>
      <c r="T3876" s="32">
        <v>65329123.200771391</v>
      </c>
      <c r="U3876">
        <v>3805</v>
      </c>
      <c r="V3876" s="32">
        <v>-464357454.93833303</v>
      </c>
    </row>
    <row r="3877" spans="19:22" x14ac:dyDescent="0.35">
      <c r="S3877">
        <v>3806</v>
      </c>
      <c r="T3877" s="32">
        <v>112552230.492578</v>
      </c>
      <c r="U3877">
        <v>3806</v>
      </c>
      <c r="V3877" s="32">
        <v>-48580641.793839693</v>
      </c>
    </row>
    <row r="3878" spans="19:22" x14ac:dyDescent="0.35">
      <c r="S3878">
        <v>3807</v>
      </c>
      <c r="T3878" s="32">
        <v>91845190.727140486</v>
      </c>
      <c r="U3878">
        <v>3807</v>
      </c>
      <c r="V3878" s="32">
        <v>-265205419.93249309</v>
      </c>
    </row>
    <row r="3879" spans="19:22" x14ac:dyDescent="0.35">
      <c r="S3879">
        <v>3808</v>
      </c>
      <c r="T3879" s="32">
        <v>63103219.884812705</v>
      </c>
      <c r="U3879">
        <v>3808</v>
      </c>
      <c r="V3879" s="32">
        <v>-164134704.98269084</v>
      </c>
    </row>
    <row r="3880" spans="19:22" x14ac:dyDescent="0.35">
      <c r="S3880">
        <v>3809</v>
      </c>
      <c r="T3880" s="32">
        <v>84434529.748450831</v>
      </c>
      <c r="U3880">
        <v>3809</v>
      </c>
      <c r="V3880" s="32">
        <v>-231946012.98643029</v>
      </c>
    </row>
    <row r="3881" spans="19:22" x14ac:dyDescent="0.35">
      <c r="S3881">
        <v>3810</v>
      </c>
      <c r="T3881" s="32">
        <v>260785106.27418453</v>
      </c>
      <c r="U3881">
        <v>3810</v>
      </c>
      <c r="V3881" s="32">
        <v>-296364825.46762085</v>
      </c>
    </row>
    <row r="3882" spans="19:22" x14ac:dyDescent="0.35">
      <c r="S3882">
        <v>3811</v>
      </c>
      <c r="T3882" s="32">
        <v>161060974.16933948</v>
      </c>
      <c r="U3882">
        <v>3811</v>
      </c>
      <c r="V3882" s="32">
        <v>-415265661.37205225</v>
      </c>
    </row>
    <row r="3883" spans="19:22" x14ac:dyDescent="0.35">
      <c r="S3883">
        <v>3812</v>
      </c>
      <c r="T3883" s="32">
        <v>66133087.64424295</v>
      </c>
      <c r="U3883">
        <v>3812</v>
      </c>
      <c r="V3883" s="32">
        <v>586372286.01994538</v>
      </c>
    </row>
    <row r="3884" spans="19:22" x14ac:dyDescent="0.35">
      <c r="S3884">
        <v>3813</v>
      </c>
      <c r="T3884" s="32">
        <v>168051905.42374277</v>
      </c>
      <c r="U3884">
        <v>3813</v>
      </c>
      <c r="V3884" s="32">
        <v>-194893001.71655101</v>
      </c>
    </row>
    <row r="3885" spans="19:22" x14ac:dyDescent="0.35">
      <c r="S3885">
        <v>3814</v>
      </c>
      <c r="T3885" s="32">
        <v>116289765.99868873</v>
      </c>
      <c r="U3885">
        <v>3814</v>
      </c>
      <c r="V3885" s="32">
        <v>-82106475.212176546</v>
      </c>
    </row>
    <row r="3886" spans="19:22" x14ac:dyDescent="0.35">
      <c r="S3886">
        <v>3815</v>
      </c>
      <c r="T3886" s="32">
        <v>160460412.15166801</v>
      </c>
      <c r="U3886">
        <v>3815</v>
      </c>
      <c r="V3886" s="32">
        <v>4353154672.4485788</v>
      </c>
    </row>
    <row r="3887" spans="19:22" x14ac:dyDescent="0.35">
      <c r="S3887">
        <v>3816</v>
      </c>
      <c r="T3887" s="32">
        <v>93770292.697927937</v>
      </c>
      <c r="U3887">
        <v>3816</v>
      </c>
      <c r="V3887" s="32">
        <v>442048851.18888044</v>
      </c>
    </row>
    <row r="3888" spans="19:22" x14ac:dyDescent="0.35">
      <c r="S3888">
        <v>3817</v>
      </c>
      <c r="T3888" s="32">
        <v>147055354.47042468</v>
      </c>
      <c r="U3888">
        <v>3817</v>
      </c>
      <c r="V3888" s="32">
        <v>-106640749.89088872</v>
      </c>
    </row>
    <row r="3889" spans="19:22" x14ac:dyDescent="0.35">
      <c r="S3889">
        <v>3818</v>
      </c>
      <c r="T3889" s="32">
        <v>65983407.612225585</v>
      </c>
      <c r="U3889">
        <v>3818</v>
      </c>
      <c r="V3889" s="32">
        <v>574190107.11012685</v>
      </c>
    </row>
    <row r="3890" spans="19:22" x14ac:dyDescent="0.35">
      <c r="S3890">
        <v>3819</v>
      </c>
      <c r="T3890" s="32">
        <v>142301417.78617164</v>
      </c>
      <c r="U3890">
        <v>3819</v>
      </c>
      <c r="V3890" s="32">
        <v>-144175246.28423259</v>
      </c>
    </row>
    <row r="3891" spans="19:22" x14ac:dyDescent="0.35">
      <c r="S3891">
        <v>3820</v>
      </c>
      <c r="T3891" s="32">
        <v>61005624.157184497</v>
      </c>
      <c r="U3891">
        <v>3820</v>
      </c>
      <c r="V3891" s="32">
        <v>-8780476.5764802955</v>
      </c>
    </row>
    <row r="3892" spans="19:22" x14ac:dyDescent="0.35">
      <c r="S3892">
        <v>3821</v>
      </c>
      <c r="T3892" s="32">
        <v>103904696.80987994</v>
      </c>
      <c r="U3892">
        <v>3821</v>
      </c>
      <c r="V3892" s="32">
        <v>-176275117.04535043</v>
      </c>
    </row>
    <row r="3893" spans="19:22" x14ac:dyDescent="0.35">
      <c r="S3893">
        <v>3822</v>
      </c>
      <c r="T3893" s="32">
        <v>65661249.249700397</v>
      </c>
      <c r="U3893">
        <v>3822</v>
      </c>
      <c r="V3893" s="32">
        <v>910924068.77064812</v>
      </c>
    </row>
    <row r="3894" spans="19:22" x14ac:dyDescent="0.35">
      <c r="S3894">
        <v>3823</v>
      </c>
      <c r="T3894" s="32">
        <v>278904571.42435968</v>
      </c>
      <c r="U3894">
        <v>3823</v>
      </c>
      <c r="V3894" s="32">
        <v>45813819.904238939</v>
      </c>
    </row>
    <row r="3895" spans="19:22" x14ac:dyDescent="0.35">
      <c r="S3895">
        <v>3824</v>
      </c>
      <c r="T3895" s="32">
        <v>143986216.44546539</v>
      </c>
      <c r="U3895">
        <v>3824</v>
      </c>
      <c r="V3895" s="32">
        <v>-105108869.18701984</v>
      </c>
    </row>
    <row r="3896" spans="19:22" x14ac:dyDescent="0.35">
      <c r="S3896">
        <v>3825</v>
      </c>
      <c r="T3896" s="32">
        <v>100226166.60905822</v>
      </c>
      <c r="U3896">
        <v>3825</v>
      </c>
      <c r="V3896" s="32">
        <v>-260698359.52008301</v>
      </c>
    </row>
    <row r="3897" spans="19:22" x14ac:dyDescent="0.35">
      <c r="S3897">
        <v>3826</v>
      </c>
      <c r="T3897" s="32">
        <v>251561352.87499291</v>
      </c>
      <c r="U3897">
        <v>3826</v>
      </c>
      <c r="V3897" s="32">
        <v>-355856431.20863163</v>
      </c>
    </row>
    <row r="3898" spans="19:22" x14ac:dyDescent="0.35">
      <c r="S3898">
        <v>3827</v>
      </c>
      <c r="T3898" s="32">
        <v>92842084.4575129</v>
      </c>
      <c r="U3898">
        <v>3827</v>
      </c>
      <c r="V3898" s="32">
        <v>-473675913.61476791</v>
      </c>
    </row>
    <row r="3899" spans="19:22" x14ac:dyDescent="0.35">
      <c r="S3899">
        <v>3828</v>
      </c>
      <c r="T3899" s="32">
        <v>122890841.20169567</v>
      </c>
      <c r="U3899">
        <v>3828</v>
      </c>
      <c r="V3899" s="32">
        <v>-62695817.387848288</v>
      </c>
    </row>
    <row r="3900" spans="19:22" x14ac:dyDescent="0.35">
      <c r="S3900">
        <v>3829</v>
      </c>
      <c r="T3900" s="32">
        <v>66183555.223770328</v>
      </c>
      <c r="U3900">
        <v>3829</v>
      </c>
      <c r="V3900" s="32">
        <v>-52662694.435582623</v>
      </c>
    </row>
    <row r="3901" spans="19:22" x14ac:dyDescent="0.35">
      <c r="S3901">
        <v>3830</v>
      </c>
      <c r="T3901" s="32">
        <v>185238853.5996553</v>
      </c>
      <c r="U3901">
        <v>3830</v>
      </c>
      <c r="V3901" s="32">
        <v>490142158.88833141</v>
      </c>
    </row>
    <row r="3902" spans="19:22" x14ac:dyDescent="0.35">
      <c r="S3902">
        <v>3831</v>
      </c>
      <c r="T3902" s="32">
        <v>122961983.80461709</v>
      </c>
      <c r="U3902">
        <v>3831</v>
      </c>
      <c r="V3902" s="32">
        <v>-32391709.832224946</v>
      </c>
    </row>
    <row r="3903" spans="19:22" x14ac:dyDescent="0.35">
      <c r="S3903">
        <v>3832</v>
      </c>
      <c r="T3903" s="32">
        <v>200896249.35443109</v>
      </c>
      <c r="U3903">
        <v>3832</v>
      </c>
      <c r="V3903" s="32">
        <v>-509963796.77327639</v>
      </c>
    </row>
    <row r="3904" spans="19:22" x14ac:dyDescent="0.35">
      <c r="S3904">
        <v>3833</v>
      </c>
      <c r="T3904" s="32">
        <v>201172504.39560804</v>
      </c>
      <c r="U3904">
        <v>3833</v>
      </c>
      <c r="V3904" s="32">
        <v>-241218305.32133758</v>
      </c>
    </row>
    <row r="3905" spans="19:22" x14ac:dyDescent="0.35">
      <c r="S3905">
        <v>3834</v>
      </c>
      <c r="T3905" s="32">
        <v>97386046.616605476</v>
      </c>
      <c r="U3905">
        <v>3834</v>
      </c>
      <c r="V3905" s="32">
        <v>193044995.59395635</v>
      </c>
    </row>
    <row r="3906" spans="19:22" x14ac:dyDescent="0.35">
      <c r="S3906">
        <v>3835</v>
      </c>
      <c r="T3906" s="32">
        <v>113181062.69115959</v>
      </c>
      <c r="U3906">
        <v>3835</v>
      </c>
      <c r="V3906" s="32">
        <v>209297895.2720238</v>
      </c>
    </row>
    <row r="3907" spans="19:22" x14ac:dyDescent="0.35">
      <c r="S3907">
        <v>3836</v>
      </c>
      <c r="T3907" s="32">
        <v>171870630.78136337</v>
      </c>
      <c r="U3907">
        <v>3836</v>
      </c>
      <c r="V3907" s="32">
        <v>-102026413.96851052</v>
      </c>
    </row>
    <row r="3908" spans="19:22" x14ac:dyDescent="0.35">
      <c r="S3908">
        <v>3837</v>
      </c>
      <c r="T3908" s="32">
        <v>196424699.82870322</v>
      </c>
      <c r="U3908">
        <v>3837</v>
      </c>
      <c r="V3908" s="32">
        <v>109166102.30139846</v>
      </c>
    </row>
    <row r="3909" spans="19:22" x14ac:dyDescent="0.35">
      <c r="S3909">
        <v>3838</v>
      </c>
      <c r="T3909" s="32">
        <v>176440199.91936535</v>
      </c>
      <c r="U3909">
        <v>3838</v>
      </c>
      <c r="V3909" s="32">
        <v>-233383506.83732414</v>
      </c>
    </row>
    <row r="3910" spans="19:22" x14ac:dyDescent="0.35">
      <c r="S3910">
        <v>3839</v>
      </c>
      <c r="T3910" s="32">
        <v>158652411.63891026</v>
      </c>
      <c r="U3910">
        <v>3839</v>
      </c>
      <c r="V3910" s="32">
        <v>-124588808.57670213</v>
      </c>
    </row>
    <row r="3911" spans="19:22" x14ac:dyDescent="0.35">
      <c r="S3911">
        <v>3840</v>
      </c>
      <c r="T3911" s="32">
        <v>118594610.2518888</v>
      </c>
      <c r="U3911">
        <v>3840</v>
      </c>
      <c r="V3911" s="32">
        <v>-243825202.64032003</v>
      </c>
    </row>
    <row r="3912" spans="19:22" x14ac:dyDescent="0.35">
      <c r="S3912">
        <v>3841</v>
      </c>
      <c r="T3912" s="32">
        <v>133842726.35095507</v>
      </c>
      <c r="U3912">
        <v>3841</v>
      </c>
      <c r="V3912" s="32">
        <v>2866225.5229383707</v>
      </c>
    </row>
    <row r="3913" spans="19:22" x14ac:dyDescent="0.35">
      <c r="S3913">
        <v>3842</v>
      </c>
      <c r="T3913" s="32">
        <v>137985151.06543425</v>
      </c>
      <c r="U3913">
        <v>3842</v>
      </c>
      <c r="V3913" s="32">
        <v>-174297689.22313142</v>
      </c>
    </row>
    <row r="3914" spans="19:22" x14ac:dyDescent="0.35">
      <c r="S3914">
        <v>3843</v>
      </c>
      <c r="T3914" s="32">
        <v>121083159.13948765</v>
      </c>
      <c r="U3914">
        <v>3843</v>
      </c>
      <c r="V3914" s="32">
        <v>30565458.072744202</v>
      </c>
    </row>
    <row r="3915" spans="19:22" x14ac:dyDescent="0.35">
      <c r="S3915">
        <v>3844</v>
      </c>
      <c r="T3915" s="32">
        <v>104588320.42312531</v>
      </c>
      <c r="U3915">
        <v>3844</v>
      </c>
      <c r="V3915" s="32">
        <v>-171050482.15346438</v>
      </c>
    </row>
    <row r="3916" spans="19:22" x14ac:dyDescent="0.35">
      <c r="S3916">
        <v>3845</v>
      </c>
      <c r="T3916" s="32">
        <v>111433825.7248164</v>
      </c>
      <c r="U3916">
        <v>3845</v>
      </c>
      <c r="V3916" s="32">
        <v>-874104547.629246</v>
      </c>
    </row>
    <row r="3917" spans="19:22" x14ac:dyDescent="0.35">
      <c r="S3917">
        <v>3846</v>
      </c>
      <c r="T3917" s="32">
        <v>221605547.30150929</v>
      </c>
      <c r="U3917">
        <v>3846</v>
      </c>
      <c r="V3917" s="32">
        <v>838238026.00172472</v>
      </c>
    </row>
    <row r="3918" spans="19:22" x14ac:dyDescent="0.35">
      <c r="S3918">
        <v>3847</v>
      </c>
      <c r="T3918" s="32">
        <v>191739384.18791205</v>
      </c>
      <c r="U3918">
        <v>3847</v>
      </c>
      <c r="V3918" s="32">
        <v>-164124322.04511029</v>
      </c>
    </row>
    <row r="3919" spans="19:22" x14ac:dyDescent="0.35">
      <c r="S3919">
        <v>3848</v>
      </c>
      <c r="T3919" s="32">
        <v>67150547.412986636</v>
      </c>
      <c r="U3919">
        <v>3848</v>
      </c>
      <c r="V3919" s="32">
        <v>-393278162.34280878</v>
      </c>
    </row>
    <row r="3920" spans="19:22" x14ac:dyDescent="0.35">
      <c r="S3920">
        <v>3849</v>
      </c>
      <c r="T3920" s="32">
        <v>130348181.86762321</v>
      </c>
      <c r="U3920">
        <v>3849</v>
      </c>
      <c r="V3920" s="32">
        <v>-126202760.8544946</v>
      </c>
    </row>
    <row r="3921" spans="19:22" x14ac:dyDescent="0.35">
      <c r="S3921">
        <v>3850</v>
      </c>
      <c r="T3921" s="32">
        <v>101487895.15569599</v>
      </c>
      <c r="U3921">
        <v>3850</v>
      </c>
      <c r="V3921" s="32">
        <v>-11620071.799421247</v>
      </c>
    </row>
    <row r="3922" spans="19:22" x14ac:dyDescent="0.35">
      <c r="S3922">
        <v>3851</v>
      </c>
      <c r="T3922" s="32">
        <v>258600832.87772971</v>
      </c>
      <c r="U3922">
        <v>3851</v>
      </c>
      <c r="V3922" s="32">
        <v>-115728594.95241259</v>
      </c>
    </row>
    <row r="3923" spans="19:22" x14ac:dyDescent="0.35">
      <c r="S3923">
        <v>3852</v>
      </c>
      <c r="T3923" s="32">
        <v>142394257.37897977</v>
      </c>
      <c r="U3923">
        <v>3852</v>
      </c>
      <c r="V3923" s="32">
        <v>-236048761.746016</v>
      </c>
    </row>
    <row r="3924" spans="19:22" x14ac:dyDescent="0.35">
      <c r="S3924">
        <v>3853</v>
      </c>
      <c r="T3924" s="32">
        <v>201132512.3813374</v>
      </c>
      <c r="U3924">
        <v>3853</v>
      </c>
      <c r="V3924" s="32">
        <v>-170473667.75572485</v>
      </c>
    </row>
    <row r="3925" spans="19:22" x14ac:dyDescent="0.35">
      <c r="S3925">
        <v>3854</v>
      </c>
      <c r="T3925" s="32">
        <v>343705950.05944914</v>
      </c>
      <c r="U3925">
        <v>3854</v>
      </c>
      <c r="V3925" s="32">
        <v>-152783194.79574949</v>
      </c>
    </row>
    <row r="3926" spans="19:22" x14ac:dyDescent="0.35">
      <c r="S3926">
        <v>3855</v>
      </c>
      <c r="T3926" s="32">
        <v>137952155.48042017</v>
      </c>
      <c r="U3926">
        <v>3855</v>
      </c>
      <c r="V3926" s="32">
        <v>-200549183.29417837</v>
      </c>
    </row>
    <row r="3927" spans="19:22" x14ac:dyDescent="0.35">
      <c r="S3927">
        <v>3856</v>
      </c>
      <c r="T3927" s="32">
        <v>218386798.55148616</v>
      </c>
      <c r="U3927">
        <v>3856</v>
      </c>
      <c r="V3927" s="32">
        <v>-248923526.1489225</v>
      </c>
    </row>
    <row r="3928" spans="19:22" x14ac:dyDescent="0.35">
      <c r="S3928">
        <v>3857</v>
      </c>
      <c r="T3928" s="32">
        <v>99947333.071691781</v>
      </c>
      <c r="U3928">
        <v>3857</v>
      </c>
      <c r="V3928" s="32">
        <v>-37058229.235595308</v>
      </c>
    </row>
    <row r="3929" spans="19:22" x14ac:dyDescent="0.35">
      <c r="S3929">
        <v>3858</v>
      </c>
      <c r="T3929" s="32">
        <v>108215113.40900445</v>
      </c>
      <c r="U3929">
        <v>3858</v>
      </c>
      <c r="V3929" s="32">
        <v>193819518.82883212</v>
      </c>
    </row>
    <row r="3930" spans="19:22" x14ac:dyDescent="0.35">
      <c r="S3930">
        <v>3859</v>
      </c>
      <c r="T3930" s="32">
        <v>144604950.57981777</v>
      </c>
      <c r="U3930">
        <v>3859</v>
      </c>
      <c r="V3930" s="32">
        <v>-347260547.16367877</v>
      </c>
    </row>
    <row r="3931" spans="19:22" x14ac:dyDescent="0.35">
      <c r="S3931">
        <v>3860</v>
      </c>
      <c r="T3931" s="32">
        <v>143825012.4433215</v>
      </c>
      <c r="U3931">
        <v>3860</v>
      </c>
      <c r="V3931" s="32">
        <v>370052830.81992668</v>
      </c>
    </row>
    <row r="3932" spans="19:22" x14ac:dyDescent="0.35">
      <c r="S3932">
        <v>3861</v>
      </c>
      <c r="T3932" s="32">
        <v>178190259.54064617</v>
      </c>
      <c r="U3932">
        <v>3861</v>
      </c>
      <c r="V3932" s="32">
        <v>-287386727.69162834</v>
      </c>
    </row>
    <row r="3933" spans="19:22" x14ac:dyDescent="0.35">
      <c r="S3933">
        <v>3862</v>
      </c>
      <c r="T3933" s="32">
        <v>457991938.65398115</v>
      </c>
      <c r="U3933">
        <v>3862</v>
      </c>
      <c r="V3933" s="32">
        <v>514040861.50206292</v>
      </c>
    </row>
    <row r="3934" spans="19:22" x14ac:dyDescent="0.35">
      <c r="S3934">
        <v>3863</v>
      </c>
      <c r="T3934" s="32">
        <v>97493629.777513564</v>
      </c>
      <c r="U3934">
        <v>3863</v>
      </c>
      <c r="V3934" s="32">
        <v>661834558.00336099</v>
      </c>
    </row>
    <row r="3935" spans="19:22" x14ac:dyDescent="0.35">
      <c r="S3935">
        <v>3864</v>
      </c>
      <c r="T3935" s="32">
        <v>132145495.54686788</v>
      </c>
      <c r="U3935">
        <v>3864</v>
      </c>
      <c r="V3935" s="32">
        <v>123849438.12029617</v>
      </c>
    </row>
    <row r="3936" spans="19:22" x14ac:dyDescent="0.35">
      <c r="S3936">
        <v>3865</v>
      </c>
      <c r="T3936" s="32">
        <v>124378764.99695475</v>
      </c>
      <c r="U3936">
        <v>3865</v>
      </c>
      <c r="V3936" s="32">
        <v>-262817273.03438741</v>
      </c>
    </row>
    <row r="3937" spans="19:22" x14ac:dyDescent="0.35">
      <c r="S3937">
        <v>3866</v>
      </c>
      <c r="T3937" s="32">
        <v>132359023.5887389</v>
      </c>
      <c r="U3937">
        <v>3866</v>
      </c>
      <c r="V3937" s="32">
        <v>-89909317.262782633</v>
      </c>
    </row>
    <row r="3938" spans="19:22" x14ac:dyDescent="0.35">
      <c r="S3938">
        <v>3867</v>
      </c>
      <c r="T3938" s="32">
        <v>151729623.18513218</v>
      </c>
      <c r="U3938">
        <v>3867</v>
      </c>
      <c r="V3938" s="32">
        <v>-267698383.35539258</v>
      </c>
    </row>
    <row r="3939" spans="19:22" x14ac:dyDescent="0.35">
      <c r="S3939">
        <v>3868</v>
      </c>
      <c r="T3939" s="32">
        <v>98316007.019649327</v>
      </c>
      <c r="U3939">
        <v>3868</v>
      </c>
      <c r="V3939" s="32">
        <v>-173588709.72598693</v>
      </c>
    </row>
    <row r="3940" spans="19:22" x14ac:dyDescent="0.35">
      <c r="S3940">
        <v>3869</v>
      </c>
      <c r="T3940" s="32">
        <v>294341055.63647723</v>
      </c>
      <c r="U3940">
        <v>3869</v>
      </c>
      <c r="V3940" s="32">
        <v>1415679910.6917775</v>
      </c>
    </row>
    <row r="3941" spans="19:22" x14ac:dyDescent="0.35">
      <c r="S3941">
        <v>3870</v>
      </c>
      <c r="T3941" s="32">
        <v>128033534.8011131</v>
      </c>
      <c r="U3941">
        <v>3870</v>
      </c>
      <c r="V3941" s="32">
        <v>27779769.408525866</v>
      </c>
    </row>
    <row r="3942" spans="19:22" x14ac:dyDescent="0.35">
      <c r="S3942">
        <v>3871</v>
      </c>
      <c r="T3942" s="32">
        <v>117494683.3583601</v>
      </c>
      <c r="U3942">
        <v>3871</v>
      </c>
      <c r="V3942" s="32">
        <v>-236707041.41684565</v>
      </c>
    </row>
    <row r="3943" spans="19:22" x14ac:dyDescent="0.35">
      <c r="S3943">
        <v>3872</v>
      </c>
      <c r="T3943" s="32">
        <v>140885422.29177111</v>
      </c>
      <c r="U3943">
        <v>3872</v>
      </c>
      <c r="V3943" s="32">
        <v>-100124169.22064508</v>
      </c>
    </row>
    <row r="3944" spans="19:22" x14ac:dyDescent="0.35">
      <c r="S3944">
        <v>3873</v>
      </c>
      <c r="T3944" s="32">
        <v>164803755.80836147</v>
      </c>
      <c r="U3944">
        <v>3873</v>
      </c>
      <c r="V3944" s="32">
        <v>1017578907.0281394</v>
      </c>
    </row>
    <row r="3945" spans="19:22" x14ac:dyDescent="0.35">
      <c r="S3945">
        <v>3874</v>
      </c>
      <c r="T3945" s="32">
        <v>147414857.30614957</v>
      </c>
      <c r="U3945">
        <v>3874</v>
      </c>
      <c r="V3945" s="32">
        <v>-151810386.24042049</v>
      </c>
    </row>
    <row r="3946" spans="19:22" x14ac:dyDescent="0.35">
      <c r="S3946">
        <v>3875</v>
      </c>
      <c r="T3946" s="32">
        <v>326237026.31566119</v>
      </c>
      <c r="U3946">
        <v>3875</v>
      </c>
      <c r="V3946" s="32">
        <v>-245143256.72160074</v>
      </c>
    </row>
    <row r="3947" spans="19:22" x14ac:dyDescent="0.35">
      <c r="S3947">
        <v>3876</v>
      </c>
      <c r="T3947" s="32">
        <v>242397370.85853586</v>
      </c>
      <c r="U3947">
        <v>3876</v>
      </c>
      <c r="V3947" s="32">
        <v>-255507980.59341598</v>
      </c>
    </row>
    <row r="3948" spans="19:22" x14ac:dyDescent="0.35">
      <c r="S3948">
        <v>3877</v>
      </c>
      <c r="T3948" s="32">
        <v>122152182.1248641</v>
      </c>
      <c r="U3948">
        <v>3877</v>
      </c>
      <c r="V3948" s="32">
        <v>-232375845.00790939</v>
      </c>
    </row>
    <row r="3949" spans="19:22" x14ac:dyDescent="0.35">
      <c r="S3949">
        <v>3878</v>
      </c>
      <c r="T3949" s="32">
        <v>91395808.676713571</v>
      </c>
      <c r="U3949">
        <v>3878</v>
      </c>
      <c r="V3949" s="32">
        <v>956436047.04615486</v>
      </c>
    </row>
    <row r="3950" spans="19:22" x14ac:dyDescent="0.35">
      <c r="S3950">
        <v>3879</v>
      </c>
      <c r="T3950" s="32">
        <v>87972251.549341872</v>
      </c>
      <c r="U3950">
        <v>3879</v>
      </c>
      <c r="V3950" s="32">
        <v>515210649.33020425</v>
      </c>
    </row>
    <row r="3951" spans="19:22" x14ac:dyDescent="0.35">
      <c r="S3951">
        <v>3880</v>
      </c>
      <c r="T3951" s="32">
        <v>177014583.54700458</v>
      </c>
      <c r="U3951">
        <v>3880</v>
      </c>
      <c r="V3951" s="32">
        <v>-143013755.40586033</v>
      </c>
    </row>
    <row r="3952" spans="19:22" x14ac:dyDescent="0.35">
      <c r="S3952">
        <v>3881</v>
      </c>
      <c r="T3952" s="32">
        <v>243229568.80447453</v>
      </c>
      <c r="U3952">
        <v>3881</v>
      </c>
      <c r="V3952" s="32">
        <v>-216085275.34887168</v>
      </c>
    </row>
    <row r="3953" spans="19:22" x14ac:dyDescent="0.35">
      <c r="S3953">
        <v>3882</v>
      </c>
      <c r="T3953" s="32">
        <v>78796998.649137244</v>
      </c>
      <c r="U3953">
        <v>3882</v>
      </c>
      <c r="V3953" s="32">
        <v>-382521930.88405442</v>
      </c>
    </row>
    <row r="3954" spans="19:22" x14ac:dyDescent="0.35">
      <c r="S3954">
        <v>3883</v>
      </c>
      <c r="T3954" s="32">
        <v>134983803.87944901</v>
      </c>
      <c r="U3954">
        <v>3883</v>
      </c>
      <c r="V3954" s="32">
        <v>-118969057.34706567</v>
      </c>
    </row>
    <row r="3955" spans="19:22" x14ac:dyDescent="0.35">
      <c r="S3955">
        <v>3884</v>
      </c>
      <c r="T3955" s="32">
        <v>152207158.75256631</v>
      </c>
      <c r="U3955">
        <v>3884</v>
      </c>
      <c r="V3955" s="32">
        <v>-200896473.5721148</v>
      </c>
    </row>
    <row r="3956" spans="19:22" x14ac:dyDescent="0.35">
      <c r="S3956">
        <v>3885</v>
      </c>
      <c r="T3956" s="32">
        <v>112600302.52726987</v>
      </c>
      <c r="U3956">
        <v>3885</v>
      </c>
      <c r="V3956" s="32">
        <v>-383401727.99892771</v>
      </c>
    </row>
    <row r="3957" spans="19:22" x14ac:dyDescent="0.35">
      <c r="S3957">
        <v>3886</v>
      </c>
      <c r="T3957" s="32">
        <v>110913409.97203025</v>
      </c>
      <c r="U3957">
        <v>3886</v>
      </c>
      <c r="V3957" s="32">
        <v>-601839523.2442379</v>
      </c>
    </row>
    <row r="3958" spans="19:22" x14ac:dyDescent="0.35">
      <c r="S3958">
        <v>3887</v>
      </c>
      <c r="T3958" s="32">
        <v>131748422.18891408</v>
      </c>
      <c r="U3958">
        <v>3887</v>
      </c>
      <c r="V3958" s="32">
        <v>-459651710.58187175</v>
      </c>
    </row>
    <row r="3959" spans="19:22" x14ac:dyDescent="0.35">
      <c r="S3959">
        <v>3888</v>
      </c>
      <c r="T3959" s="32">
        <v>114106659.8567621</v>
      </c>
      <c r="U3959">
        <v>3888</v>
      </c>
      <c r="V3959" s="32">
        <v>-117463113.73291717</v>
      </c>
    </row>
    <row r="3960" spans="19:22" x14ac:dyDescent="0.35">
      <c r="S3960">
        <v>3889</v>
      </c>
      <c r="T3960" s="32">
        <v>193029498.3935048</v>
      </c>
      <c r="U3960">
        <v>3889</v>
      </c>
      <c r="V3960" s="32">
        <v>328113714.84945047</v>
      </c>
    </row>
    <row r="3961" spans="19:22" x14ac:dyDescent="0.35">
      <c r="S3961">
        <v>3890</v>
      </c>
      <c r="T3961" s="32">
        <v>121872276.20776358</v>
      </c>
      <c r="U3961">
        <v>3890</v>
      </c>
      <c r="V3961" s="32">
        <v>388612878.84408903</v>
      </c>
    </row>
    <row r="3962" spans="19:22" x14ac:dyDescent="0.35">
      <c r="S3962">
        <v>3891</v>
      </c>
      <c r="T3962" s="32">
        <v>95183280.945963636</v>
      </c>
      <c r="U3962">
        <v>3891</v>
      </c>
      <c r="V3962" s="32">
        <v>45528521.107136458</v>
      </c>
    </row>
    <row r="3963" spans="19:22" x14ac:dyDescent="0.35">
      <c r="S3963">
        <v>3892</v>
      </c>
      <c r="T3963" s="32">
        <v>80614649.015721142</v>
      </c>
      <c r="U3963">
        <v>3892</v>
      </c>
      <c r="V3963" s="32">
        <v>21298586.660524417</v>
      </c>
    </row>
    <row r="3964" spans="19:22" x14ac:dyDescent="0.35">
      <c r="S3964">
        <v>3893</v>
      </c>
      <c r="T3964" s="32">
        <v>137350537.17381567</v>
      </c>
      <c r="U3964">
        <v>3893</v>
      </c>
      <c r="V3964" s="32">
        <v>748324827.14707243</v>
      </c>
    </row>
    <row r="3965" spans="19:22" x14ac:dyDescent="0.35">
      <c r="S3965">
        <v>3894</v>
      </c>
      <c r="T3965" s="32">
        <v>134277921.33971471</v>
      </c>
      <c r="U3965">
        <v>3894</v>
      </c>
      <c r="V3965" s="32">
        <v>98060989.438722163</v>
      </c>
    </row>
    <row r="3966" spans="19:22" x14ac:dyDescent="0.35">
      <c r="S3966">
        <v>3895</v>
      </c>
      <c r="T3966" s="32">
        <v>186206036.54486722</v>
      </c>
      <c r="U3966">
        <v>3895</v>
      </c>
      <c r="V3966" s="32">
        <v>204464337.29291686</v>
      </c>
    </row>
    <row r="3967" spans="19:22" x14ac:dyDescent="0.35">
      <c r="S3967">
        <v>3896</v>
      </c>
      <c r="T3967" s="32">
        <v>139795461.23776406</v>
      </c>
      <c r="U3967">
        <v>3896</v>
      </c>
      <c r="V3967" s="32">
        <v>-259520907.94720837</v>
      </c>
    </row>
    <row r="3968" spans="19:22" x14ac:dyDescent="0.35">
      <c r="S3968">
        <v>3897</v>
      </c>
      <c r="T3968" s="32">
        <v>125332352.73803464</v>
      </c>
      <c r="U3968">
        <v>3897</v>
      </c>
      <c r="V3968" s="32">
        <v>-110385300.78598629</v>
      </c>
    </row>
    <row r="3969" spans="19:22" x14ac:dyDescent="0.35">
      <c r="S3969">
        <v>3898</v>
      </c>
      <c r="T3969" s="32">
        <v>385965979.50026214</v>
      </c>
      <c r="U3969">
        <v>3898</v>
      </c>
      <c r="V3969" s="32">
        <v>-626331353.17982101</v>
      </c>
    </row>
    <row r="3970" spans="19:22" x14ac:dyDescent="0.35">
      <c r="S3970">
        <v>3899</v>
      </c>
      <c r="T3970" s="32">
        <v>338882474.20943582</v>
      </c>
      <c r="U3970">
        <v>3899</v>
      </c>
      <c r="V3970" s="32">
        <v>503169594.71779782</v>
      </c>
    </row>
    <row r="3971" spans="19:22" x14ac:dyDescent="0.35">
      <c r="S3971">
        <v>3900</v>
      </c>
      <c r="T3971" s="32">
        <v>162711861.67912018</v>
      </c>
      <c r="U3971">
        <v>3900</v>
      </c>
      <c r="V3971" s="32">
        <v>-91235815.017034262</v>
      </c>
    </row>
    <row r="3972" spans="19:22" x14ac:dyDescent="0.35">
      <c r="S3972">
        <v>3901</v>
      </c>
      <c r="T3972" s="32">
        <v>58272466.850434124</v>
      </c>
      <c r="U3972">
        <v>3901</v>
      </c>
      <c r="V3972" s="32">
        <v>-554190890.85692585</v>
      </c>
    </row>
    <row r="3973" spans="19:22" x14ac:dyDescent="0.35">
      <c r="S3973">
        <v>3902</v>
      </c>
      <c r="T3973" s="32">
        <v>213056955.91603193</v>
      </c>
      <c r="U3973">
        <v>3902</v>
      </c>
      <c r="V3973" s="32">
        <v>-678323157.44338059</v>
      </c>
    </row>
    <row r="3974" spans="19:22" x14ac:dyDescent="0.35">
      <c r="S3974">
        <v>3903</v>
      </c>
      <c r="T3974" s="32">
        <v>102214833.57405117</v>
      </c>
      <c r="U3974">
        <v>3903</v>
      </c>
      <c r="V3974" s="32">
        <v>226340235.66484499</v>
      </c>
    </row>
    <row r="3975" spans="19:22" x14ac:dyDescent="0.35">
      <c r="S3975">
        <v>3904</v>
      </c>
      <c r="T3975" s="32">
        <v>168909467.65170088</v>
      </c>
      <c r="U3975">
        <v>3904</v>
      </c>
      <c r="V3975" s="32">
        <v>-462596251.62178355</v>
      </c>
    </row>
    <row r="3976" spans="19:22" x14ac:dyDescent="0.35">
      <c r="S3976">
        <v>3905</v>
      </c>
      <c r="T3976" s="32">
        <v>39540078.92621626</v>
      </c>
      <c r="U3976">
        <v>3905</v>
      </c>
      <c r="V3976" s="32">
        <v>-406062085.52980971</v>
      </c>
    </row>
    <row r="3977" spans="19:22" x14ac:dyDescent="0.35">
      <c r="S3977">
        <v>3906</v>
      </c>
      <c r="T3977" s="32">
        <v>91684205.069945544</v>
      </c>
      <c r="U3977">
        <v>3906</v>
      </c>
      <c r="V3977" s="32">
        <v>-293227404.30361921</v>
      </c>
    </row>
    <row r="3978" spans="19:22" x14ac:dyDescent="0.35">
      <c r="S3978">
        <v>3907</v>
      </c>
      <c r="T3978" s="32">
        <v>128524790.21504517</v>
      </c>
      <c r="U3978">
        <v>3907</v>
      </c>
      <c r="V3978" s="32">
        <v>-602156938.21721673</v>
      </c>
    </row>
    <row r="3979" spans="19:22" x14ac:dyDescent="0.35">
      <c r="S3979">
        <v>3908</v>
      </c>
      <c r="T3979" s="32">
        <v>86170908.080662265</v>
      </c>
      <c r="U3979">
        <v>3908</v>
      </c>
      <c r="V3979" s="32">
        <v>-38075261.981709674</v>
      </c>
    </row>
    <row r="3980" spans="19:22" x14ac:dyDescent="0.35">
      <c r="S3980">
        <v>3909</v>
      </c>
      <c r="T3980" s="32">
        <v>141239964.49358109</v>
      </c>
      <c r="U3980">
        <v>3909</v>
      </c>
      <c r="V3980" s="32">
        <v>103173080.46577074</v>
      </c>
    </row>
    <row r="3981" spans="19:22" x14ac:dyDescent="0.35">
      <c r="S3981">
        <v>3910</v>
      </c>
      <c r="T3981" s="32">
        <v>108398401.18646878</v>
      </c>
      <c r="U3981">
        <v>3910</v>
      </c>
      <c r="V3981" s="32">
        <v>-70206584.359897971</v>
      </c>
    </row>
    <row r="3982" spans="19:22" x14ac:dyDescent="0.35">
      <c r="S3982">
        <v>3911</v>
      </c>
      <c r="T3982" s="32">
        <v>168696699.6163924</v>
      </c>
      <c r="U3982">
        <v>3911</v>
      </c>
      <c r="V3982" s="32">
        <v>1176092997.7373481</v>
      </c>
    </row>
    <row r="3983" spans="19:22" x14ac:dyDescent="0.35">
      <c r="S3983">
        <v>3912</v>
      </c>
      <c r="T3983" s="32">
        <v>229411919.44069996</v>
      </c>
      <c r="U3983">
        <v>3912</v>
      </c>
      <c r="V3983" s="32">
        <v>693218115.45091462</v>
      </c>
    </row>
    <row r="3984" spans="19:22" x14ac:dyDescent="0.35">
      <c r="S3984">
        <v>3913</v>
      </c>
      <c r="T3984" s="32">
        <v>173059033.17563698</v>
      </c>
      <c r="U3984">
        <v>3913</v>
      </c>
      <c r="V3984" s="32">
        <v>-313249620.87432581</v>
      </c>
    </row>
    <row r="3985" spans="19:22" x14ac:dyDescent="0.35">
      <c r="S3985">
        <v>3914</v>
      </c>
      <c r="T3985" s="32">
        <v>203122613.06266761</v>
      </c>
      <c r="U3985">
        <v>3914</v>
      </c>
      <c r="V3985" s="32">
        <v>-454116559.18526512</v>
      </c>
    </row>
    <row r="3986" spans="19:22" x14ac:dyDescent="0.35">
      <c r="S3986">
        <v>3915</v>
      </c>
      <c r="T3986" s="32">
        <v>168460296.33805934</v>
      </c>
      <c r="U3986">
        <v>3915</v>
      </c>
      <c r="V3986" s="32">
        <v>-210434357.51900622</v>
      </c>
    </row>
    <row r="3987" spans="19:22" x14ac:dyDescent="0.35">
      <c r="S3987">
        <v>3916</v>
      </c>
      <c r="T3987" s="32">
        <v>89057300.447792545</v>
      </c>
      <c r="U3987">
        <v>3916</v>
      </c>
      <c r="V3987" s="32">
        <v>-118332944.15974769</v>
      </c>
    </row>
    <row r="3988" spans="19:22" x14ac:dyDescent="0.35">
      <c r="S3988">
        <v>3917</v>
      </c>
      <c r="T3988" s="32">
        <v>209153752.49375632</v>
      </c>
      <c r="U3988">
        <v>3917</v>
      </c>
      <c r="V3988" s="32">
        <v>-534256714.58475953</v>
      </c>
    </row>
    <row r="3989" spans="19:22" x14ac:dyDescent="0.35">
      <c r="S3989">
        <v>3918</v>
      </c>
      <c r="T3989" s="32">
        <v>237413236.49809346</v>
      </c>
      <c r="U3989">
        <v>3918</v>
      </c>
      <c r="V3989" s="32">
        <v>362848131.65291595</v>
      </c>
    </row>
    <row r="3990" spans="19:22" x14ac:dyDescent="0.35">
      <c r="S3990">
        <v>3919</v>
      </c>
      <c r="T3990" s="32">
        <v>169268319.42576888</v>
      </c>
      <c r="U3990">
        <v>3919</v>
      </c>
      <c r="V3990" s="32">
        <v>48380773.693431348</v>
      </c>
    </row>
    <row r="3991" spans="19:22" x14ac:dyDescent="0.35">
      <c r="S3991">
        <v>3920</v>
      </c>
      <c r="T3991" s="32">
        <v>92403358.335249126</v>
      </c>
      <c r="U3991">
        <v>3920</v>
      </c>
      <c r="V3991" s="32">
        <v>-152769987.25841492</v>
      </c>
    </row>
    <row r="3992" spans="19:22" x14ac:dyDescent="0.35">
      <c r="S3992">
        <v>3921</v>
      </c>
      <c r="T3992" s="32">
        <v>140188983.93279329</v>
      </c>
      <c r="U3992">
        <v>3921</v>
      </c>
      <c r="V3992" s="32">
        <v>-269178352.30293047</v>
      </c>
    </row>
    <row r="3993" spans="19:22" x14ac:dyDescent="0.35">
      <c r="S3993">
        <v>3922</v>
      </c>
      <c r="T3993" s="32">
        <v>193884978.027643</v>
      </c>
      <c r="U3993">
        <v>3922</v>
      </c>
      <c r="V3993" s="32">
        <v>-874969094.99651039</v>
      </c>
    </row>
    <row r="3994" spans="19:22" x14ac:dyDescent="0.35">
      <c r="S3994">
        <v>3923</v>
      </c>
      <c r="T3994" s="32">
        <v>141335656.00698981</v>
      </c>
      <c r="U3994">
        <v>3923</v>
      </c>
      <c r="V3994" s="32">
        <v>712396870.33422065</v>
      </c>
    </row>
    <row r="3995" spans="19:22" x14ac:dyDescent="0.35">
      <c r="S3995">
        <v>3924</v>
      </c>
      <c r="T3995" s="32">
        <v>268746389.5510962</v>
      </c>
      <c r="U3995">
        <v>3924</v>
      </c>
      <c r="V3995" s="32">
        <v>236250192.00843784</v>
      </c>
    </row>
    <row r="3996" spans="19:22" x14ac:dyDescent="0.35">
      <c r="S3996">
        <v>3925</v>
      </c>
      <c r="T3996" s="32">
        <v>145646968.60080996</v>
      </c>
      <c r="U3996">
        <v>3925</v>
      </c>
      <c r="V3996" s="32">
        <v>-993025266.72899175</v>
      </c>
    </row>
    <row r="3997" spans="19:22" x14ac:dyDescent="0.35">
      <c r="S3997">
        <v>3926</v>
      </c>
      <c r="T3997" s="32">
        <v>140027603.68669555</v>
      </c>
      <c r="U3997">
        <v>3926</v>
      </c>
      <c r="V3997" s="32">
        <v>405126774.3669346</v>
      </c>
    </row>
    <row r="3998" spans="19:22" x14ac:dyDescent="0.35">
      <c r="S3998">
        <v>3927</v>
      </c>
      <c r="T3998" s="32">
        <v>89211277.000448197</v>
      </c>
      <c r="U3998">
        <v>3927</v>
      </c>
      <c r="V3998" s="32">
        <v>-295638460.0597707</v>
      </c>
    </row>
    <row r="3999" spans="19:22" x14ac:dyDescent="0.35">
      <c r="S3999">
        <v>3928</v>
      </c>
      <c r="T3999" s="32">
        <v>39700591.977847189</v>
      </c>
      <c r="U3999">
        <v>3928</v>
      </c>
      <c r="V3999" s="32">
        <v>-143197621.77455494</v>
      </c>
    </row>
    <row r="4000" spans="19:22" x14ac:dyDescent="0.35">
      <c r="S4000">
        <v>3929</v>
      </c>
      <c r="T4000" s="32">
        <v>113383806.1468049</v>
      </c>
      <c r="U4000">
        <v>3929</v>
      </c>
      <c r="V4000" s="32">
        <v>-223918074.18846941</v>
      </c>
    </row>
    <row r="4001" spans="19:22" x14ac:dyDescent="0.35">
      <c r="S4001">
        <v>3930</v>
      </c>
      <c r="T4001" s="32">
        <v>153470885.53100187</v>
      </c>
      <c r="U4001">
        <v>3930</v>
      </c>
      <c r="V4001" s="32">
        <v>34427006.335610107</v>
      </c>
    </row>
    <row r="4002" spans="19:22" x14ac:dyDescent="0.35">
      <c r="S4002">
        <v>3931</v>
      </c>
      <c r="T4002" s="32">
        <v>139860460.42352799</v>
      </c>
      <c r="U4002">
        <v>3931</v>
      </c>
      <c r="V4002" s="32">
        <v>-772443177.3905617</v>
      </c>
    </row>
    <row r="4003" spans="19:22" x14ac:dyDescent="0.35">
      <c r="S4003">
        <v>3932</v>
      </c>
      <c r="T4003" s="32">
        <v>211027978.26054785</v>
      </c>
      <c r="U4003">
        <v>3932</v>
      </c>
      <c r="V4003" s="32">
        <v>439597579.92858207</v>
      </c>
    </row>
    <row r="4004" spans="19:22" x14ac:dyDescent="0.35">
      <c r="S4004">
        <v>3933</v>
      </c>
      <c r="T4004" s="32">
        <v>112991795.47722317</v>
      </c>
      <c r="U4004">
        <v>3933</v>
      </c>
      <c r="V4004" s="32">
        <v>-336002697.35146695</v>
      </c>
    </row>
    <row r="4005" spans="19:22" x14ac:dyDescent="0.35">
      <c r="S4005">
        <v>3934</v>
      </c>
      <c r="T4005" s="32">
        <v>75676251.861411363</v>
      </c>
      <c r="U4005">
        <v>3934</v>
      </c>
      <c r="V4005" s="32">
        <v>15342428.461697947</v>
      </c>
    </row>
    <row r="4006" spans="19:22" x14ac:dyDescent="0.35">
      <c r="S4006">
        <v>3935</v>
      </c>
      <c r="T4006" s="32">
        <v>114513671.57735981</v>
      </c>
      <c r="U4006">
        <v>3935</v>
      </c>
      <c r="V4006" s="32">
        <v>-326602416.13450378</v>
      </c>
    </row>
    <row r="4007" spans="19:22" x14ac:dyDescent="0.35">
      <c r="S4007">
        <v>3936</v>
      </c>
      <c r="T4007" s="32">
        <v>258345035.36042199</v>
      </c>
      <c r="U4007">
        <v>3936</v>
      </c>
      <c r="V4007" s="32">
        <v>-231693153.53871521</v>
      </c>
    </row>
    <row r="4008" spans="19:22" x14ac:dyDescent="0.35">
      <c r="S4008">
        <v>3937</v>
      </c>
      <c r="T4008" s="32">
        <v>238494489.43457493</v>
      </c>
      <c r="U4008">
        <v>3937</v>
      </c>
      <c r="V4008" s="32">
        <v>-107432879.3392183</v>
      </c>
    </row>
    <row r="4009" spans="19:22" x14ac:dyDescent="0.35">
      <c r="S4009">
        <v>3938</v>
      </c>
      <c r="T4009" s="32">
        <v>184387297.60595787</v>
      </c>
      <c r="U4009">
        <v>3938</v>
      </c>
      <c r="V4009" s="32">
        <v>-563362248.7912842</v>
      </c>
    </row>
    <row r="4010" spans="19:22" x14ac:dyDescent="0.35">
      <c r="S4010">
        <v>3939</v>
      </c>
      <c r="T4010" s="32">
        <v>181835601.4302046</v>
      </c>
      <c r="U4010">
        <v>3939</v>
      </c>
      <c r="V4010" s="32">
        <v>-118431542.88411608</v>
      </c>
    </row>
    <row r="4011" spans="19:22" x14ac:dyDescent="0.35">
      <c r="S4011">
        <v>3940</v>
      </c>
      <c r="T4011" s="32">
        <v>302032310.38191491</v>
      </c>
      <c r="U4011">
        <v>3940</v>
      </c>
      <c r="V4011" s="32">
        <v>-206472983.97533736</v>
      </c>
    </row>
    <row r="4012" spans="19:22" x14ac:dyDescent="0.35">
      <c r="S4012">
        <v>3941</v>
      </c>
      <c r="T4012" s="32">
        <v>186269955.0363532</v>
      </c>
      <c r="U4012">
        <v>3941</v>
      </c>
      <c r="V4012" s="32">
        <v>-866905987.1694212</v>
      </c>
    </row>
    <row r="4013" spans="19:22" x14ac:dyDescent="0.35">
      <c r="S4013">
        <v>3942</v>
      </c>
      <c r="T4013" s="32">
        <v>196531987.76917762</v>
      </c>
      <c r="U4013">
        <v>3942</v>
      </c>
      <c r="V4013" s="32">
        <v>-287694361.04666167</v>
      </c>
    </row>
    <row r="4014" spans="19:22" x14ac:dyDescent="0.35">
      <c r="S4014">
        <v>3943</v>
      </c>
      <c r="T4014" s="32">
        <v>187715244.75280952</v>
      </c>
      <c r="U4014">
        <v>3943</v>
      </c>
      <c r="V4014" s="32">
        <v>-158747256.28371462</v>
      </c>
    </row>
    <row r="4015" spans="19:22" x14ac:dyDescent="0.35">
      <c r="S4015">
        <v>3944</v>
      </c>
      <c r="T4015" s="32">
        <v>95657511.515850887</v>
      </c>
      <c r="U4015">
        <v>3944</v>
      </c>
      <c r="V4015" s="32">
        <v>112179720.01961021</v>
      </c>
    </row>
    <row r="4016" spans="19:22" x14ac:dyDescent="0.35">
      <c r="S4016">
        <v>3945</v>
      </c>
      <c r="T4016" s="32">
        <v>84919472.790699482</v>
      </c>
      <c r="U4016">
        <v>3945</v>
      </c>
      <c r="V4016" s="32">
        <v>-92083063.743407443</v>
      </c>
    </row>
    <row r="4017" spans="19:22" x14ac:dyDescent="0.35">
      <c r="S4017">
        <v>3946</v>
      </c>
      <c r="T4017" s="32">
        <v>244149103.8992013</v>
      </c>
      <c r="U4017">
        <v>3946</v>
      </c>
      <c r="V4017" s="32">
        <v>-474364216.0318563</v>
      </c>
    </row>
    <row r="4018" spans="19:22" x14ac:dyDescent="0.35">
      <c r="S4018">
        <v>3947</v>
      </c>
      <c r="T4018" s="32">
        <v>73899427.885279924</v>
      </c>
      <c r="U4018">
        <v>3947</v>
      </c>
      <c r="V4018" s="32">
        <v>286179330.537857</v>
      </c>
    </row>
    <row r="4019" spans="19:22" x14ac:dyDescent="0.35">
      <c r="S4019">
        <v>3948</v>
      </c>
      <c r="T4019" s="32">
        <v>72750255.984285817</v>
      </c>
      <c r="U4019">
        <v>3948</v>
      </c>
      <c r="V4019" s="32">
        <v>686641404.04844499</v>
      </c>
    </row>
    <row r="4020" spans="19:22" x14ac:dyDescent="0.35">
      <c r="S4020">
        <v>3949</v>
      </c>
      <c r="T4020" s="32">
        <v>283923367.89146632</v>
      </c>
      <c r="U4020">
        <v>3949</v>
      </c>
      <c r="V4020" s="32">
        <v>-141315709.06877288</v>
      </c>
    </row>
    <row r="4021" spans="19:22" x14ac:dyDescent="0.35">
      <c r="S4021">
        <v>3950</v>
      </c>
      <c r="T4021" s="32">
        <v>262782267.40544781</v>
      </c>
      <c r="U4021">
        <v>3950</v>
      </c>
      <c r="V4021" s="32">
        <v>-249140881.21902895</v>
      </c>
    </row>
    <row r="4022" spans="19:22" x14ac:dyDescent="0.35">
      <c r="S4022">
        <v>3951</v>
      </c>
      <c r="T4022" s="32">
        <v>108434544.65603909</v>
      </c>
      <c r="U4022">
        <v>3951</v>
      </c>
      <c r="V4022" s="32">
        <v>-562045092.41532695</v>
      </c>
    </row>
    <row r="4023" spans="19:22" x14ac:dyDescent="0.35">
      <c r="S4023">
        <v>3952</v>
      </c>
      <c r="T4023" s="32">
        <v>180877269.76685667</v>
      </c>
      <c r="U4023">
        <v>3952</v>
      </c>
      <c r="V4023" s="32">
        <v>-165046363.05599645</v>
      </c>
    </row>
    <row r="4024" spans="19:22" x14ac:dyDescent="0.35">
      <c r="S4024">
        <v>3953</v>
      </c>
      <c r="T4024" s="32">
        <v>137909866.78894666</v>
      </c>
      <c r="U4024">
        <v>3953</v>
      </c>
      <c r="V4024" s="32">
        <v>-246111097.90360931</v>
      </c>
    </row>
    <row r="4025" spans="19:22" x14ac:dyDescent="0.35">
      <c r="S4025">
        <v>3954</v>
      </c>
      <c r="T4025" s="32">
        <v>112496743.03570287</v>
      </c>
      <c r="U4025">
        <v>3954</v>
      </c>
      <c r="V4025" s="32">
        <v>1263658519.0000954</v>
      </c>
    </row>
    <row r="4026" spans="19:22" x14ac:dyDescent="0.35">
      <c r="S4026">
        <v>3955</v>
      </c>
      <c r="T4026" s="32">
        <v>96559832.176572651</v>
      </c>
      <c r="U4026">
        <v>3955</v>
      </c>
      <c r="V4026" s="32">
        <v>-25861530.792622946</v>
      </c>
    </row>
    <row r="4027" spans="19:22" x14ac:dyDescent="0.35">
      <c r="S4027">
        <v>3956</v>
      </c>
      <c r="T4027" s="32">
        <v>117263746.33809842</v>
      </c>
      <c r="U4027">
        <v>3956</v>
      </c>
      <c r="V4027" s="32">
        <v>201253819.95876351</v>
      </c>
    </row>
    <row r="4028" spans="19:22" x14ac:dyDescent="0.35">
      <c r="S4028">
        <v>3957</v>
      </c>
      <c r="T4028" s="32">
        <v>189300800.56344092</v>
      </c>
      <c r="U4028">
        <v>3957</v>
      </c>
      <c r="V4028" s="32">
        <v>-269331074.18105221</v>
      </c>
    </row>
    <row r="4029" spans="19:22" x14ac:dyDescent="0.35">
      <c r="S4029">
        <v>3958</v>
      </c>
      <c r="T4029" s="32">
        <v>95739646.844235823</v>
      </c>
      <c r="U4029">
        <v>3958</v>
      </c>
      <c r="V4029" s="32">
        <v>-242434306.90688756</v>
      </c>
    </row>
    <row r="4030" spans="19:22" x14ac:dyDescent="0.35">
      <c r="S4030">
        <v>3959</v>
      </c>
      <c r="T4030" s="32">
        <v>205675239.36953866</v>
      </c>
      <c r="U4030">
        <v>3959</v>
      </c>
      <c r="V4030" s="32">
        <v>-452211854.35369861</v>
      </c>
    </row>
    <row r="4031" spans="19:22" x14ac:dyDescent="0.35">
      <c r="S4031">
        <v>3960</v>
      </c>
      <c r="T4031" s="32">
        <v>123977676.87206505</v>
      </c>
      <c r="U4031">
        <v>3960</v>
      </c>
      <c r="V4031" s="32">
        <v>-401273846.80997562</v>
      </c>
    </row>
    <row r="4032" spans="19:22" x14ac:dyDescent="0.35">
      <c r="S4032">
        <v>3961</v>
      </c>
      <c r="T4032" s="32">
        <v>109647171.66955268</v>
      </c>
      <c r="U4032">
        <v>3961</v>
      </c>
      <c r="V4032" s="32">
        <v>3876690787.2944694</v>
      </c>
    </row>
    <row r="4033" spans="19:22" x14ac:dyDescent="0.35">
      <c r="S4033">
        <v>3962</v>
      </c>
      <c r="T4033" s="32">
        <v>87728650.932888582</v>
      </c>
      <c r="U4033">
        <v>3962</v>
      </c>
      <c r="V4033" s="32">
        <v>112513269.62624645</v>
      </c>
    </row>
    <row r="4034" spans="19:22" x14ac:dyDescent="0.35">
      <c r="S4034">
        <v>3963</v>
      </c>
      <c r="T4034" s="32">
        <v>65345908.755845927</v>
      </c>
      <c r="U4034">
        <v>3963</v>
      </c>
      <c r="V4034" s="32">
        <v>-138758769.15092772</v>
      </c>
    </row>
    <row r="4035" spans="19:22" x14ac:dyDescent="0.35">
      <c r="S4035">
        <v>3964</v>
      </c>
      <c r="T4035" s="32">
        <v>104467265.13664655</v>
      </c>
      <c r="U4035">
        <v>3964</v>
      </c>
      <c r="V4035" s="32">
        <v>-84116144.302232668</v>
      </c>
    </row>
    <row r="4036" spans="19:22" x14ac:dyDescent="0.35">
      <c r="S4036">
        <v>3965</v>
      </c>
      <c r="T4036" s="32">
        <v>171969935.42535943</v>
      </c>
      <c r="U4036">
        <v>3965</v>
      </c>
      <c r="V4036" s="32">
        <v>-204884434.67781585</v>
      </c>
    </row>
    <row r="4037" spans="19:22" x14ac:dyDescent="0.35">
      <c r="S4037">
        <v>3966</v>
      </c>
      <c r="T4037" s="32">
        <v>89571223.23499836</v>
      </c>
      <c r="U4037">
        <v>3966</v>
      </c>
      <c r="V4037" s="32">
        <v>-12897182.518841513</v>
      </c>
    </row>
    <row r="4038" spans="19:22" x14ac:dyDescent="0.35">
      <c r="S4038">
        <v>3967</v>
      </c>
      <c r="T4038" s="32">
        <v>184988463.3927649</v>
      </c>
      <c r="U4038">
        <v>3967</v>
      </c>
      <c r="V4038" s="32">
        <v>2292794357.4860964</v>
      </c>
    </row>
    <row r="4039" spans="19:22" x14ac:dyDescent="0.35">
      <c r="S4039">
        <v>3968</v>
      </c>
      <c r="T4039" s="32">
        <v>87835044.980081603</v>
      </c>
      <c r="U4039">
        <v>3968</v>
      </c>
      <c r="V4039" s="32">
        <v>-15952121.607173365</v>
      </c>
    </row>
    <row r="4040" spans="19:22" x14ac:dyDescent="0.35">
      <c r="S4040">
        <v>3969</v>
      </c>
      <c r="T4040" s="32">
        <v>95496983.509764597</v>
      </c>
      <c r="U4040">
        <v>3969</v>
      </c>
      <c r="V4040" s="32">
        <v>-332475155.99774486</v>
      </c>
    </row>
    <row r="4041" spans="19:22" x14ac:dyDescent="0.35">
      <c r="S4041">
        <v>3970</v>
      </c>
      <c r="T4041" s="32">
        <v>125613424.86352919</v>
      </c>
      <c r="U4041">
        <v>3970</v>
      </c>
      <c r="V4041" s="32">
        <v>-127410615.83010647</v>
      </c>
    </row>
    <row r="4042" spans="19:22" x14ac:dyDescent="0.35">
      <c r="S4042">
        <v>3971</v>
      </c>
      <c r="T4042" s="32">
        <v>125513488.80365472</v>
      </c>
      <c r="U4042">
        <v>3971</v>
      </c>
      <c r="V4042" s="32">
        <v>-153681528.70597851</v>
      </c>
    </row>
    <row r="4043" spans="19:22" x14ac:dyDescent="0.35">
      <c r="S4043">
        <v>3972</v>
      </c>
      <c r="T4043" s="32">
        <v>96757446.099717036</v>
      </c>
      <c r="U4043">
        <v>3972</v>
      </c>
      <c r="V4043" s="32">
        <v>-193049838.51284727</v>
      </c>
    </row>
    <row r="4044" spans="19:22" x14ac:dyDescent="0.35">
      <c r="S4044">
        <v>3973</v>
      </c>
      <c r="T4044" s="32">
        <v>76001059.694288537</v>
      </c>
      <c r="U4044">
        <v>3973</v>
      </c>
      <c r="V4044" s="32">
        <v>-336127616.2454887</v>
      </c>
    </row>
    <row r="4045" spans="19:22" x14ac:dyDescent="0.35">
      <c r="S4045">
        <v>3974</v>
      </c>
      <c r="T4045" s="32">
        <v>145067311.21861592</v>
      </c>
      <c r="U4045">
        <v>3974</v>
      </c>
      <c r="V4045" s="32">
        <v>-427640615.11116993</v>
      </c>
    </row>
    <row r="4046" spans="19:22" x14ac:dyDescent="0.35">
      <c r="S4046">
        <v>3975</v>
      </c>
      <c r="T4046" s="32">
        <v>417711539.50104463</v>
      </c>
      <c r="U4046">
        <v>3975</v>
      </c>
      <c r="V4046" s="32">
        <v>-419373047.55348414</v>
      </c>
    </row>
    <row r="4047" spans="19:22" x14ac:dyDescent="0.35">
      <c r="S4047">
        <v>3976</v>
      </c>
      <c r="T4047" s="32">
        <v>65359450.432471521</v>
      </c>
      <c r="U4047">
        <v>3976</v>
      </c>
      <c r="V4047" s="32">
        <v>-144709558.00942814</v>
      </c>
    </row>
    <row r="4048" spans="19:22" x14ac:dyDescent="0.35">
      <c r="S4048">
        <v>3977</v>
      </c>
      <c r="T4048" s="32">
        <v>139759271.47832003</v>
      </c>
      <c r="U4048">
        <v>3977</v>
      </c>
      <c r="V4048" s="32">
        <v>-92056941.247104913</v>
      </c>
    </row>
    <row r="4049" spans="19:22" x14ac:dyDescent="0.35">
      <c r="S4049">
        <v>3978</v>
      </c>
      <c r="T4049" s="32">
        <v>137298824.39150771</v>
      </c>
      <c r="U4049">
        <v>3978</v>
      </c>
      <c r="V4049" s="32">
        <v>-325291849.79071444</v>
      </c>
    </row>
    <row r="4050" spans="19:22" x14ac:dyDescent="0.35">
      <c r="S4050">
        <v>3979</v>
      </c>
      <c r="T4050" s="32">
        <v>183044432.66815549</v>
      </c>
      <c r="U4050">
        <v>3979</v>
      </c>
      <c r="V4050" s="32">
        <v>-483742278.31036651</v>
      </c>
    </row>
    <row r="4051" spans="19:22" x14ac:dyDescent="0.35">
      <c r="S4051">
        <v>3980</v>
      </c>
      <c r="T4051" s="32">
        <v>200064583.6177924</v>
      </c>
      <c r="U4051">
        <v>3980</v>
      </c>
      <c r="V4051" s="32">
        <v>-331438412.76347268</v>
      </c>
    </row>
    <row r="4052" spans="19:22" x14ac:dyDescent="0.35">
      <c r="S4052">
        <v>3981</v>
      </c>
      <c r="T4052" s="32">
        <v>107913994.98792192</v>
      </c>
      <c r="U4052">
        <v>3981</v>
      </c>
      <c r="V4052" s="32">
        <v>1275378151.9960542</v>
      </c>
    </row>
    <row r="4053" spans="19:22" x14ac:dyDescent="0.35">
      <c r="S4053">
        <v>3982</v>
      </c>
      <c r="T4053" s="32">
        <v>105818938.21922784</v>
      </c>
      <c r="U4053">
        <v>3982</v>
      </c>
      <c r="V4053" s="32">
        <v>-231592132.20046285</v>
      </c>
    </row>
    <row r="4054" spans="19:22" x14ac:dyDescent="0.35">
      <c r="S4054">
        <v>3983</v>
      </c>
      <c r="T4054" s="32">
        <v>123791131.43712705</v>
      </c>
      <c r="U4054">
        <v>3983</v>
      </c>
      <c r="V4054" s="32">
        <v>-645938712.80797613</v>
      </c>
    </row>
    <row r="4055" spans="19:22" x14ac:dyDescent="0.35">
      <c r="S4055">
        <v>3984</v>
      </c>
      <c r="T4055" s="32">
        <v>296681656.60141987</v>
      </c>
      <c r="U4055">
        <v>3984</v>
      </c>
      <c r="V4055" s="32">
        <v>293609705.55918622</v>
      </c>
    </row>
    <row r="4056" spans="19:22" x14ac:dyDescent="0.35">
      <c r="S4056">
        <v>3985</v>
      </c>
      <c r="T4056" s="32">
        <v>66106744.18279741</v>
      </c>
      <c r="U4056">
        <v>3985</v>
      </c>
      <c r="V4056" s="32">
        <v>-418482566.69382453</v>
      </c>
    </row>
    <row r="4057" spans="19:22" x14ac:dyDescent="0.35">
      <c r="S4057">
        <v>3986</v>
      </c>
      <c r="T4057" s="32">
        <v>69785821.701746866</v>
      </c>
      <c r="U4057">
        <v>3986</v>
      </c>
      <c r="V4057" s="32">
        <v>-118880924.59703745</v>
      </c>
    </row>
    <row r="4058" spans="19:22" x14ac:dyDescent="0.35">
      <c r="S4058">
        <v>3987</v>
      </c>
      <c r="T4058" s="32">
        <v>93882588.604367793</v>
      </c>
      <c r="U4058">
        <v>3987</v>
      </c>
      <c r="V4058" s="32">
        <v>-58004041.672723219</v>
      </c>
    </row>
    <row r="4059" spans="19:22" x14ac:dyDescent="0.35">
      <c r="S4059">
        <v>3988</v>
      </c>
      <c r="T4059" s="32">
        <v>102527929.96251912</v>
      </c>
      <c r="U4059">
        <v>3988</v>
      </c>
      <c r="V4059" s="32">
        <v>-257389695.30831298</v>
      </c>
    </row>
    <row r="4060" spans="19:22" x14ac:dyDescent="0.35">
      <c r="S4060">
        <v>3989</v>
      </c>
      <c r="T4060" s="32">
        <v>86869166.463589519</v>
      </c>
      <c r="U4060">
        <v>3989</v>
      </c>
      <c r="V4060" s="32">
        <v>164360370.33470368</v>
      </c>
    </row>
    <row r="4061" spans="19:22" x14ac:dyDescent="0.35">
      <c r="S4061">
        <v>3990</v>
      </c>
      <c r="T4061" s="32">
        <v>170686107.20473042</v>
      </c>
      <c r="U4061">
        <v>3990</v>
      </c>
      <c r="V4061" s="32">
        <v>-398397251.68707234</v>
      </c>
    </row>
    <row r="4062" spans="19:22" x14ac:dyDescent="0.35">
      <c r="S4062">
        <v>3991</v>
      </c>
      <c r="T4062" s="32">
        <v>170202474.40956303</v>
      </c>
      <c r="U4062">
        <v>3991</v>
      </c>
      <c r="V4062" s="32">
        <v>-140148201.90183705</v>
      </c>
    </row>
    <row r="4063" spans="19:22" x14ac:dyDescent="0.35">
      <c r="S4063">
        <v>3992</v>
      </c>
      <c r="T4063" s="32">
        <v>105624466.03158896</v>
      </c>
      <c r="U4063">
        <v>3992</v>
      </c>
      <c r="V4063" s="32">
        <v>642716423.7526567</v>
      </c>
    </row>
    <row r="4064" spans="19:22" x14ac:dyDescent="0.35">
      <c r="S4064">
        <v>3993</v>
      </c>
      <c r="T4064" s="32">
        <v>174288649.24977657</v>
      </c>
      <c r="U4064">
        <v>3993</v>
      </c>
      <c r="V4064" s="32">
        <v>988435020.76853907</v>
      </c>
    </row>
    <row r="4065" spans="19:22" x14ac:dyDescent="0.35">
      <c r="S4065">
        <v>3994</v>
      </c>
      <c r="T4065" s="32">
        <v>324449396.44578362</v>
      </c>
      <c r="U4065">
        <v>3994</v>
      </c>
      <c r="V4065" s="32">
        <v>-784346296.3986423</v>
      </c>
    </row>
    <row r="4066" spans="19:22" x14ac:dyDescent="0.35">
      <c r="S4066">
        <v>3995</v>
      </c>
      <c r="T4066" s="32">
        <v>122360424.82359421</v>
      </c>
      <c r="U4066">
        <v>3995</v>
      </c>
      <c r="V4066" s="32">
        <v>64187829.688341841</v>
      </c>
    </row>
    <row r="4067" spans="19:22" x14ac:dyDescent="0.35">
      <c r="S4067">
        <v>3996</v>
      </c>
      <c r="T4067" s="32">
        <v>204871722.32228017</v>
      </c>
      <c r="U4067">
        <v>3996</v>
      </c>
      <c r="V4067" s="32">
        <v>-290014922.84746867</v>
      </c>
    </row>
    <row r="4068" spans="19:22" x14ac:dyDescent="0.35">
      <c r="S4068">
        <v>3997</v>
      </c>
      <c r="T4068" s="32">
        <v>118516202.48510386</v>
      </c>
      <c r="U4068">
        <v>3997</v>
      </c>
      <c r="V4068" s="32">
        <v>700290542.34094012</v>
      </c>
    </row>
    <row r="4069" spans="19:22" x14ac:dyDescent="0.35">
      <c r="S4069">
        <v>3998</v>
      </c>
      <c r="T4069" s="32">
        <v>157105873.72275817</v>
      </c>
      <c r="U4069">
        <v>3998</v>
      </c>
      <c r="V4069" s="32">
        <v>626078533.53240526</v>
      </c>
    </row>
    <row r="4070" spans="19:22" x14ac:dyDescent="0.35">
      <c r="S4070">
        <v>3999</v>
      </c>
      <c r="T4070" s="32">
        <v>105977382.09412423</v>
      </c>
      <c r="U4070">
        <v>3999</v>
      </c>
      <c r="V4070" s="32">
        <v>-593998378.16306818</v>
      </c>
    </row>
    <row r="4071" spans="19:22" x14ac:dyDescent="0.35">
      <c r="S4071">
        <v>4000</v>
      </c>
      <c r="T4071" s="32">
        <v>155944584.08890903</v>
      </c>
      <c r="U4071">
        <v>4000</v>
      </c>
      <c r="V4071" s="32">
        <v>-1179380866.951879</v>
      </c>
    </row>
    <row r="4072" spans="19:22" x14ac:dyDescent="0.35">
      <c r="S4072">
        <v>4001</v>
      </c>
      <c r="T4072" s="32">
        <v>162037359.28452906</v>
      </c>
      <c r="U4072">
        <v>4001</v>
      </c>
      <c r="V4072" s="32">
        <v>220413661.75267878</v>
      </c>
    </row>
    <row r="4073" spans="19:22" x14ac:dyDescent="0.35">
      <c r="S4073">
        <v>4002</v>
      </c>
      <c r="T4073" s="32">
        <v>191964460.18983543</v>
      </c>
      <c r="U4073">
        <v>4002</v>
      </c>
      <c r="V4073" s="32">
        <v>331704938.01523012</v>
      </c>
    </row>
    <row r="4074" spans="19:22" x14ac:dyDescent="0.35">
      <c r="S4074">
        <v>4003</v>
      </c>
      <c r="T4074" s="32">
        <v>164688662.43021101</v>
      </c>
      <c r="U4074">
        <v>4003</v>
      </c>
      <c r="V4074" s="32">
        <v>-159363097.22693512</v>
      </c>
    </row>
    <row r="4075" spans="19:22" x14ac:dyDescent="0.35">
      <c r="S4075">
        <v>4004</v>
      </c>
      <c r="T4075" s="32">
        <v>81291225.703484952</v>
      </c>
      <c r="U4075">
        <v>4004</v>
      </c>
      <c r="V4075" s="32">
        <v>-1120324784.850071</v>
      </c>
    </row>
    <row r="4076" spans="19:22" x14ac:dyDescent="0.35">
      <c r="S4076">
        <v>4005</v>
      </c>
      <c r="T4076" s="32">
        <v>104803471.31135835</v>
      </c>
      <c r="U4076">
        <v>4005</v>
      </c>
      <c r="V4076" s="32">
        <v>-385233889.03008562</v>
      </c>
    </row>
    <row r="4077" spans="19:22" x14ac:dyDescent="0.35">
      <c r="S4077">
        <v>4006</v>
      </c>
      <c r="T4077" s="32">
        <v>102748835.0930033</v>
      </c>
      <c r="U4077">
        <v>4006</v>
      </c>
      <c r="V4077" s="32">
        <v>-58484476.884149283</v>
      </c>
    </row>
    <row r="4078" spans="19:22" x14ac:dyDescent="0.35">
      <c r="S4078">
        <v>4007</v>
      </c>
      <c r="T4078" s="32">
        <v>78962957.486342564</v>
      </c>
      <c r="U4078">
        <v>4007</v>
      </c>
      <c r="V4078" s="32">
        <v>-656712559.51384079</v>
      </c>
    </row>
    <row r="4079" spans="19:22" x14ac:dyDescent="0.35">
      <c r="S4079">
        <v>4008</v>
      </c>
      <c r="T4079" s="32">
        <v>130913555.88912867</v>
      </c>
      <c r="U4079">
        <v>4008</v>
      </c>
      <c r="V4079" s="32">
        <v>-44379406.364540458</v>
      </c>
    </row>
    <row r="4080" spans="19:22" x14ac:dyDescent="0.35">
      <c r="S4080">
        <v>4009</v>
      </c>
      <c r="T4080" s="32">
        <v>79282791.563701034</v>
      </c>
      <c r="U4080">
        <v>4009</v>
      </c>
      <c r="V4080" s="32">
        <v>-115401754.07658894</v>
      </c>
    </row>
    <row r="4081" spans="19:22" x14ac:dyDescent="0.35">
      <c r="S4081">
        <v>4010</v>
      </c>
      <c r="T4081" s="32">
        <v>174498180.69189203</v>
      </c>
      <c r="U4081">
        <v>4010</v>
      </c>
      <c r="V4081" s="32">
        <v>-428608620.77579224</v>
      </c>
    </row>
    <row r="4082" spans="19:22" x14ac:dyDescent="0.35">
      <c r="S4082">
        <v>4011</v>
      </c>
      <c r="T4082" s="32">
        <v>118633417.90722401</v>
      </c>
      <c r="U4082">
        <v>4011</v>
      </c>
      <c r="V4082" s="32">
        <v>-210155404.87185979</v>
      </c>
    </row>
    <row r="4083" spans="19:22" x14ac:dyDescent="0.35">
      <c r="S4083">
        <v>4012</v>
      </c>
      <c r="T4083" s="32">
        <v>64323201.392676584</v>
      </c>
      <c r="U4083">
        <v>4012</v>
      </c>
      <c r="V4083" s="32">
        <v>-170937111.44751716</v>
      </c>
    </row>
    <row r="4084" spans="19:22" x14ac:dyDescent="0.35">
      <c r="S4084">
        <v>4013</v>
      </c>
      <c r="T4084" s="32">
        <v>193509645.27145508</v>
      </c>
      <c r="U4084">
        <v>4013</v>
      </c>
      <c r="V4084" s="32">
        <v>-696237936.14402628</v>
      </c>
    </row>
    <row r="4085" spans="19:22" x14ac:dyDescent="0.35">
      <c r="S4085">
        <v>4014</v>
      </c>
      <c r="T4085" s="32">
        <v>176752217.85626999</v>
      </c>
      <c r="U4085">
        <v>4014</v>
      </c>
      <c r="V4085" s="32">
        <v>-460034188.44532925</v>
      </c>
    </row>
    <row r="4086" spans="19:22" x14ac:dyDescent="0.35">
      <c r="S4086">
        <v>4015</v>
      </c>
      <c r="T4086" s="32">
        <v>156584721.47576979</v>
      </c>
      <c r="U4086">
        <v>4015</v>
      </c>
      <c r="V4086" s="32">
        <v>-348112585.31004083</v>
      </c>
    </row>
    <row r="4087" spans="19:22" x14ac:dyDescent="0.35">
      <c r="S4087">
        <v>4016</v>
      </c>
      <c r="T4087" s="32">
        <v>101841815.97475766</v>
      </c>
      <c r="U4087">
        <v>4016</v>
      </c>
      <c r="V4087" s="32">
        <v>-33278016.60699518</v>
      </c>
    </row>
    <row r="4088" spans="19:22" x14ac:dyDescent="0.35">
      <c r="S4088">
        <v>4017</v>
      </c>
      <c r="T4088" s="32">
        <v>191012718.25246316</v>
      </c>
      <c r="U4088">
        <v>4017</v>
      </c>
      <c r="V4088" s="32">
        <v>-220408245.84350517</v>
      </c>
    </row>
    <row r="4089" spans="19:22" x14ac:dyDescent="0.35">
      <c r="S4089">
        <v>4018</v>
      </c>
      <c r="T4089" s="32">
        <v>160991965.74781105</v>
      </c>
      <c r="U4089">
        <v>4018</v>
      </c>
      <c r="V4089" s="32">
        <v>-627632485.00757778</v>
      </c>
    </row>
    <row r="4090" spans="19:22" x14ac:dyDescent="0.35">
      <c r="S4090">
        <v>4019</v>
      </c>
      <c r="T4090" s="32">
        <v>207504875.08460915</v>
      </c>
      <c r="U4090">
        <v>4019</v>
      </c>
      <c r="V4090" s="32">
        <v>-256738485.44905743</v>
      </c>
    </row>
    <row r="4091" spans="19:22" x14ac:dyDescent="0.35">
      <c r="S4091">
        <v>4020</v>
      </c>
      <c r="T4091" s="32">
        <v>106328764.83993332</v>
      </c>
      <c r="U4091">
        <v>4020</v>
      </c>
      <c r="V4091" s="32">
        <v>300312633.08733839</v>
      </c>
    </row>
    <row r="4092" spans="19:22" x14ac:dyDescent="0.35">
      <c r="S4092">
        <v>4021</v>
      </c>
      <c r="T4092" s="32">
        <v>115473594.40848085</v>
      </c>
      <c r="U4092">
        <v>4021</v>
      </c>
      <c r="V4092" s="32">
        <v>-114757383.07672793</v>
      </c>
    </row>
    <row r="4093" spans="19:22" x14ac:dyDescent="0.35">
      <c r="S4093">
        <v>4022</v>
      </c>
      <c r="T4093" s="32">
        <v>214401591.35940945</v>
      </c>
      <c r="U4093">
        <v>4022</v>
      </c>
      <c r="V4093" s="32">
        <v>-374615100.34906244</v>
      </c>
    </row>
    <row r="4094" spans="19:22" x14ac:dyDescent="0.35">
      <c r="S4094">
        <v>4023</v>
      </c>
      <c r="T4094" s="32">
        <v>154362248.46999273</v>
      </c>
      <c r="U4094">
        <v>4023</v>
      </c>
      <c r="V4094" s="32">
        <v>-281848219.7184329</v>
      </c>
    </row>
    <row r="4095" spans="19:22" x14ac:dyDescent="0.35">
      <c r="S4095">
        <v>4024</v>
      </c>
      <c r="T4095" s="32">
        <v>63226627.221207291</v>
      </c>
      <c r="U4095">
        <v>4024</v>
      </c>
      <c r="V4095" s="32">
        <v>-237017635.72564068</v>
      </c>
    </row>
    <row r="4096" spans="19:22" x14ac:dyDescent="0.35">
      <c r="S4096">
        <v>4025</v>
      </c>
      <c r="T4096" s="32">
        <v>114045170.80988669</v>
      </c>
      <c r="U4096">
        <v>4025</v>
      </c>
      <c r="V4096" s="32">
        <v>334786351.87661368</v>
      </c>
    </row>
    <row r="4097" spans="19:22" x14ac:dyDescent="0.35">
      <c r="S4097">
        <v>4026</v>
      </c>
      <c r="T4097" s="32">
        <v>152175356.33951998</v>
      </c>
      <c r="U4097">
        <v>4026</v>
      </c>
      <c r="V4097" s="32">
        <v>-161173017.21896273</v>
      </c>
    </row>
    <row r="4098" spans="19:22" x14ac:dyDescent="0.35">
      <c r="S4098">
        <v>4027</v>
      </c>
      <c r="T4098" s="32">
        <v>139561608.2755211</v>
      </c>
      <c r="U4098">
        <v>4027</v>
      </c>
      <c r="V4098" s="32">
        <v>-124490781.53856193</v>
      </c>
    </row>
    <row r="4099" spans="19:22" x14ac:dyDescent="0.35">
      <c r="S4099">
        <v>4028</v>
      </c>
      <c r="T4099" s="32">
        <v>148295079.76637259</v>
      </c>
      <c r="U4099">
        <v>4028</v>
      </c>
      <c r="V4099" s="32">
        <v>-390237154.8309626</v>
      </c>
    </row>
    <row r="4100" spans="19:22" x14ac:dyDescent="0.35">
      <c r="S4100">
        <v>4029</v>
      </c>
      <c r="T4100" s="32">
        <v>164234126.44313177</v>
      </c>
      <c r="U4100">
        <v>4029</v>
      </c>
      <c r="V4100" s="32">
        <v>-308722715.05944502</v>
      </c>
    </row>
    <row r="4101" spans="19:22" x14ac:dyDescent="0.35">
      <c r="S4101">
        <v>4030</v>
      </c>
      <c r="T4101" s="32">
        <v>107009979.95558886</v>
      </c>
      <c r="U4101">
        <v>4030</v>
      </c>
      <c r="V4101" s="32">
        <v>-167998198.75795019</v>
      </c>
    </row>
    <row r="4102" spans="19:22" x14ac:dyDescent="0.35">
      <c r="S4102">
        <v>4031</v>
      </c>
      <c r="T4102" s="32">
        <v>192648765.48794612</v>
      </c>
      <c r="U4102">
        <v>4031</v>
      </c>
      <c r="V4102" s="32">
        <v>69158429.497692019</v>
      </c>
    </row>
    <row r="4103" spans="19:22" x14ac:dyDescent="0.35">
      <c r="S4103">
        <v>4032</v>
      </c>
      <c r="T4103" s="32">
        <v>123190902.4614079</v>
      </c>
      <c r="U4103">
        <v>4032</v>
      </c>
      <c r="V4103" s="32">
        <v>269164716.84554696</v>
      </c>
    </row>
    <row r="4104" spans="19:22" x14ac:dyDescent="0.35">
      <c r="S4104">
        <v>4033</v>
      </c>
      <c r="T4104" s="32">
        <v>172224481.21428752</v>
      </c>
      <c r="U4104">
        <v>4033</v>
      </c>
      <c r="V4104" s="32">
        <v>-245051088.25764668</v>
      </c>
    </row>
    <row r="4105" spans="19:22" x14ac:dyDescent="0.35">
      <c r="S4105">
        <v>4034</v>
      </c>
      <c r="T4105" s="32">
        <v>61876998.147670448</v>
      </c>
      <c r="U4105">
        <v>4034</v>
      </c>
      <c r="V4105" s="32">
        <v>-588052003.13671517</v>
      </c>
    </row>
    <row r="4106" spans="19:22" x14ac:dyDescent="0.35">
      <c r="S4106">
        <v>4035</v>
      </c>
      <c r="T4106" s="32">
        <v>137440698.85551739</v>
      </c>
      <c r="U4106">
        <v>4035</v>
      </c>
      <c r="V4106" s="32">
        <v>-282272275.19880569</v>
      </c>
    </row>
    <row r="4107" spans="19:22" x14ac:dyDescent="0.35">
      <c r="S4107">
        <v>4036</v>
      </c>
      <c r="T4107" s="32">
        <v>95207296.974411815</v>
      </c>
      <c r="U4107">
        <v>4036</v>
      </c>
      <c r="V4107" s="32">
        <v>-647996058.87724221</v>
      </c>
    </row>
    <row r="4108" spans="19:22" x14ac:dyDescent="0.35">
      <c r="S4108">
        <v>4037</v>
      </c>
      <c r="T4108" s="32">
        <v>128351015.40065819</v>
      </c>
      <c r="U4108">
        <v>4037</v>
      </c>
      <c r="V4108" s="32">
        <v>164414209.9427999</v>
      </c>
    </row>
    <row r="4109" spans="19:22" x14ac:dyDescent="0.35">
      <c r="S4109">
        <v>4038</v>
      </c>
      <c r="T4109" s="32">
        <v>105667199.28316709</v>
      </c>
      <c r="U4109">
        <v>4038</v>
      </c>
      <c r="V4109" s="32">
        <v>83917316.530614153</v>
      </c>
    </row>
    <row r="4110" spans="19:22" x14ac:dyDescent="0.35">
      <c r="S4110">
        <v>4039</v>
      </c>
      <c r="T4110" s="32">
        <v>105469962.9238801</v>
      </c>
      <c r="U4110">
        <v>4039</v>
      </c>
      <c r="V4110" s="32">
        <v>-493676784.86287767</v>
      </c>
    </row>
    <row r="4111" spans="19:22" x14ac:dyDescent="0.35">
      <c r="S4111">
        <v>4040</v>
      </c>
      <c r="T4111" s="32">
        <v>156567827.51939213</v>
      </c>
      <c r="U4111">
        <v>4040</v>
      </c>
      <c r="V4111" s="32">
        <v>-358321805.54995638</v>
      </c>
    </row>
    <row r="4112" spans="19:22" x14ac:dyDescent="0.35">
      <c r="S4112">
        <v>4041</v>
      </c>
      <c r="T4112" s="32">
        <v>110268203.85294244</v>
      </c>
      <c r="U4112">
        <v>4041</v>
      </c>
      <c r="V4112" s="32">
        <v>-428673451.5039686</v>
      </c>
    </row>
    <row r="4113" spans="19:22" x14ac:dyDescent="0.35">
      <c r="S4113">
        <v>4042</v>
      </c>
      <c r="T4113" s="32">
        <v>90953850.159492463</v>
      </c>
      <c r="U4113">
        <v>4042</v>
      </c>
      <c r="V4113" s="32">
        <v>-102405458.56279197</v>
      </c>
    </row>
    <row r="4114" spans="19:22" x14ac:dyDescent="0.35">
      <c r="S4114">
        <v>4043</v>
      </c>
      <c r="T4114" s="32">
        <v>236312997.5294264</v>
      </c>
      <c r="U4114">
        <v>4043</v>
      </c>
      <c r="V4114" s="32">
        <v>-145168149.98327759</v>
      </c>
    </row>
    <row r="4115" spans="19:22" x14ac:dyDescent="0.35">
      <c r="S4115">
        <v>4044</v>
      </c>
      <c r="T4115" s="32">
        <v>142343178.77254885</v>
      </c>
      <c r="U4115">
        <v>4044</v>
      </c>
      <c r="V4115" s="32">
        <v>-57870420.017193049</v>
      </c>
    </row>
    <row r="4116" spans="19:22" x14ac:dyDescent="0.35">
      <c r="S4116">
        <v>4045</v>
      </c>
      <c r="T4116" s="32">
        <v>119500036.15015955</v>
      </c>
      <c r="U4116">
        <v>4045</v>
      </c>
      <c r="V4116" s="32">
        <v>-158020562.81843907</v>
      </c>
    </row>
    <row r="4117" spans="19:22" x14ac:dyDescent="0.35">
      <c r="S4117">
        <v>4046</v>
      </c>
      <c r="T4117" s="32">
        <v>214948878.10088176</v>
      </c>
      <c r="U4117">
        <v>4046</v>
      </c>
      <c r="V4117" s="32">
        <v>2228611265.5738897</v>
      </c>
    </row>
    <row r="4118" spans="19:22" x14ac:dyDescent="0.35">
      <c r="S4118">
        <v>4047</v>
      </c>
      <c r="T4118" s="32">
        <v>91277345.077731535</v>
      </c>
      <c r="U4118">
        <v>4047</v>
      </c>
      <c r="V4118" s="32">
        <v>-63370113.893552542</v>
      </c>
    </row>
    <row r="4119" spans="19:22" x14ac:dyDescent="0.35">
      <c r="S4119">
        <v>4048</v>
      </c>
      <c r="T4119" s="32">
        <v>184038728.51194188</v>
      </c>
      <c r="U4119">
        <v>4048</v>
      </c>
      <c r="V4119" s="32">
        <v>-453517265.87894285</v>
      </c>
    </row>
    <row r="4120" spans="19:22" x14ac:dyDescent="0.35">
      <c r="S4120">
        <v>4049</v>
      </c>
      <c r="T4120" s="32">
        <v>173411002.06831488</v>
      </c>
      <c r="U4120">
        <v>4049</v>
      </c>
      <c r="V4120" s="32">
        <v>-174464930.87460628</v>
      </c>
    </row>
    <row r="4121" spans="19:22" x14ac:dyDescent="0.35">
      <c r="S4121">
        <v>4050</v>
      </c>
      <c r="T4121" s="32">
        <v>109053948.71991555</v>
      </c>
      <c r="U4121">
        <v>4050</v>
      </c>
      <c r="V4121" s="32">
        <v>-536215025.59865099</v>
      </c>
    </row>
    <row r="4122" spans="19:22" x14ac:dyDescent="0.35">
      <c r="S4122">
        <v>4051</v>
      </c>
      <c r="T4122" s="32">
        <v>129353875.9481951</v>
      </c>
      <c r="U4122">
        <v>4051</v>
      </c>
      <c r="V4122" s="32">
        <v>-326861840.8738327</v>
      </c>
    </row>
    <row r="4123" spans="19:22" x14ac:dyDescent="0.35">
      <c r="S4123">
        <v>4052</v>
      </c>
      <c r="T4123" s="32">
        <v>106801599.81355332</v>
      </c>
      <c r="U4123">
        <v>4052</v>
      </c>
      <c r="V4123" s="32">
        <v>324574419.55628312</v>
      </c>
    </row>
    <row r="4124" spans="19:22" x14ac:dyDescent="0.35">
      <c r="S4124">
        <v>4053</v>
      </c>
      <c r="T4124" s="32">
        <v>135019481.49738225</v>
      </c>
      <c r="U4124">
        <v>4053</v>
      </c>
      <c r="V4124" s="32">
        <v>283921656.98487771</v>
      </c>
    </row>
    <row r="4125" spans="19:22" x14ac:dyDescent="0.35">
      <c r="S4125">
        <v>4054</v>
      </c>
      <c r="T4125" s="32">
        <v>193528120.12724212</v>
      </c>
      <c r="U4125">
        <v>4054</v>
      </c>
      <c r="V4125" s="32">
        <v>995680047.73034906</v>
      </c>
    </row>
    <row r="4126" spans="19:22" x14ac:dyDescent="0.35">
      <c r="S4126">
        <v>4055</v>
      </c>
      <c r="T4126" s="32">
        <v>76561262.956536368</v>
      </c>
      <c r="U4126">
        <v>4055</v>
      </c>
      <c r="V4126" s="32">
        <v>741747636.68301976</v>
      </c>
    </row>
    <row r="4127" spans="19:22" x14ac:dyDescent="0.35">
      <c r="S4127">
        <v>4056</v>
      </c>
      <c r="T4127" s="32">
        <v>125231586.22449276</v>
      </c>
      <c r="U4127">
        <v>4056</v>
      </c>
      <c r="V4127" s="32">
        <v>-89241024.24865517</v>
      </c>
    </row>
    <row r="4128" spans="19:22" x14ac:dyDescent="0.35">
      <c r="S4128">
        <v>4057</v>
      </c>
      <c r="T4128" s="32">
        <v>124181783.64798953</v>
      </c>
      <c r="U4128">
        <v>4057</v>
      </c>
      <c r="V4128" s="32">
        <v>-169033453.80969858</v>
      </c>
    </row>
    <row r="4129" spans="19:22" x14ac:dyDescent="0.35">
      <c r="S4129">
        <v>4058</v>
      </c>
      <c r="T4129" s="32">
        <v>128327753.0741311</v>
      </c>
      <c r="U4129">
        <v>4058</v>
      </c>
      <c r="V4129" s="32">
        <v>-700038125.94038796</v>
      </c>
    </row>
    <row r="4130" spans="19:22" x14ac:dyDescent="0.35">
      <c r="S4130">
        <v>4059</v>
      </c>
      <c r="T4130" s="32">
        <v>221074343.25957477</v>
      </c>
      <c r="U4130">
        <v>4059</v>
      </c>
      <c r="V4130" s="32">
        <v>497475772.75979692</v>
      </c>
    </row>
    <row r="4131" spans="19:22" x14ac:dyDescent="0.35">
      <c r="S4131">
        <v>4060</v>
      </c>
      <c r="T4131" s="32">
        <v>286588121.25925428</v>
      </c>
      <c r="U4131">
        <v>4060</v>
      </c>
      <c r="V4131" s="32">
        <v>460898704.15869027</v>
      </c>
    </row>
    <row r="4132" spans="19:22" x14ac:dyDescent="0.35">
      <c r="S4132">
        <v>4061</v>
      </c>
      <c r="T4132" s="32">
        <v>209852774.54520839</v>
      </c>
      <c r="U4132">
        <v>4061</v>
      </c>
      <c r="V4132" s="32">
        <v>93808243.438734129</v>
      </c>
    </row>
    <row r="4133" spans="19:22" x14ac:dyDescent="0.35">
      <c r="S4133">
        <v>4062</v>
      </c>
      <c r="T4133" s="32">
        <v>197656947.00671014</v>
      </c>
      <c r="U4133">
        <v>4062</v>
      </c>
      <c r="V4133" s="32">
        <v>-931902431.41037929</v>
      </c>
    </row>
    <row r="4134" spans="19:22" x14ac:dyDescent="0.35">
      <c r="S4134">
        <v>4063</v>
      </c>
      <c r="T4134" s="32">
        <v>74268782.560105905</v>
      </c>
      <c r="U4134">
        <v>4063</v>
      </c>
      <c r="V4134" s="32">
        <v>-70371095.280562907</v>
      </c>
    </row>
    <row r="4135" spans="19:22" x14ac:dyDescent="0.35">
      <c r="S4135">
        <v>4064</v>
      </c>
      <c r="T4135" s="32">
        <v>84854467.770304933</v>
      </c>
      <c r="U4135">
        <v>4064</v>
      </c>
      <c r="V4135" s="32">
        <v>-188980601.99157324</v>
      </c>
    </row>
    <row r="4136" spans="19:22" x14ac:dyDescent="0.35">
      <c r="S4136">
        <v>4065</v>
      </c>
      <c r="T4136" s="32">
        <v>161630158.26680368</v>
      </c>
      <c r="U4136">
        <v>4065</v>
      </c>
      <c r="V4136" s="32">
        <v>398786207.84800804</v>
      </c>
    </row>
    <row r="4137" spans="19:22" x14ac:dyDescent="0.35">
      <c r="S4137">
        <v>4066</v>
      </c>
      <c r="T4137" s="32">
        <v>115782964.16415757</v>
      </c>
      <c r="U4137">
        <v>4066</v>
      </c>
      <c r="V4137" s="32">
        <v>-574776097.13657081</v>
      </c>
    </row>
    <row r="4138" spans="19:22" x14ac:dyDescent="0.35">
      <c r="S4138">
        <v>4067</v>
      </c>
      <c r="T4138" s="32">
        <v>102140391.97031581</v>
      </c>
      <c r="U4138">
        <v>4067</v>
      </c>
      <c r="V4138" s="32">
        <v>-290226808.65750837</v>
      </c>
    </row>
    <row r="4139" spans="19:22" x14ac:dyDescent="0.35">
      <c r="S4139">
        <v>4068</v>
      </c>
      <c r="T4139" s="32">
        <v>217270265.07829529</v>
      </c>
      <c r="U4139">
        <v>4068</v>
      </c>
      <c r="V4139" s="32">
        <v>-308090797.74084634</v>
      </c>
    </row>
    <row r="4140" spans="19:22" x14ac:dyDescent="0.35">
      <c r="S4140">
        <v>4069</v>
      </c>
      <c r="T4140" s="32">
        <v>107917604.34226763</v>
      </c>
      <c r="U4140">
        <v>4069</v>
      </c>
      <c r="V4140" s="32">
        <v>446205506.79852033</v>
      </c>
    </row>
    <row r="4141" spans="19:22" x14ac:dyDescent="0.35">
      <c r="S4141">
        <v>4070</v>
      </c>
      <c r="T4141" s="32">
        <v>144680997.38370153</v>
      </c>
      <c r="U4141">
        <v>4070</v>
      </c>
      <c r="V4141" s="32">
        <v>-543217470.04224038</v>
      </c>
    </row>
    <row r="4142" spans="19:22" x14ac:dyDescent="0.35">
      <c r="S4142">
        <v>4071</v>
      </c>
      <c r="T4142" s="32">
        <v>157397963.64984816</v>
      </c>
      <c r="U4142">
        <v>4071</v>
      </c>
      <c r="V4142" s="32">
        <v>-205505649.94900283</v>
      </c>
    </row>
    <row r="4143" spans="19:22" x14ac:dyDescent="0.35">
      <c r="S4143">
        <v>4072</v>
      </c>
      <c r="T4143" s="32">
        <v>105643912.23551309</v>
      </c>
      <c r="U4143">
        <v>4072</v>
      </c>
      <c r="V4143" s="32">
        <v>-303419741.45220298</v>
      </c>
    </row>
    <row r="4144" spans="19:22" x14ac:dyDescent="0.35">
      <c r="S4144">
        <v>4073</v>
      </c>
      <c r="T4144" s="32">
        <v>131931924.65226711</v>
      </c>
      <c r="U4144">
        <v>4073</v>
      </c>
      <c r="V4144" s="32">
        <v>-413444386.10986412</v>
      </c>
    </row>
    <row r="4145" spans="19:22" x14ac:dyDescent="0.35">
      <c r="S4145">
        <v>4074</v>
      </c>
      <c r="T4145" s="32">
        <v>139087629.93366021</v>
      </c>
      <c r="U4145">
        <v>4074</v>
      </c>
      <c r="V4145" s="32">
        <v>295949842.19510984</v>
      </c>
    </row>
    <row r="4146" spans="19:22" x14ac:dyDescent="0.35">
      <c r="S4146">
        <v>4075</v>
      </c>
      <c r="T4146" s="32">
        <v>132140250.27553648</v>
      </c>
      <c r="U4146">
        <v>4075</v>
      </c>
      <c r="V4146" s="32">
        <v>563431399.63462973</v>
      </c>
    </row>
    <row r="4147" spans="19:22" x14ac:dyDescent="0.35">
      <c r="S4147">
        <v>4076</v>
      </c>
      <c r="T4147" s="32">
        <v>87249977.802390292</v>
      </c>
      <c r="U4147">
        <v>4076</v>
      </c>
      <c r="V4147" s="32">
        <v>130223021.37976788</v>
      </c>
    </row>
    <row r="4148" spans="19:22" x14ac:dyDescent="0.35">
      <c r="S4148">
        <v>4077</v>
      </c>
      <c r="T4148" s="32">
        <v>132057738.45146753</v>
      </c>
      <c r="U4148">
        <v>4077</v>
      </c>
      <c r="V4148" s="32">
        <v>-48578701.967028894</v>
      </c>
    </row>
    <row r="4149" spans="19:22" x14ac:dyDescent="0.35">
      <c r="S4149">
        <v>4078</v>
      </c>
      <c r="T4149" s="32">
        <v>103164511.98291218</v>
      </c>
      <c r="U4149">
        <v>4078</v>
      </c>
      <c r="V4149" s="32">
        <v>1830397041.617739</v>
      </c>
    </row>
    <row r="4150" spans="19:22" x14ac:dyDescent="0.35">
      <c r="S4150">
        <v>4079</v>
      </c>
      <c r="T4150" s="32">
        <v>128267801.32189974</v>
      </c>
      <c r="U4150">
        <v>4079</v>
      </c>
      <c r="V4150" s="32">
        <v>-495581400.37677354</v>
      </c>
    </row>
    <row r="4151" spans="19:22" x14ac:dyDescent="0.35">
      <c r="S4151">
        <v>4080</v>
      </c>
      <c r="T4151" s="32">
        <v>91592065.923460394</v>
      </c>
      <c r="U4151">
        <v>4080</v>
      </c>
      <c r="V4151" s="32">
        <v>-89842386.481706113</v>
      </c>
    </row>
    <row r="4152" spans="19:22" x14ac:dyDescent="0.35">
      <c r="S4152">
        <v>4081</v>
      </c>
      <c r="T4152" s="32">
        <v>164018361.87110388</v>
      </c>
      <c r="U4152">
        <v>4081</v>
      </c>
      <c r="V4152" s="32">
        <v>126757913.52751549</v>
      </c>
    </row>
    <row r="4153" spans="19:22" x14ac:dyDescent="0.35">
      <c r="S4153">
        <v>4082</v>
      </c>
      <c r="T4153" s="32">
        <v>124743456.59929647</v>
      </c>
      <c r="U4153">
        <v>4082</v>
      </c>
      <c r="V4153" s="32">
        <v>-17016566.02992785</v>
      </c>
    </row>
    <row r="4154" spans="19:22" x14ac:dyDescent="0.35">
      <c r="S4154">
        <v>4083</v>
      </c>
      <c r="T4154" s="32">
        <v>89177697.33920829</v>
      </c>
      <c r="U4154">
        <v>4083</v>
      </c>
      <c r="V4154" s="32">
        <v>-160415299.2412746</v>
      </c>
    </row>
    <row r="4155" spans="19:22" x14ac:dyDescent="0.35">
      <c r="S4155">
        <v>4084</v>
      </c>
      <c r="T4155" s="32">
        <v>105228809.51362105</v>
      </c>
      <c r="U4155">
        <v>4084</v>
      </c>
      <c r="V4155" s="32">
        <v>156300786.92140102</v>
      </c>
    </row>
    <row r="4156" spans="19:22" x14ac:dyDescent="0.35">
      <c r="S4156">
        <v>4085</v>
      </c>
      <c r="T4156" s="32">
        <v>135251055.30109316</v>
      </c>
      <c r="U4156">
        <v>4085</v>
      </c>
      <c r="V4156" s="32">
        <v>52340953.335938901</v>
      </c>
    </row>
    <row r="4157" spans="19:22" x14ac:dyDescent="0.35">
      <c r="S4157">
        <v>4086</v>
      </c>
      <c r="T4157" s="32">
        <v>100169884.07384287</v>
      </c>
      <c r="U4157">
        <v>4086</v>
      </c>
      <c r="V4157" s="32">
        <v>-329848367.86973774</v>
      </c>
    </row>
    <row r="4158" spans="19:22" x14ac:dyDescent="0.35">
      <c r="S4158">
        <v>4087</v>
      </c>
      <c r="T4158" s="32">
        <v>150028522.76239234</v>
      </c>
      <c r="U4158">
        <v>4087</v>
      </c>
      <c r="V4158" s="32">
        <v>457066693.06266129</v>
      </c>
    </row>
    <row r="4159" spans="19:22" x14ac:dyDescent="0.35">
      <c r="S4159">
        <v>4088</v>
      </c>
      <c r="T4159" s="32">
        <v>141308122.58350053</v>
      </c>
      <c r="U4159">
        <v>4088</v>
      </c>
      <c r="V4159" s="32">
        <v>-294262234.79522491</v>
      </c>
    </row>
    <row r="4160" spans="19:22" x14ac:dyDescent="0.35">
      <c r="S4160">
        <v>4089</v>
      </c>
      <c r="T4160" s="32">
        <v>398554828.375063</v>
      </c>
      <c r="U4160">
        <v>4089</v>
      </c>
      <c r="V4160" s="32">
        <v>-160826775.02435872</v>
      </c>
    </row>
    <row r="4161" spans="19:22" x14ac:dyDescent="0.35">
      <c r="S4161">
        <v>4090</v>
      </c>
      <c r="T4161" s="32">
        <v>103882872.97265215</v>
      </c>
      <c r="U4161">
        <v>4090</v>
      </c>
      <c r="V4161" s="32">
        <v>-581052736.86309516</v>
      </c>
    </row>
    <row r="4162" spans="19:22" x14ac:dyDescent="0.35">
      <c r="S4162">
        <v>4091</v>
      </c>
      <c r="T4162" s="32">
        <v>168465651.90475187</v>
      </c>
      <c r="U4162">
        <v>4091</v>
      </c>
      <c r="V4162" s="32">
        <v>-255487646.38288942</v>
      </c>
    </row>
    <row r="4163" spans="19:22" x14ac:dyDescent="0.35">
      <c r="S4163">
        <v>4092</v>
      </c>
      <c r="T4163" s="32">
        <v>303043226.57362217</v>
      </c>
      <c r="U4163">
        <v>4092</v>
      </c>
      <c r="V4163" s="32">
        <v>909625279.81201339</v>
      </c>
    </row>
    <row r="4164" spans="19:22" x14ac:dyDescent="0.35">
      <c r="S4164">
        <v>4093</v>
      </c>
      <c r="T4164" s="32">
        <v>323812110.24602818</v>
      </c>
      <c r="U4164">
        <v>4093</v>
      </c>
      <c r="V4164" s="32">
        <v>-156120242.48849648</v>
      </c>
    </row>
    <row r="4165" spans="19:22" x14ac:dyDescent="0.35">
      <c r="S4165">
        <v>4094</v>
      </c>
      <c r="T4165" s="32">
        <v>231751986.83833951</v>
      </c>
      <c r="U4165">
        <v>4094</v>
      </c>
      <c r="V4165" s="32">
        <v>-51187138.814945348</v>
      </c>
    </row>
    <row r="4166" spans="19:22" x14ac:dyDescent="0.35">
      <c r="S4166">
        <v>4095</v>
      </c>
      <c r="T4166" s="32">
        <v>220841000.53878665</v>
      </c>
      <c r="U4166">
        <v>4095</v>
      </c>
      <c r="V4166" s="32">
        <v>388462690.2907697</v>
      </c>
    </row>
    <row r="4167" spans="19:22" x14ac:dyDescent="0.35">
      <c r="S4167">
        <v>4096</v>
      </c>
      <c r="T4167" s="32">
        <v>114791584.21486335</v>
      </c>
      <c r="U4167">
        <v>4096</v>
      </c>
      <c r="V4167" s="32">
        <v>-57883800.07833752</v>
      </c>
    </row>
    <row r="4168" spans="19:22" x14ac:dyDescent="0.35">
      <c r="S4168">
        <v>4097</v>
      </c>
      <c r="T4168" s="32">
        <v>102412914.66627738</v>
      </c>
      <c r="U4168">
        <v>4097</v>
      </c>
      <c r="V4168" s="32">
        <v>-351881942.15879166</v>
      </c>
    </row>
    <row r="4169" spans="19:22" x14ac:dyDescent="0.35">
      <c r="S4169">
        <v>4098</v>
      </c>
      <c r="T4169" s="32">
        <v>200006203.08072382</v>
      </c>
      <c r="U4169">
        <v>4098</v>
      </c>
      <c r="V4169" s="32">
        <v>3086426913.3647666</v>
      </c>
    </row>
    <row r="4170" spans="19:22" x14ac:dyDescent="0.35">
      <c r="S4170">
        <v>4099</v>
      </c>
      <c r="T4170" s="32">
        <v>208441285.59161267</v>
      </c>
      <c r="U4170">
        <v>4099</v>
      </c>
      <c r="V4170" s="32">
        <v>62965602.235660955</v>
      </c>
    </row>
    <row r="4171" spans="19:22" x14ac:dyDescent="0.35">
      <c r="S4171">
        <v>4100</v>
      </c>
      <c r="T4171" s="32">
        <v>100526680.43737888</v>
      </c>
      <c r="U4171">
        <v>4100</v>
      </c>
      <c r="V4171" s="32">
        <v>263315581.52570534</v>
      </c>
    </row>
    <row r="4172" spans="19:22" x14ac:dyDescent="0.35">
      <c r="S4172">
        <v>4101</v>
      </c>
      <c r="T4172" s="32">
        <v>188599009.43231457</v>
      </c>
      <c r="U4172">
        <v>4101</v>
      </c>
      <c r="V4172" s="32">
        <v>-110500646.37663522</v>
      </c>
    </row>
    <row r="4173" spans="19:22" x14ac:dyDescent="0.35">
      <c r="S4173">
        <v>4102</v>
      </c>
      <c r="T4173" s="32">
        <v>104892621.62916988</v>
      </c>
      <c r="U4173">
        <v>4102</v>
      </c>
      <c r="V4173" s="32">
        <v>-124785226.82575877</v>
      </c>
    </row>
    <row r="4174" spans="19:22" x14ac:dyDescent="0.35">
      <c r="S4174">
        <v>4103</v>
      </c>
      <c r="T4174" s="32">
        <v>46105537.466525942</v>
      </c>
      <c r="U4174">
        <v>4103</v>
      </c>
      <c r="V4174" s="32">
        <v>-204641962.09975991</v>
      </c>
    </row>
    <row r="4175" spans="19:22" x14ac:dyDescent="0.35">
      <c r="S4175">
        <v>4104</v>
      </c>
      <c r="T4175" s="32">
        <v>160549249.58058697</v>
      </c>
      <c r="U4175">
        <v>4104</v>
      </c>
      <c r="V4175" s="32">
        <v>81174850.467473269</v>
      </c>
    </row>
    <row r="4176" spans="19:22" x14ac:dyDescent="0.35">
      <c r="S4176">
        <v>4105</v>
      </c>
      <c r="T4176" s="32">
        <v>147428596.04297501</v>
      </c>
      <c r="U4176">
        <v>4105</v>
      </c>
      <c r="V4176" s="32">
        <v>1988270828.0879927</v>
      </c>
    </row>
    <row r="4177" spans="19:22" x14ac:dyDescent="0.35">
      <c r="S4177">
        <v>4106</v>
      </c>
      <c r="T4177" s="32">
        <v>82833624.169085607</v>
      </c>
      <c r="U4177">
        <v>4106</v>
      </c>
      <c r="V4177" s="32">
        <v>-255986018.3026287</v>
      </c>
    </row>
    <row r="4178" spans="19:22" x14ac:dyDescent="0.35">
      <c r="S4178">
        <v>4107</v>
      </c>
      <c r="T4178" s="32">
        <v>193477517.11036497</v>
      </c>
      <c r="U4178">
        <v>4107</v>
      </c>
      <c r="V4178" s="32">
        <v>-260297772.94251096</v>
      </c>
    </row>
    <row r="4179" spans="19:22" x14ac:dyDescent="0.35">
      <c r="S4179">
        <v>4108</v>
      </c>
      <c r="T4179" s="32">
        <v>87134446.197262332</v>
      </c>
      <c r="U4179">
        <v>4108</v>
      </c>
      <c r="V4179" s="32">
        <v>-196837079.46453676</v>
      </c>
    </row>
    <row r="4180" spans="19:22" x14ac:dyDescent="0.35">
      <c r="S4180">
        <v>4109</v>
      </c>
      <c r="T4180" s="32">
        <v>100913176.28574051</v>
      </c>
      <c r="U4180">
        <v>4109</v>
      </c>
      <c r="V4180" s="32">
        <v>1616881243.1085336</v>
      </c>
    </row>
    <row r="4181" spans="19:22" x14ac:dyDescent="0.35">
      <c r="S4181">
        <v>4110</v>
      </c>
      <c r="T4181" s="32">
        <v>156515176.19559115</v>
      </c>
      <c r="U4181">
        <v>4110</v>
      </c>
      <c r="V4181" s="32">
        <v>-138105873.23722741</v>
      </c>
    </row>
    <row r="4182" spans="19:22" x14ac:dyDescent="0.35">
      <c r="S4182">
        <v>4111</v>
      </c>
      <c r="T4182" s="32">
        <v>101465700.61072706</v>
      </c>
      <c r="U4182">
        <v>4111</v>
      </c>
      <c r="V4182" s="32">
        <v>-417447784.94431895</v>
      </c>
    </row>
    <row r="4183" spans="19:22" x14ac:dyDescent="0.35">
      <c r="S4183">
        <v>4112</v>
      </c>
      <c r="T4183" s="32">
        <v>139601923.71858436</v>
      </c>
      <c r="U4183">
        <v>4112</v>
      </c>
      <c r="V4183" s="32">
        <v>-181539795.32281575</v>
      </c>
    </row>
    <row r="4184" spans="19:22" x14ac:dyDescent="0.35">
      <c r="S4184">
        <v>4113</v>
      </c>
      <c r="T4184" s="32">
        <v>149653513.04750255</v>
      </c>
      <c r="U4184">
        <v>4113</v>
      </c>
      <c r="V4184" s="32">
        <v>-100377100.44448592</v>
      </c>
    </row>
    <row r="4185" spans="19:22" x14ac:dyDescent="0.35">
      <c r="S4185">
        <v>4114</v>
      </c>
      <c r="T4185" s="32">
        <v>156372764.12086627</v>
      </c>
      <c r="U4185">
        <v>4114</v>
      </c>
      <c r="V4185" s="32">
        <v>-450865123.7019515</v>
      </c>
    </row>
    <row r="4186" spans="19:22" x14ac:dyDescent="0.35">
      <c r="S4186">
        <v>4115</v>
      </c>
      <c r="T4186" s="32">
        <v>96754393.793532699</v>
      </c>
      <c r="U4186">
        <v>4115</v>
      </c>
      <c r="V4186" s="32">
        <v>-201442381.13234431</v>
      </c>
    </row>
    <row r="4187" spans="19:22" x14ac:dyDescent="0.35">
      <c r="S4187">
        <v>4116</v>
      </c>
      <c r="T4187" s="32">
        <v>185726614.55379921</v>
      </c>
      <c r="U4187">
        <v>4116</v>
      </c>
      <c r="V4187" s="32">
        <v>-92662674.381663844</v>
      </c>
    </row>
    <row r="4188" spans="19:22" x14ac:dyDescent="0.35">
      <c r="S4188">
        <v>4117</v>
      </c>
      <c r="T4188" s="32">
        <v>163667337.76470542</v>
      </c>
      <c r="U4188">
        <v>4117</v>
      </c>
      <c r="V4188" s="32">
        <v>165539016.33170179</v>
      </c>
    </row>
    <row r="4189" spans="19:22" x14ac:dyDescent="0.35">
      <c r="S4189">
        <v>4118</v>
      </c>
      <c r="T4189" s="32">
        <v>142389861.38762867</v>
      </c>
      <c r="U4189">
        <v>4118</v>
      </c>
      <c r="V4189" s="32">
        <v>-260267266.04595131</v>
      </c>
    </row>
    <row r="4190" spans="19:22" x14ac:dyDescent="0.35">
      <c r="S4190">
        <v>4119</v>
      </c>
      <c r="T4190" s="32">
        <v>192115643.99588439</v>
      </c>
      <c r="U4190">
        <v>4119</v>
      </c>
      <c r="V4190" s="32">
        <v>-286697040.24540257</v>
      </c>
    </row>
    <row r="4191" spans="19:22" x14ac:dyDescent="0.35">
      <c r="S4191">
        <v>4120</v>
      </c>
      <c r="T4191" s="32">
        <v>98215155.360321522</v>
      </c>
      <c r="U4191">
        <v>4120</v>
      </c>
      <c r="V4191" s="32">
        <v>-38220565.231379956</v>
      </c>
    </row>
    <row r="4192" spans="19:22" x14ac:dyDescent="0.35">
      <c r="S4192">
        <v>4121</v>
      </c>
      <c r="T4192" s="32">
        <v>134413729.40797013</v>
      </c>
      <c r="U4192">
        <v>4121</v>
      </c>
      <c r="V4192" s="32">
        <v>-311426377.89333695</v>
      </c>
    </row>
    <row r="4193" spans="19:22" x14ac:dyDescent="0.35">
      <c r="S4193">
        <v>4122</v>
      </c>
      <c r="T4193" s="32">
        <v>144846961.52602899</v>
      </c>
      <c r="U4193">
        <v>4122</v>
      </c>
      <c r="V4193" s="32">
        <v>44838547.363676727</v>
      </c>
    </row>
    <row r="4194" spans="19:22" x14ac:dyDescent="0.35">
      <c r="S4194">
        <v>4123</v>
      </c>
      <c r="T4194" s="32">
        <v>187445368.97084433</v>
      </c>
      <c r="U4194">
        <v>4123</v>
      </c>
      <c r="V4194" s="32">
        <v>370258908.91763884</v>
      </c>
    </row>
    <row r="4195" spans="19:22" x14ac:dyDescent="0.35">
      <c r="S4195">
        <v>4124</v>
      </c>
      <c r="T4195" s="32">
        <v>112326798.23259619</v>
      </c>
      <c r="U4195">
        <v>4124</v>
      </c>
      <c r="V4195" s="32">
        <v>-249571985.29969463</v>
      </c>
    </row>
    <row r="4196" spans="19:22" x14ac:dyDescent="0.35">
      <c r="S4196">
        <v>4125</v>
      </c>
      <c r="T4196" s="32">
        <v>118811570.63673148</v>
      </c>
      <c r="U4196">
        <v>4125</v>
      </c>
      <c r="V4196" s="32">
        <v>-558803488.36544096</v>
      </c>
    </row>
    <row r="4197" spans="19:22" x14ac:dyDescent="0.35">
      <c r="S4197">
        <v>4126</v>
      </c>
      <c r="T4197" s="32">
        <v>88762148.773409978</v>
      </c>
      <c r="U4197">
        <v>4126</v>
      </c>
      <c r="V4197" s="32">
        <v>-161025352.22910357</v>
      </c>
    </row>
    <row r="4198" spans="19:22" x14ac:dyDescent="0.35">
      <c r="S4198">
        <v>4127</v>
      </c>
      <c r="T4198" s="32">
        <v>120225453.79687698</v>
      </c>
      <c r="U4198">
        <v>4127</v>
      </c>
      <c r="V4198" s="32">
        <v>-326402222.88540196</v>
      </c>
    </row>
    <row r="4199" spans="19:22" x14ac:dyDescent="0.35">
      <c r="S4199">
        <v>4128</v>
      </c>
      <c r="T4199" s="32">
        <v>91354391.247982174</v>
      </c>
      <c r="U4199">
        <v>4128</v>
      </c>
      <c r="V4199" s="32">
        <v>-204923814.87083495</v>
      </c>
    </row>
    <row r="4200" spans="19:22" x14ac:dyDescent="0.35">
      <c r="S4200">
        <v>4129</v>
      </c>
      <c r="T4200" s="32">
        <v>110799169.16785884</v>
      </c>
      <c r="U4200">
        <v>4129</v>
      </c>
      <c r="V4200" s="32">
        <v>272747393.4936592</v>
      </c>
    </row>
    <row r="4201" spans="19:22" x14ac:dyDescent="0.35">
      <c r="S4201">
        <v>4130</v>
      </c>
      <c r="T4201" s="32">
        <v>110220650.83345377</v>
      </c>
      <c r="U4201">
        <v>4130</v>
      </c>
      <c r="V4201" s="32">
        <v>-43266040.961479716</v>
      </c>
    </row>
    <row r="4202" spans="19:22" x14ac:dyDescent="0.35">
      <c r="S4202">
        <v>4131</v>
      </c>
      <c r="T4202" s="32">
        <v>213688199.81867343</v>
      </c>
      <c r="U4202">
        <v>4131</v>
      </c>
      <c r="V4202" s="32">
        <v>-220101942.04534414</v>
      </c>
    </row>
    <row r="4203" spans="19:22" x14ac:dyDescent="0.35">
      <c r="S4203">
        <v>4132</v>
      </c>
      <c r="T4203" s="32">
        <v>44985806.74584417</v>
      </c>
      <c r="U4203">
        <v>4132</v>
      </c>
      <c r="V4203" s="32">
        <v>-872419904.83685184</v>
      </c>
    </row>
    <row r="4204" spans="19:22" x14ac:dyDescent="0.35">
      <c r="S4204">
        <v>4133</v>
      </c>
      <c r="T4204" s="32">
        <v>132069004.15015233</v>
      </c>
      <c r="U4204">
        <v>4133</v>
      </c>
      <c r="V4204" s="32">
        <v>-142359334.40145332</v>
      </c>
    </row>
    <row r="4205" spans="19:22" x14ac:dyDescent="0.35">
      <c r="S4205">
        <v>4134</v>
      </c>
      <c r="T4205" s="32">
        <v>83612423.902234644</v>
      </c>
      <c r="U4205">
        <v>4134</v>
      </c>
      <c r="V4205" s="32">
        <v>-218758905.20024464</v>
      </c>
    </row>
    <row r="4206" spans="19:22" x14ac:dyDescent="0.35">
      <c r="S4206">
        <v>4135</v>
      </c>
      <c r="T4206" s="32">
        <v>96835631.669145375</v>
      </c>
      <c r="U4206">
        <v>4135</v>
      </c>
      <c r="V4206" s="32">
        <v>-207224025.97985885</v>
      </c>
    </row>
    <row r="4207" spans="19:22" x14ac:dyDescent="0.35">
      <c r="S4207">
        <v>4136</v>
      </c>
      <c r="T4207" s="32">
        <v>118848388.59840991</v>
      </c>
      <c r="U4207">
        <v>4136</v>
      </c>
      <c r="V4207" s="32">
        <v>85457738.366684288</v>
      </c>
    </row>
    <row r="4208" spans="19:22" x14ac:dyDescent="0.35">
      <c r="S4208">
        <v>4137</v>
      </c>
      <c r="T4208" s="32">
        <v>100099227.82990904</v>
      </c>
      <c r="U4208">
        <v>4137</v>
      </c>
      <c r="V4208" s="32">
        <v>-356861556.00408447</v>
      </c>
    </row>
    <row r="4209" spans="19:22" x14ac:dyDescent="0.35">
      <c r="S4209">
        <v>4138</v>
      </c>
      <c r="T4209" s="32">
        <v>78084921.469475225</v>
      </c>
      <c r="U4209">
        <v>4138</v>
      </c>
      <c r="V4209" s="32">
        <v>-138658874.65752989</v>
      </c>
    </row>
    <row r="4210" spans="19:22" x14ac:dyDescent="0.35">
      <c r="S4210">
        <v>4139</v>
      </c>
      <c r="T4210" s="32">
        <v>134231157.08448771</v>
      </c>
      <c r="U4210">
        <v>4139</v>
      </c>
      <c r="V4210" s="32">
        <v>941117566.26483333</v>
      </c>
    </row>
    <row r="4211" spans="19:22" x14ac:dyDescent="0.35">
      <c r="S4211">
        <v>4140</v>
      </c>
      <c r="T4211" s="32">
        <v>97316355.238339514</v>
      </c>
      <c r="U4211">
        <v>4140</v>
      </c>
      <c r="V4211" s="32">
        <v>-253815209.35386834</v>
      </c>
    </row>
    <row r="4212" spans="19:22" x14ac:dyDescent="0.35">
      <c r="S4212">
        <v>4141</v>
      </c>
      <c r="T4212" s="32">
        <v>92026714.244608119</v>
      </c>
      <c r="U4212">
        <v>4141</v>
      </c>
      <c r="V4212" s="32">
        <v>403883460.81890798</v>
      </c>
    </row>
    <row r="4213" spans="19:22" x14ac:dyDescent="0.35">
      <c r="S4213">
        <v>4142</v>
      </c>
      <c r="T4213" s="32">
        <v>193448957.33658525</v>
      </c>
      <c r="U4213">
        <v>4142</v>
      </c>
      <c r="V4213" s="32">
        <v>-219324556.10049427</v>
      </c>
    </row>
    <row r="4214" spans="19:22" x14ac:dyDescent="0.35">
      <c r="S4214">
        <v>4143</v>
      </c>
      <c r="T4214" s="32">
        <v>120242956.11542217</v>
      </c>
      <c r="U4214">
        <v>4143</v>
      </c>
      <c r="V4214" s="32">
        <v>-304458236.81760263</v>
      </c>
    </row>
    <row r="4215" spans="19:22" x14ac:dyDescent="0.35">
      <c r="S4215">
        <v>4144</v>
      </c>
      <c r="T4215" s="32">
        <v>140980147.90087485</v>
      </c>
      <c r="U4215">
        <v>4144</v>
      </c>
      <c r="V4215" s="32">
        <v>-208533891.64493793</v>
      </c>
    </row>
    <row r="4216" spans="19:22" x14ac:dyDescent="0.35">
      <c r="S4216">
        <v>4145</v>
      </c>
      <c r="T4216" s="32">
        <v>117690543.25033508</v>
      </c>
      <c r="U4216">
        <v>4145</v>
      </c>
      <c r="V4216" s="32">
        <v>378168103.3513664</v>
      </c>
    </row>
    <row r="4217" spans="19:22" x14ac:dyDescent="0.35">
      <c r="S4217">
        <v>4146</v>
      </c>
      <c r="T4217" s="32">
        <v>133009587.5633087</v>
      </c>
      <c r="U4217">
        <v>4146</v>
      </c>
      <c r="V4217" s="32">
        <v>-117721624.27334327</v>
      </c>
    </row>
    <row r="4218" spans="19:22" x14ac:dyDescent="0.35">
      <c r="S4218">
        <v>4147</v>
      </c>
      <c r="T4218" s="32">
        <v>135899959.29730135</v>
      </c>
      <c r="U4218">
        <v>4147</v>
      </c>
      <c r="V4218" s="32">
        <v>-461440637.04236901</v>
      </c>
    </row>
    <row r="4219" spans="19:22" x14ac:dyDescent="0.35">
      <c r="S4219">
        <v>4148</v>
      </c>
      <c r="T4219" s="32">
        <v>91879903.490923613</v>
      </c>
      <c r="U4219">
        <v>4148</v>
      </c>
      <c r="V4219" s="32">
        <v>-85900757.684846282</v>
      </c>
    </row>
    <row r="4220" spans="19:22" x14ac:dyDescent="0.35">
      <c r="S4220">
        <v>4149</v>
      </c>
      <c r="T4220" s="32">
        <v>110024869.24255751</v>
      </c>
      <c r="U4220">
        <v>4149</v>
      </c>
      <c r="V4220" s="32">
        <v>12496207.22557101</v>
      </c>
    </row>
    <row r="4221" spans="19:22" x14ac:dyDescent="0.35">
      <c r="S4221">
        <v>4150</v>
      </c>
      <c r="T4221" s="32">
        <v>60703117.461659566</v>
      </c>
      <c r="U4221">
        <v>4150</v>
      </c>
      <c r="V4221" s="32">
        <v>-210577047.61671084</v>
      </c>
    </row>
    <row r="4222" spans="19:22" x14ac:dyDescent="0.35">
      <c r="S4222">
        <v>4151</v>
      </c>
      <c r="T4222" s="32">
        <v>138122590.45587346</v>
      </c>
      <c r="U4222">
        <v>4151</v>
      </c>
      <c r="V4222" s="32">
        <v>-371736956.40033638</v>
      </c>
    </row>
    <row r="4223" spans="19:22" x14ac:dyDescent="0.35">
      <c r="S4223">
        <v>4152</v>
      </c>
      <c r="T4223" s="32">
        <v>43757988.631687842</v>
      </c>
      <c r="U4223">
        <v>4152</v>
      </c>
      <c r="V4223" s="32">
        <v>-146389516.66963369</v>
      </c>
    </row>
    <row r="4224" spans="19:22" x14ac:dyDescent="0.35">
      <c r="S4224">
        <v>4153</v>
      </c>
      <c r="T4224" s="32">
        <v>100836815.84369631</v>
      </c>
      <c r="U4224">
        <v>4153</v>
      </c>
      <c r="V4224" s="32">
        <v>-143831598.24975348</v>
      </c>
    </row>
    <row r="4225" spans="19:22" x14ac:dyDescent="0.35">
      <c r="S4225">
        <v>4154</v>
      </c>
      <c r="T4225" s="32">
        <v>63735909.292796977</v>
      </c>
      <c r="U4225">
        <v>4154</v>
      </c>
      <c r="V4225" s="32">
        <v>-192620281.51178968</v>
      </c>
    </row>
    <row r="4226" spans="19:22" x14ac:dyDescent="0.35">
      <c r="S4226">
        <v>4155</v>
      </c>
      <c r="T4226" s="32">
        <v>97581317.595424086</v>
      </c>
      <c r="U4226">
        <v>4155</v>
      </c>
      <c r="V4226" s="32">
        <v>74275607.707970798</v>
      </c>
    </row>
    <row r="4227" spans="19:22" x14ac:dyDescent="0.35">
      <c r="S4227">
        <v>4156</v>
      </c>
      <c r="T4227" s="32">
        <v>140320640.31114376</v>
      </c>
      <c r="U4227">
        <v>4156</v>
      </c>
      <c r="V4227" s="32">
        <v>3162190472.0113025</v>
      </c>
    </row>
    <row r="4228" spans="19:22" x14ac:dyDescent="0.35">
      <c r="S4228">
        <v>4157</v>
      </c>
      <c r="T4228" s="32">
        <v>146352758.86699378</v>
      </c>
      <c r="U4228">
        <v>4157</v>
      </c>
      <c r="V4228" s="32">
        <v>434776852.33345443</v>
      </c>
    </row>
    <row r="4229" spans="19:22" x14ac:dyDescent="0.35">
      <c r="S4229">
        <v>4158</v>
      </c>
      <c r="T4229" s="32">
        <v>187835300.00403982</v>
      </c>
      <c r="U4229">
        <v>4158</v>
      </c>
      <c r="V4229" s="32">
        <v>-127793949.01580048</v>
      </c>
    </row>
    <row r="4230" spans="19:22" x14ac:dyDescent="0.35">
      <c r="S4230">
        <v>4159</v>
      </c>
      <c r="T4230" s="32">
        <v>104683692.09759544</v>
      </c>
      <c r="U4230">
        <v>4159</v>
      </c>
      <c r="V4230" s="32">
        <v>930508030.83836186</v>
      </c>
    </row>
    <row r="4231" spans="19:22" x14ac:dyDescent="0.35">
      <c r="S4231">
        <v>4160</v>
      </c>
      <c r="T4231" s="32">
        <v>153887476.92606851</v>
      </c>
      <c r="U4231">
        <v>4160</v>
      </c>
      <c r="V4231" s="32">
        <v>-263951347.8457686</v>
      </c>
    </row>
    <row r="4232" spans="19:22" x14ac:dyDescent="0.35">
      <c r="S4232">
        <v>4161</v>
      </c>
      <c r="T4232" s="32">
        <v>89986636.408364758</v>
      </c>
      <c r="U4232">
        <v>4161</v>
      </c>
      <c r="V4232" s="32">
        <v>-225942688.03367379</v>
      </c>
    </row>
    <row r="4233" spans="19:22" x14ac:dyDescent="0.35">
      <c r="S4233">
        <v>4162</v>
      </c>
      <c r="T4233" s="32">
        <v>150333098.84072486</v>
      </c>
      <c r="U4233">
        <v>4162</v>
      </c>
      <c r="V4233" s="32">
        <v>191934701.84945706</v>
      </c>
    </row>
    <row r="4234" spans="19:22" x14ac:dyDescent="0.35">
      <c r="S4234">
        <v>4163</v>
      </c>
      <c r="T4234" s="32">
        <v>172175657.45066008</v>
      </c>
      <c r="U4234">
        <v>4163</v>
      </c>
      <c r="V4234" s="32">
        <v>20825724.088761594</v>
      </c>
    </row>
    <row r="4235" spans="19:22" x14ac:dyDescent="0.35">
      <c r="S4235">
        <v>4164</v>
      </c>
      <c r="T4235" s="32">
        <v>114978476.5744094</v>
      </c>
      <c r="U4235">
        <v>4164</v>
      </c>
      <c r="V4235" s="32">
        <v>-31333039.370961428</v>
      </c>
    </row>
    <row r="4236" spans="19:22" x14ac:dyDescent="0.35">
      <c r="S4236">
        <v>4165</v>
      </c>
      <c r="T4236" s="32">
        <v>467459435.09817415</v>
      </c>
      <c r="U4236">
        <v>4165</v>
      </c>
      <c r="V4236" s="32">
        <v>311763004.90725917</v>
      </c>
    </row>
    <row r="4237" spans="19:22" x14ac:dyDescent="0.35">
      <c r="S4237">
        <v>4166</v>
      </c>
      <c r="T4237" s="32">
        <v>134859877.6279377</v>
      </c>
      <c r="U4237">
        <v>4166</v>
      </c>
      <c r="V4237" s="32">
        <v>-298592498.52516788</v>
      </c>
    </row>
    <row r="4238" spans="19:22" x14ac:dyDescent="0.35">
      <c r="S4238">
        <v>4167</v>
      </c>
      <c r="T4238" s="32">
        <v>187002239.47829852</v>
      </c>
      <c r="U4238">
        <v>4167</v>
      </c>
      <c r="V4238" s="32">
        <v>-30146753.957255628</v>
      </c>
    </row>
    <row r="4239" spans="19:22" x14ac:dyDescent="0.35">
      <c r="S4239">
        <v>4168</v>
      </c>
      <c r="T4239" s="32">
        <v>124120284.80131491</v>
      </c>
      <c r="U4239">
        <v>4168</v>
      </c>
      <c r="V4239" s="32">
        <v>-455841412.94397253</v>
      </c>
    </row>
    <row r="4240" spans="19:22" x14ac:dyDescent="0.35">
      <c r="S4240">
        <v>4169</v>
      </c>
      <c r="T4240" s="32">
        <v>107342601.6059587</v>
      </c>
      <c r="U4240">
        <v>4169</v>
      </c>
      <c r="V4240" s="32">
        <v>-63636051.774109602</v>
      </c>
    </row>
    <row r="4241" spans="19:22" x14ac:dyDescent="0.35">
      <c r="S4241">
        <v>4170</v>
      </c>
      <c r="T4241" s="32">
        <v>124222496.59862228</v>
      </c>
      <c r="U4241">
        <v>4170</v>
      </c>
      <c r="V4241" s="32">
        <v>-449447949.34099025</v>
      </c>
    </row>
    <row r="4242" spans="19:22" x14ac:dyDescent="0.35">
      <c r="S4242">
        <v>4171</v>
      </c>
      <c r="T4242" s="32">
        <v>214005325.77151543</v>
      </c>
      <c r="U4242">
        <v>4171</v>
      </c>
      <c r="V4242" s="32">
        <v>-133365529.03257538</v>
      </c>
    </row>
    <row r="4243" spans="19:22" x14ac:dyDescent="0.35">
      <c r="S4243">
        <v>4172</v>
      </c>
      <c r="T4243" s="32">
        <v>205813218.64674327</v>
      </c>
      <c r="U4243">
        <v>4172</v>
      </c>
      <c r="V4243" s="32">
        <v>424202950.23750395</v>
      </c>
    </row>
    <row r="4244" spans="19:22" x14ac:dyDescent="0.35">
      <c r="S4244">
        <v>4173</v>
      </c>
      <c r="T4244" s="32">
        <v>145176569.45732459</v>
      </c>
      <c r="U4244">
        <v>4173</v>
      </c>
      <c r="V4244" s="32">
        <v>-416707046.82353061</v>
      </c>
    </row>
    <row r="4245" spans="19:22" x14ac:dyDescent="0.35">
      <c r="S4245">
        <v>4174</v>
      </c>
      <c r="T4245" s="32">
        <v>118280616.21492688</v>
      </c>
      <c r="U4245">
        <v>4174</v>
      </c>
      <c r="V4245" s="32">
        <v>26045623.252459724</v>
      </c>
    </row>
    <row r="4246" spans="19:22" x14ac:dyDescent="0.35">
      <c r="S4246">
        <v>4175</v>
      </c>
      <c r="T4246" s="32">
        <v>284655212.03928334</v>
      </c>
      <c r="U4246">
        <v>4175</v>
      </c>
      <c r="V4246" s="32">
        <v>-145999987.70945767</v>
      </c>
    </row>
    <row r="4247" spans="19:22" x14ac:dyDescent="0.35">
      <c r="S4247">
        <v>4176</v>
      </c>
      <c r="T4247" s="32">
        <v>94352822.94473891</v>
      </c>
      <c r="U4247">
        <v>4176</v>
      </c>
      <c r="V4247" s="32">
        <v>68542719.128615052</v>
      </c>
    </row>
    <row r="4248" spans="19:22" x14ac:dyDescent="0.35">
      <c r="S4248">
        <v>4177</v>
      </c>
      <c r="T4248" s="32">
        <v>139003004.86834311</v>
      </c>
      <c r="U4248">
        <v>4177</v>
      </c>
      <c r="V4248" s="32">
        <v>274165789.64976203</v>
      </c>
    </row>
    <row r="4249" spans="19:22" x14ac:dyDescent="0.35">
      <c r="S4249">
        <v>4178</v>
      </c>
      <c r="T4249" s="32">
        <v>173643296.61062899</v>
      </c>
      <c r="U4249">
        <v>4178</v>
      </c>
      <c r="V4249" s="32">
        <v>-654067633.81929815</v>
      </c>
    </row>
    <row r="4250" spans="19:22" x14ac:dyDescent="0.35">
      <c r="S4250">
        <v>4179</v>
      </c>
      <c r="T4250" s="32">
        <v>190279425.48468521</v>
      </c>
      <c r="U4250">
        <v>4179</v>
      </c>
      <c r="V4250" s="32">
        <v>328333084.15522337</v>
      </c>
    </row>
    <row r="4251" spans="19:22" x14ac:dyDescent="0.35">
      <c r="S4251">
        <v>4180</v>
      </c>
      <c r="T4251" s="32">
        <v>202252660.43083975</v>
      </c>
      <c r="U4251">
        <v>4180</v>
      </c>
      <c r="V4251" s="32">
        <v>-261014471.0318698</v>
      </c>
    </row>
    <row r="4252" spans="19:22" x14ac:dyDescent="0.35">
      <c r="S4252">
        <v>4181</v>
      </c>
      <c r="T4252" s="32">
        <v>70721106.592731744</v>
      </c>
      <c r="U4252">
        <v>4181</v>
      </c>
      <c r="V4252" s="32">
        <v>1080239131.7385676</v>
      </c>
    </row>
    <row r="4253" spans="19:22" x14ac:dyDescent="0.35">
      <c r="S4253">
        <v>4182</v>
      </c>
      <c r="T4253" s="32">
        <v>192534516.94619438</v>
      </c>
      <c r="U4253">
        <v>4182</v>
      </c>
      <c r="V4253" s="32">
        <v>209458701.09973729</v>
      </c>
    </row>
    <row r="4254" spans="19:22" x14ac:dyDescent="0.35">
      <c r="S4254">
        <v>4183</v>
      </c>
      <c r="T4254" s="32">
        <v>156087413.7398341</v>
      </c>
      <c r="U4254">
        <v>4183</v>
      </c>
      <c r="V4254" s="32">
        <v>632393324.97725642</v>
      </c>
    </row>
    <row r="4255" spans="19:22" x14ac:dyDescent="0.35">
      <c r="S4255">
        <v>4184</v>
      </c>
      <c r="T4255" s="32">
        <v>100428584.42240255</v>
      </c>
      <c r="U4255">
        <v>4184</v>
      </c>
      <c r="V4255" s="32">
        <v>-497368352.73239386</v>
      </c>
    </row>
    <row r="4256" spans="19:22" x14ac:dyDescent="0.35">
      <c r="S4256">
        <v>4185</v>
      </c>
      <c r="T4256" s="32">
        <v>148449048.49248433</v>
      </c>
      <c r="U4256">
        <v>4185</v>
      </c>
      <c r="V4256" s="32">
        <v>-210338294.49164724</v>
      </c>
    </row>
    <row r="4257" spans="19:22" x14ac:dyDescent="0.35">
      <c r="S4257">
        <v>4186</v>
      </c>
      <c r="T4257" s="32">
        <v>135194125.36808905</v>
      </c>
      <c r="U4257">
        <v>4186</v>
      </c>
      <c r="V4257" s="32">
        <v>-265988121.14634204</v>
      </c>
    </row>
    <row r="4258" spans="19:22" x14ac:dyDescent="0.35">
      <c r="S4258">
        <v>4187</v>
      </c>
      <c r="T4258" s="32">
        <v>101664142.5097011</v>
      </c>
      <c r="U4258">
        <v>4187</v>
      </c>
      <c r="V4258" s="32">
        <v>135677576.04397383</v>
      </c>
    </row>
    <row r="4259" spans="19:22" x14ac:dyDescent="0.35">
      <c r="S4259">
        <v>4188</v>
      </c>
      <c r="T4259" s="32">
        <v>212783092.47514382</v>
      </c>
      <c r="U4259">
        <v>4188</v>
      </c>
      <c r="V4259" s="32">
        <v>351748333.13545173</v>
      </c>
    </row>
    <row r="4260" spans="19:22" x14ac:dyDescent="0.35">
      <c r="S4260">
        <v>4189</v>
      </c>
      <c r="T4260" s="32">
        <v>154852237.71812674</v>
      </c>
      <c r="U4260">
        <v>4189</v>
      </c>
      <c r="V4260" s="32">
        <v>-305783760.75262368</v>
      </c>
    </row>
    <row r="4261" spans="19:22" x14ac:dyDescent="0.35">
      <c r="S4261">
        <v>4190</v>
      </c>
      <c r="T4261" s="32">
        <v>98244870.519964054</v>
      </c>
      <c r="U4261">
        <v>4190</v>
      </c>
      <c r="V4261" s="32">
        <v>-196466221.14631858</v>
      </c>
    </row>
    <row r="4262" spans="19:22" x14ac:dyDescent="0.35">
      <c r="S4262">
        <v>4191</v>
      </c>
      <c r="T4262" s="32">
        <v>222590626.78489989</v>
      </c>
      <c r="U4262">
        <v>4191</v>
      </c>
      <c r="V4262" s="32">
        <v>1192438157.7037013</v>
      </c>
    </row>
    <row r="4263" spans="19:22" x14ac:dyDescent="0.35">
      <c r="S4263">
        <v>4192</v>
      </c>
      <c r="T4263" s="32">
        <v>108516384.43024589</v>
      </c>
      <c r="U4263">
        <v>4192</v>
      </c>
      <c r="V4263" s="32">
        <v>-21089500.336774252</v>
      </c>
    </row>
    <row r="4264" spans="19:22" x14ac:dyDescent="0.35">
      <c r="S4264">
        <v>4193</v>
      </c>
      <c r="T4264" s="32">
        <v>104771659.07599562</v>
      </c>
      <c r="U4264">
        <v>4193</v>
      </c>
      <c r="V4264" s="32">
        <v>-165917572.80799842</v>
      </c>
    </row>
    <row r="4265" spans="19:22" x14ac:dyDescent="0.35">
      <c r="S4265">
        <v>4194</v>
      </c>
      <c r="T4265" s="32">
        <v>124620061.22001688</v>
      </c>
      <c r="U4265">
        <v>4194</v>
      </c>
      <c r="V4265" s="32">
        <v>1172320265.9215071</v>
      </c>
    </row>
    <row r="4266" spans="19:22" x14ac:dyDescent="0.35">
      <c r="S4266">
        <v>4195</v>
      </c>
      <c r="T4266" s="32">
        <v>79047050.881003276</v>
      </c>
      <c r="U4266">
        <v>4195</v>
      </c>
      <c r="V4266" s="32">
        <v>459231106.79185301</v>
      </c>
    </row>
    <row r="4267" spans="19:22" x14ac:dyDescent="0.35">
      <c r="S4267">
        <v>4196</v>
      </c>
      <c r="T4267" s="32">
        <v>76376863.709187865</v>
      </c>
      <c r="U4267">
        <v>4196</v>
      </c>
      <c r="V4267" s="32">
        <v>-389008957.13077044</v>
      </c>
    </row>
    <row r="4268" spans="19:22" x14ac:dyDescent="0.35">
      <c r="S4268">
        <v>4197</v>
      </c>
      <c r="T4268" s="32">
        <v>130136233.49436453</v>
      </c>
      <c r="U4268">
        <v>4197</v>
      </c>
      <c r="V4268" s="32">
        <v>-533768388.93673253</v>
      </c>
    </row>
    <row r="4269" spans="19:22" x14ac:dyDescent="0.35">
      <c r="S4269">
        <v>4198</v>
      </c>
      <c r="T4269" s="32">
        <v>297504240.75514346</v>
      </c>
      <c r="U4269">
        <v>4198</v>
      </c>
      <c r="V4269" s="32">
        <v>-311936731.93524235</v>
      </c>
    </row>
    <row r="4270" spans="19:22" x14ac:dyDescent="0.35">
      <c r="S4270">
        <v>4199</v>
      </c>
      <c r="T4270" s="32">
        <v>304332440.93739694</v>
      </c>
      <c r="U4270">
        <v>4199</v>
      </c>
      <c r="V4270" s="32">
        <v>-393537257.06993967</v>
      </c>
    </row>
    <row r="4271" spans="19:22" x14ac:dyDescent="0.35">
      <c r="S4271">
        <v>4200</v>
      </c>
      <c r="T4271" s="32">
        <v>184723890.64633161</v>
      </c>
      <c r="U4271">
        <v>4200</v>
      </c>
      <c r="V4271" s="32">
        <v>-270491016.77146268</v>
      </c>
    </row>
    <row r="4272" spans="19:22" x14ac:dyDescent="0.35">
      <c r="S4272">
        <v>4201</v>
      </c>
      <c r="T4272" s="32">
        <v>103719570.4213206</v>
      </c>
      <c r="U4272">
        <v>4201</v>
      </c>
      <c r="V4272" s="32">
        <v>95227979.997715086</v>
      </c>
    </row>
    <row r="4273" spans="19:22" x14ac:dyDescent="0.35">
      <c r="S4273">
        <v>4202</v>
      </c>
      <c r="T4273" s="32">
        <v>147950581.88252664</v>
      </c>
      <c r="U4273">
        <v>4202</v>
      </c>
      <c r="V4273" s="32">
        <v>-342274930.85178816</v>
      </c>
    </row>
    <row r="4274" spans="19:22" x14ac:dyDescent="0.35">
      <c r="S4274">
        <v>4203</v>
      </c>
      <c r="T4274" s="32">
        <v>106470439.48786172</v>
      </c>
      <c r="U4274">
        <v>4203</v>
      </c>
      <c r="V4274" s="32">
        <v>431529354.95666891</v>
      </c>
    </row>
    <row r="4275" spans="19:22" x14ac:dyDescent="0.35">
      <c r="S4275">
        <v>4204</v>
      </c>
      <c r="T4275" s="32">
        <v>219221013.37790331</v>
      </c>
      <c r="U4275">
        <v>4204</v>
      </c>
      <c r="V4275" s="32">
        <v>-507152281.69101065</v>
      </c>
    </row>
    <row r="4276" spans="19:22" x14ac:dyDescent="0.35">
      <c r="S4276">
        <v>4205</v>
      </c>
      <c r="T4276" s="32">
        <v>277945015.39945382</v>
      </c>
      <c r="U4276">
        <v>4205</v>
      </c>
      <c r="V4276" s="32">
        <v>-211018406.0038144</v>
      </c>
    </row>
    <row r="4277" spans="19:22" x14ac:dyDescent="0.35">
      <c r="S4277">
        <v>4206</v>
      </c>
      <c r="T4277" s="32">
        <v>259769648.55166084</v>
      </c>
      <c r="U4277">
        <v>4206</v>
      </c>
      <c r="V4277" s="32">
        <v>-104064116.00957644</v>
      </c>
    </row>
    <row r="4278" spans="19:22" x14ac:dyDescent="0.35">
      <c r="S4278">
        <v>4207</v>
      </c>
      <c r="T4278" s="32">
        <v>281375298.04096538</v>
      </c>
      <c r="U4278">
        <v>4207</v>
      </c>
      <c r="V4278" s="32">
        <v>328845982.21472907</v>
      </c>
    </row>
    <row r="4279" spans="19:22" x14ac:dyDescent="0.35">
      <c r="S4279">
        <v>4208</v>
      </c>
      <c r="T4279" s="32">
        <v>134521955.96657509</v>
      </c>
      <c r="U4279">
        <v>4208</v>
      </c>
      <c r="V4279" s="32">
        <v>-214210461.14970958</v>
      </c>
    </row>
    <row r="4280" spans="19:22" x14ac:dyDescent="0.35">
      <c r="S4280">
        <v>4209</v>
      </c>
      <c r="T4280" s="32">
        <v>248862222.06065124</v>
      </c>
      <c r="U4280">
        <v>4209</v>
      </c>
      <c r="V4280" s="32">
        <v>294977394.34514982</v>
      </c>
    </row>
    <row r="4281" spans="19:22" x14ac:dyDescent="0.35">
      <c r="S4281">
        <v>4210</v>
      </c>
      <c r="T4281" s="32">
        <v>140011682.40486097</v>
      </c>
      <c r="U4281">
        <v>4210</v>
      </c>
      <c r="V4281" s="32">
        <v>-50713877.403668687</v>
      </c>
    </row>
    <row r="4282" spans="19:22" x14ac:dyDescent="0.35">
      <c r="S4282">
        <v>4211</v>
      </c>
      <c r="T4282" s="32">
        <v>139405436.76116258</v>
      </c>
      <c r="U4282">
        <v>4211</v>
      </c>
      <c r="V4282" s="32">
        <v>-261593056.10396364</v>
      </c>
    </row>
    <row r="4283" spans="19:22" x14ac:dyDescent="0.35">
      <c r="S4283">
        <v>4212</v>
      </c>
      <c r="T4283" s="32">
        <v>182876989.24476841</v>
      </c>
      <c r="U4283">
        <v>4212</v>
      </c>
      <c r="V4283" s="32">
        <v>-883210698.87865317</v>
      </c>
    </row>
    <row r="4284" spans="19:22" x14ac:dyDescent="0.35">
      <c r="S4284">
        <v>4213</v>
      </c>
      <c r="T4284" s="32">
        <v>69262183.561318219</v>
      </c>
      <c r="U4284">
        <v>4213</v>
      </c>
      <c r="V4284" s="32">
        <v>177882787.20257983</v>
      </c>
    </row>
    <row r="4285" spans="19:22" x14ac:dyDescent="0.35">
      <c r="S4285">
        <v>4214</v>
      </c>
      <c r="T4285" s="32">
        <v>107375859.37771109</v>
      </c>
      <c r="U4285">
        <v>4214</v>
      </c>
      <c r="V4285" s="32">
        <v>-433396483.62256795</v>
      </c>
    </row>
    <row r="4286" spans="19:22" x14ac:dyDescent="0.35">
      <c r="S4286">
        <v>4215</v>
      </c>
      <c r="T4286" s="32">
        <v>65636924.470835641</v>
      </c>
      <c r="U4286">
        <v>4215</v>
      </c>
      <c r="V4286" s="32">
        <v>-366982178.84604996</v>
      </c>
    </row>
    <row r="4287" spans="19:22" x14ac:dyDescent="0.35">
      <c r="S4287">
        <v>4216</v>
      </c>
      <c r="T4287" s="32">
        <v>326602206.30278891</v>
      </c>
      <c r="U4287">
        <v>4216</v>
      </c>
      <c r="V4287" s="32">
        <v>-297525222.4171232</v>
      </c>
    </row>
    <row r="4288" spans="19:22" x14ac:dyDescent="0.35">
      <c r="S4288">
        <v>4217</v>
      </c>
      <c r="T4288" s="32">
        <v>79819031.417348891</v>
      </c>
      <c r="U4288">
        <v>4217</v>
      </c>
      <c r="V4288" s="32">
        <v>332985540.68669569</v>
      </c>
    </row>
    <row r="4289" spans="19:22" x14ac:dyDescent="0.35">
      <c r="S4289">
        <v>4218</v>
      </c>
      <c r="T4289" s="32">
        <v>115667603.21868752</v>
      </c>
      <c r="U4289">
        <v>4218</v>
      </c>
      <c r="V4289" s="32">
        <v>-166263020.08705688</v>
      </c>
    </row>
    <row r="4290" spans="19:22" x14ac:dyDescent="0.35">
      <c r="S4290">
        <v>4219</v>
      </c>
      <c r="T4290" s="32">
        <v>176209083.90814719</v>
      </c>
      <c r="U4290">
        <v>4219</v>
      </c>
      <c r="V4290" s="32">
        <v>328715044.30981821</v>
      </c>
    </row>
    <row r="4291" spans="19:22" x14ac:dyDescent="0.35">
      <c r="S4291">
        <v>4220</v>
      </c>
      <c r="T4291" s="32">
        <v>70486013.331467941</v>
      </c>
      <c r="U4291">
        <v>4220</v>
      </c>
      <c r="V4291" s="32">
        <v>3215864.4784743302</v>
      </c>
    </row>
    <row r="4292" spans="19:22" x14ac:dyDescent="0.35">
      <c r="S4292">
        <v>4221</v>
      </c>
      <c r="T4292" s="32">
        <v>135433044.19465509</v>
      </c>
      <c r="U4292">
        <v>4221</v>
      </c>
      <c r="V4292" s="32">
        <v>-100076421.85543153</v>
      </c>
    </row>
    <row r="4293" spans="19:22" x14ac:dyDescent="0.35">
      <c r="S4293">
        <v>4222</v>
      </c>
      <c r="T4293" s="32">
        <v>299424596.8944307</v>
      </c>
      <c r="U4293">
        <v>4222</v>
      </c>
      <c r="V4293" s="32">
        <v>-276660852.6740489</v>
      </c>
    </row>
    <row r="4294" spans="19:22" x14ac:dyDescent="0.35">
      <c r="S4294">
        <v>4223</v>
      </c>
      <c r="T4294" s="32">
        <v>67166668.221703768</v>
      </c>
      <c r="U4294">
        <v>4223</v>
      </c>
      <c r="V4294" s="32">
        <v>-178623914.04979175</v>
      </c>
    </row>
    <row r="4295" spans="19:22" x14ac:dyDescent="0.35">
      <c r="S4295">
        <v>4224</v>
      </c>
      <c r="T4295" s="32">
        <v>183547884.53149116</v>
      </c>
      <c r="U4295">
        <v>4224</v>
      </c>
      <c r="V4295" s="32">
        <v>-395138063.882388</v>
      </c>
    </row>
    <row r="4296" spans="19:22" x14ac:dyDescent="0.35">
      <c r="S4296">
        <v>4225</v>
      </c>
      <c r="T4296" s="32">
        <v>226250067.16135025</v>
      </c>
      <c r="U4296">
        <v>4225</v>
      </c>
      <c r="V4296" s="32">
        <v>2161657.4409858808</v>
      </c>
    </row>
    <row r="4297" spans="19:22" x14ac:dyDescent="0.35">
      <c r="S4297">
        <v>4226</v>
      </c>
      <c r="T4297" s="32">
        <v>201662405.29463857</v>
      </c>
      <c r="U4297">
        <v>4226</v>
      </c>
      <c r="V4297" s="32">
        <v>-343214968.5731771</v>
      </c>
    </row>
    <row r="4298" spans="19:22" x14ac:dyDescent="0.35">
      <c r="S4298">
        <v>4227</v>
      </c>
      <c r="T4298" s="32">
        <v>135281040.36263219</v>
      </c>
      <c r="U4298">
        <v>4227</v>
      </c>
      <c r="V4298" s="32">
        <v>813412459.35070002</v>
      </c>
    </row>
    <row r="4299" spans="19:22" x14ac:dyDescent="0.35">
      <c r="S4299">
        <v>4228</v>
      </c>
      <c r="T4299" s="32">
        <v>105361930.84869374</v>
      </c>
      <c r="U4299">
        <v>4228</v>
      </c>
      <c r="V4299" s="32">
        <v>-797554073.45966601</v>
      </c>
    </row>
    <row r="4300" spans="19:22" x14ac:dyDescent="0.35">
      <c r="S4300">
        <v>4229</v>
      </c>
      <c r="T4300" s="32">
        <v>231417898.54826835</v>
      </c>
      <c r="U4300">
        <v>4229</v>
      </c>
      <c r="V4300" s="32">
        <v>-169261934.28002724</v>
      </c>
    </row>
    <row r="4301" spans="19:22" x14ac:dyDescent="0.35">
      <c r="S4301">
        <v>4230</v>
      </c>
      <c r="T4301" s="32">
        <v>205621157.48356465</v>
      </c>
      <c r="U4301">
        <v>4230</v>
      </c>
      <c r="V4301" s="32">
        <v>199233177.5232918</v>
      </c>
    </row>
    <row r="4302" spans="19:22" x14ac:dyDescent="0.35">
      <c r="S4302">
        <v>4231</v>
      </c>
      <c r="T4302" s="32">
        <v>303195218.40585345</v>
      </c>
      <c r="U4302">
        <v>4231</v>
      </c>
      <c r="V4302" s="32">
        <v>-115071784.81017309</v>
      </c>
    </row>
    <row r="4303" spans="19:22" x14ac:dyDescent="0.35">
      <c r="S4303">
        <v>4232</v>
      </c>
      <c r="T4303" s="32">
        <v>102419057.0361525</v>
      </c>
      <c r="U4303">
        <v>4232</v>
      </c>
      <c r="V4303" s="32">
        <v>-266757824.96358356</v>
      </c>
    </row>
    <row r="4304" spans="19:22" x14ac:dyDescent="0.35">
      <c r="S4304">
        <v>4233</v>
      </c>
      <c r="T4304" s="32">
        <v>60932066.41942317</v>
      </c>
      <c r="U4304">
        <v>4233</v>
      </c>
      <c r="V4304" s="32">
        <v>350694626.64072704</v>
      </c>
    </row>
    <row r="4305" spans="19:22" x14ac:dyDescent="0.35">
      <c r="S4305">
        <v>4234</v>
      </c>
      <c r="T4305" s="32">
        <v>149887572.107595</v>
      </c>
      <c r="U4305">
        <v>4234</v>
      </c>
      <c r="V4305" s="32">
        <v>278866135.66060591</v>
      </c>
    </row>
    <row r="4306" spans="19:22" x14ac:dyDescent="0.35">
      <c r="S4306">
        <v>4235</v>
      </c>
      <c r="T4306" s="32">
        <v>127319191.73855744</v>
      </c>
      <c r="U4306">
        <v>4235</v>
      </c>
      <c r="V4306" s="32">
        <v>-499110820.08740026</v>
      </c>
    </row>
    <row r="4307" spans="19:22" x14ac:dyDescent="0.35">
      <c r="S4307">
        <v>4236</v>
      </c>
      <c r="T4307" s="32">
        <v>64885233.274192996</v>
      </c>
      <c r="U4307">
        <v>4236</v>
      </c>
      <c r="V4307" s="32">
        <v>680934006.13655579</v>
      </c>
    </row>
    <row r="4308" spans="19:22" x14ac:dyDescent="0.35">
      <c r="S4308">
        <v>4237</v>
      </c>
      <c r="T4308" s="32">
        <v>237722609.97381765</v>
      </c>
      <c r="U4308">
        <v>4237</v>
      </c>
      <c r="V4308" s="32">
        <v>-219459665.60907656</v>
      </c>
    </row>
    <row r="4309" spans="19:22" x14ac:dyDescent="0.35">
      <c r="S4309">
        <v>4238</v>
      </c>
      <c r="T4309" s="32">
        <v>284177944.05681354</v>
      </c>
      <c r="U4309">
        <v>4238</v>
      </c>
      <c r="V4309" s="32">
        <v>-271273223.40899682</v>
      </c>
    </row>
    <row r="4310" spans="19:22" x14ac:dyDescent="0.35">
      <c r="S4310">
        <v>4239</v>
      </c>
      <c r="T4310" s="32">
        <v>155077609.6704632</v>
      </c>
      <c r="U4310">
        <v>4239</v>
      </c>
      <c r="V4310" s="32">
        <v>195491891.69551292</v>
      </c>
    </row>
    <row r="4311" spans="19:22" x14ac:dyDescent="0.35">
      <c r="S4311">
        <v>4240</v>
      </c>
      <c r="T4311" s="32">
        <v>176016975.62594146</v>
      </c>
      <c r="U4311">
        <v>4240</v>
      </c>
      <c r="V4311" s="32">
        <v>11575708.891190067</v>
      </c>
    </row>
    <row r="4312" spans="19:22" x14ac:dyDescent="0.35">
      <c r="S4312">
        <v>4241</v>
      </c>
      <c r="T4312" s="32">
        <v>285817673.50445896</v>
      </c>
      <c r="U4312">
        <v>4241</v>
      </c>
      <c r="V4312" s="32">
        <v>-223765877.96447629</v>
      </c>
    </row>
    <row r="4313" spans="19:22" x14ac:dyDescent="0.35">
      <c r="S4313">
        <v>4242</v>
      </c>
      <c r="T4313" s="32">
        <v>85375699.638821751</v>
      </c>
      <c r="U4313">
        <v>4242</v>
      </c>
      <c r="V4313" s="32">
        <v>1492339654.8307619</v>
      </c>
    </row>
    <row r="4314" spans="19:22" x14ac:dyDescent="0.35">
      <c r="S4314">
        <v>4243</v>
      </c>
      <c r="T4314" s="32">
        <v>177043862.54022115</v>
      </c>
      <c r="U4314">
        <v>4243</v>
      </c>
      <c r="V4314" s="32">
        <v>33452105.022820275</v>
      </c>
    </row>
    <row r="4315" spans="19:22" x14ac:dyDescent="0.35">
      <c r="S4315">
        <v>4244</v>
      </c>
      <c r="T4315" s="32">
        <v>238624095.42442495</v>
      </c>
      <c r="U4315">
        <v>4244</v>
      </c>
      <c r="V4315" s="32">
        <v>540159877.93266463</v>
      </c>
    </row>
    <row r="4316" spans="19:22" x14ac:dyDescent="0.35">
      <c r="S4316">
        <v>4245</v>
      </c>
      <c r="T4316" s="32">
        <v>84688835.860338256</v>
      </c>
      <c r="U4316">
        <v>4245</v>
      </c>
      <c r="V4316" s="32">
        <v>83878077.092887685</v>
      </c>
    </row>
    <row r="4317" spans="19:22" x14ac:dyDescent="0.35">
      <c r="S4317">
        <v>4246</v>
      </c>
      <c r="T4317" s="32">
        <v>257124129.69512948</v>
      </c>
      <c r="U4317">
        <v>4246</v>
      </c>
      <c r="V4317" s="32">
        <v>-364063753.17603457</v>
      </c>
    </row>
    <row r="4318" spans="19:22" x14ac:dyDescent="0.35">
      <c r="S4318">
        <v>4247</v>
      </c>
      <c r="T4318" s="32">
        <v>251765241.12233019</v>
      </c>
      <c r="U4318">
        <v>4247</v>
      </c>
      <c r="V4318" s="32">
        <v>-324262274.550228</v>
      </c>
    </row>
    <row r="4319" spans="19:22" x14ac:dyDescent="0.35">
      <c r="S4319">
        <v>4248</v>
      </c>
      <c r="T4319" s="32">
        <v>133328016.30784944</v>
      </c>
      <c r="U4319">
        <v>4248</v>
      </c>
      <c r="V4319" s="32">
        <v>-96524718.497341663</v>
      </c>
    </row>
    <row r="4320" spans="19:22" x14ac:dyDescent="0.35">
      <c r="S4320">
        <v>4249</v>
      </c>
      <c r="T4320" s="32">
        <v>169495974.47435027</v>
      </c>
      <c r="U4320">
        <v>4249</v>
      </c>
      <c r="V4320" s="32">
        <v>325986042.88276678</v>
      </c>
    </row>
    <row r="4321" spans="19:22" x14ac:dyDescent="0.35">
      <c r="S4321">
        <v>4250</v>
      </c>
      <c r="T4321" s="32">
        <v>224457463.56995928</v>
      </c>
      <c r="U4321">
        <v>4250</v>
      </c>
      <c r="V4321" s="32">
        <v>-197288972.85101768</v>
      </c>
    </row>
    <row r="4322" spans="19:22" x14ac:dyDescent="0.35">
      <c r="S4322">
        <v>4251</v>
      </c>
      <c r="T4322" s="32">
        <v>202001734.40779269</v>
      </c>
      <c r="U4322">
        <v>4251</v>
      </c>
      <c r="V4322" s="32">
        <v>-430231595.06378591</v>
      </c>
    </row>
    <row r="4323" spans="19:22" x14ac:dyDescent="0.35">
      <c r="S4323">
        <v>4252</v>
      </c>
      <c r="T4323" s="32">
        <v>225274082.98439696</v>
      </c>
      <c r="U4323">
        <v>4252</v>
      </c>
      <c r="V4323" s="32">
        <v>-155507380.53260317</v>
      </c>
    </row>
    <row r="4324" spans="19:22" x14ac:dyDescent="0.35">
      <c r="S4324">
        <v>4253</v>
      </c>
      <c r="T4324" s="32">
        <v>96722651.081738606</v>
      </c>
      <c r="U4324">
        <v>4253</v>
      </c>
      <c r="V4324" s="32">
        <v>-56013035.753624886</v>
      </c>
    </row>
    <row r="4325" spans="19:22" x14ac:dyDescent="0.35">
      <c r="S4325">
        <v>4254</v>
      </c>
      <c r="T4325" s="32">
        <v>278777066.19841301</v>
      </c>
      <c r="U4325">
        <v>4254</v>
      </c>
      <c r="V4325" s="32">
        <v>-348382152.64293313</v>
      </c>
    </row>
    <row r="4326" spans="19:22" x14ac:dyDescent="0.35">
      <c r="S4326">
        <v>4255</v>
      </c>
      <c r="T4326" s="32">
        <v>85238711.941545457</v>
      </c>
      <c r="U4326">
        <v>4255</v>
      </c>
      <c r="V4326" s="32">
        <v>-816336568.29222631</v>
      </c>
    </row>
    <row r="4327" spans="19:22" x14ac:dyDescent="0.35">
      <c r="S4327">
        <v>4256</v>
      </c>
      <c r="T4327" s="32">
        <v>132323812.50116631</v>
      </c>
      <c r="U4327">
        <v>4256</v>
      </c>
      <c r="V4327" s="32">
        <v>1045283597.1643754</v>
      </c>
    </row>
    <row r="4328" spans="19:22" x14ac:dyDescent="0.35">
      <c r="S4328">
        <v>4257</v>
      </c>
      <c r="T4328" s="32">
        <v>113938180.13347173</v>
      </c>
      <c r="U4328">
        <v>4257</v>
      </c>
      <c r="V4328" s="32">
        <v>88942587.577944711</v>
      </c>
    </row>
    <row r="4329" spans="19:22" x14ac:dyDescent="0.35">
      <c r="S4329">
        <v>4258</v>
      </c>
      <c r="T4329" s="32">
        <v>155674028.09400424</v>
      </c>
      <c r="U4329">
        <v>4258</v>
      </c>
      <c r="V4329" s="32">
        <v>-67243082.658845827</v>
      </c>
    </row>
    <row r="4330" spans="19:22" x14ac:dyDescent="0.35">
      <c r="S4330">
        <v>4259</v>
      </c>
      <c r="T4330" s="32">
        <v>72152112.560710803</v>
      </c>
      <c r="U4330">
        <v>4259</v>
      </c>
      <c r="V4330" s="32">
        <v>-2924629.0196183249</v>
      </c>
    </row>
    <row r="4331" spans="19:22" x14ac:dyDescent="0.35">
      <c r="S4331">
        <v>4260</v>
      </c>
      <c r="T4331" s="32">
        <v>146529565.40990984</v>
      </c>
      <c r="U4331">
        <v>4260</v>
      </c>
      <c r="V4331" s="32">
        <v>849466041.112571</v>
      </c>
    </row>
    <row r="4332" spans="19:22" x14ac:dyDescent="0.35">
      <c r="S4332">
        <v>4261</v>
      </c>
      <c r="T4332" s="32">
        <v>112492252.00289455</v>
      </c>
      <c r="U4332">
        <v>4261</v>
      </c>
      <c r="V4332" s="32">
        <v>227534028.97266132</v>
      </c>
    </row>
    <row r="4333" spans="19:22" x14ac:dyDescent="0.35">
      <c r="S4333">
        <v>4262</v>
      </c>
      <c r="T4333" s="32">
        <v>137856887.80260438</v>
      </c>
      <c r="U4333">
        <v>4262</v>
      </c>
      <c r="V4333" s="32">
        <v>-805989019.35626042</v>
      </c>
    </row>
    <row r="4334" spans="19:22" x14ac:dyDescent="0.35">
      <c r="S4334">
        <v>4263</v>
      </c>
      <c r="T4334" s="32">
        <v>59388306.726069629</v>
      </c>
      <c r="U4334">
        <v>4263</v>
      </c>
      <c r="V4334" s="32">
        <v>-575202261.46608412</v>
      </c>
    </row>
    <row r="4335" spans="19:22" x14ac:dyDescent="0.35">
      <c r="S4335">
        <v>4264</v>
      </c>
      <c r="T4335" s="32">
        <v>150516235.64398742</v>
      </c>
      <c r="U4335">
        <v>4264</v>
      </c>
      <c r="V4335" s="32">
        <v>-377771907.82121569</v>
      </c>
    </row>
    <row r="4336" spans="19:22" x14ac:dyDescent="0.35">
      <c r="S4336">
        <v>4265</v>
      </c>
      <c r="T4336" s="32">
        <v>140456161.48353612</v>
      </c>
      <c r="U4336">
        <v>4265</v>
      </c>
      <c r="V4336" s="32">
        <v>-161462465.98148611</v>
      </c>
    </row>
    <row r="4337" spans="19:22" x14ac:dyDescent="0.35">
      <c r="S4337">
        <v>4266</v>
      </c>
      <c r="T4337" s="32">
        <v>84287168.28683871</v>
      </c>
      <c r="U4337">
        <v>4266</v>
      </c>
      <c r="V4337" s="32">
        <v>-323597164.41209298</v>
      </c>
    </row>
    <row r="4338" spans="19:22" x14ac:dyDescent="0.35">
      <c r="S4338">
        <v>4267</v>
      </c>
      <c r="T4338" s="32">
        <v>85753594.511594042</v>
      </c>
      <c r="U4338">
        <v>4267</v>
      </c>
      <c r="V4338" s="32">
        <v>-1183202148.5586116</v>
      </c>
    </row>
    <row r="4339" spans="19:22" x14ac:dyDescent="0.35">
      <c r="S4339">
        <v>4268</v>
      </c>
      <c r="T4339" s="32">
        <v>51537418.92529048</v>
      </c>
      <c r="U4339">
        <v>4268</v>
      </c>
      <c r="V4339" s="32">
        <v>-177763103.17424738</v>
      </c>
    </row>
    <row r="4340" spans="19:22" x14ac:dyDescent="0.35">
      <c r="S4340">
        <v>4269</v>
      </c>
      <c r="T4340" s="32">
        <v>71062913.640828684</v>
      </c>
      <c r="U4340">
        <v>4269</v>
      </c>
      <c r="V4340" s="32">
        <v>-726429135.19506681</v>
      </c>
    </row>
    <row r="4341" spans="19:22" x14ac:dyDescent="0.35">
      <c r="S4341">
        <v>4270</v>
      </c>
      <c r="T4341" s="32">
        <v>48370671.235032223</v>
      </c>
      <c r="U4341">
        <v>4270</v>
      </c>
      <c r="V4341" s="32">
        <v>1606365302.1735935</v>
      </c>
    </row>
    <row r="4342" spans="19:22" x14ac:dyDescent="0.35">
      <c r="S4342">
        <v>4271</v>
      </c>
      <c r="T4342" s="32">
        <v>115310086.17062071</v>
      </c>
      <c r="U4342">
        <v>4271</v>
      </c>
      <c r="V4342" s="32">
        <v>-95977918.673211858</v>
      </c>
    </row>
    <row r="4343" spans="19:22" x14ac:dyDescent="0.35">
      <c r="S4343">
        <v>4272</v>
      </c>
      <c r="T4343" s="32">
        <v>180972677.3266212</v>
      </c>
      <c r="U4343">
        <v>4272</v>
      </c>
      <c r="V4343" s="32">
        <v>-328106853.91508347</v>
      </c>
    </row>
    <row r="4344" spans="19:22" x14ac:dyDescent="0.35">
      <c r="S4344">
        <v>4273</v>
      </c>
      <c r="T4344" s="32">
        <v>162540667.63165206</v>
      </c>
      <c r="U4344">
        <v>4273</v>
      </c>
      <c r="V4344" s="32">
        <v>905873980.3863256</v>
      </c>
    </row>
    <row r="4345" spans="19:22" x14ac:dyDescent="0.35">
      <c r="S4345">
        <v>4274</v>
      </c>
      <c r="T4345" s="32">
        <v>147506808.31338367</v>
      </c>
      <c r="U4345">
        <v>4274</v>
      </c>
      <c r="V4345" s="32">
        <v>51143131.001807928</v>
      </c>
    </row>
    <row r="4346" spans="19:22" x14ac:dyDescent="0.35">
      <c r="S4346">
        <v>4275</v>
      </c>
      <c r="T4346" s="32">
        <v>158683254.71818355</v>
      </c>
      <c r="U4346">
        <v>4275</v>
      </c>
      <c r="V4346" s="32">
        <v>19304793.616476048</v>
      </c>
    </row>
    <row r="4347" spans="19:22" x14ac:dyDescent="0.35">
      <c r="S4347">
        <v>4276</v>
      </c>
      <c r="T4347" s="32">
        <v>156822431.09325176</v>
      </c>
      <c r="U4347">
        <v>4276</v>
      </c>
      <c r="V4347" s="32">
        <v>-107369262.13746299</v>
      </c>
    </row>
    <row r="4348" spans="19:22" x14ac:dyDescent="0.35">
      <c r="S4348">
        <v>4277</v>
      </c>
      <c r="T4348" s="32">
        <v>125884456.2788187</v>
      </c>
      <c r="U4348">
        <v>4277</v>
      </c>
      <c r="V4348" s="32">
        <v>-51219464.50838922</v>
      </c>
    </row>
    <row r="4349" spans="19:22" x14ac:dyDescent="0.35">
      <c r="S4349">
        <v>4278</v>
      </c>
      <c r="T4349" s="32">
        <v>75832718.592205718</v>
      </c>
      <c r="U4349">
        <v>4278</v>
      </c>
      <c r="V4349" s="32">
        <v>-179960327.82213283</v>
      </c>
    </row>
    <row r="4350" spans="19:22" x14ac:dyDescent="0.35">
      <c r="S4350">
        <v>4279</v>
      </c>
      <c r="T4350" s="32">
        <v>81267843.322950363</v>
      </c>
      <c r="U4350">
        <v>4279</v>
      </c>
      <c r="V4350" s="32">
        <v>150379046.39647487</v>
      </c>
    </row>
    <row r="4351" spans="19:22" x14ac:dyDescent="0.35">
      <c r="S4351">
        <v>4280</v>
      </c>
      <c r="T4351" s="32">
        <v>194323868.75347155</v>
      </c>
      <c r="U4351">
        <v>4280</v>
      </c>
      <c r="V4351" s="32">
        <v>-238355381.49473441</v>
      </c>
    </row>
    <row r="4352" spans="19:22" x14ac:dyDescent="0.35">
      <c r="S4352">
        <v>4281</v>
      </c>
      <c r="T4352" s="32">
        <v>83980286.284913436</v>
      </c>
      <c r="U4352">
        <v>4281</v>
      </c>
      <c r="V4352" s="32">
        <v>-430895238.26645833</v>
      </c>
    </row>
    <row r="4353" spans="19:22" x14ac:dyDescent="0.35">
      <c r="S4353">
        <v>4282</v>
      </c>
      <c r="T4353" s="32">
        <v>123581765.62953143</v>
      </c>
      <c r="U4353">
        <v>4282</v>
      </c>
      <c r="V4353" s="32">
        <v>336186188.97601163</v>
      </c>
    </row>
    <row r="4354" spans="19:22" x14ac:dyDescent="0.35">
      <c r="S4354">
        <v>4283</v>
      </c>
      <c r="T4354" s="32">
        <v>89280360.975824997</v>
      </c>
      <c r="U4354">
        <v>4283</v>
      </c>
      <c r="V4354" s="32">
        <v>-371055364.26133364</v>
      </c>
    </row>
    <row r="4355" spans="19:22" x14ac:dyDescent="0.35">
      <c r="S4355">
        <v>4284</v>
      </c>
      <c r="T4355" s="32">
        <v>107999851.09012501</v>
      </c>
      <c r="U4355">
        <v>4284</v>
      </c>
      <c r="V4355" s="32">
        <v>-205667042.08637381</v>
      </c>
    </row>
    <row r="4356" spans="19:22" x14ac:dyDescent="0.35">
      <c r="S4356">
        <v>4285</v>
      </c>
      <c r="T4356" s="32">
        <v>111293497.22328615</v>
      </c>
      <c r="U4356">
        <v>4285</v>
      </c>
      <c r="V4356" s="32">
        <v>807259450.40182447</v>
      </c>
    </row>
    <row r="4357" spans="19:22" x14ac:dyDescent="0.35">
      <c r="S4357">
        <v>4286</v>
      </c>
      <c r="T4357" s="32">
        <v>159412509.40250322</v>
      </c>
      <c r="U4357">
        <v>4286</v>
      </c>
      <c r="V4357" s="32">
        <v>-256155278.69243136</v>
      </c>
    </row>
    <row r="4358" spans="19:22" x14ac:dyDescent="0.35">
      <c r="S4358">
        <v>4287</v>
      </c>
      <c r="T4358" s="32">
        <v>157092065.46213433</v>
      </c>
      <c r="U4358">
        <v>4287</v>
      </c>
      <c r="V4358" s="32">
        <v>-305178152.85598177</v>
      </c>
    </row>
    <row r="4359" spans="19:22" x14ac:dyDescent="0.35">
      <c r="S4359">
        <v>4288</v>
      </c>
      <c r="T4359" s="32">
        <v>140450770.73626348</v>
      </c>
      <c r="U4359">
        <v>4288</v>
      </c>
      <c r="V4359" s="32">
        <v>-180870637.13940158</v>
      </c>
    </row>
    <row r="4360" spans="19:22" x14ac:dyDescent="0.35">
      <c r="S4360">
        <v>4289</v>
      </c>
      <c r="T4360" s="32">
        <v>84498711.541809633</v>
      </c>
      <c r="U4360">
        <v>4289</v>
      </c>
      <c r="V4360" s="32">
        <v>859156252.98981869</v>
      </c>
    </row>
    <row r="4361" spans="19:22" x14ac:dyDescent="0.35">
      <c r="S4361">
        <v>4290</v>
      </c>
      <c r="T4361" s="32">
        <v>78345028.341481104</v>
      </c>
      <c r="U4361">
        <v>4290</v>
      </c>
      <c r="V4361" s="32">
        <v>-148721907.74755225</v>
      </c>
    </row>
    <row r="4362" spans="19:22" x14ac:dyDescent="0.35">
      <c r="S4362">
        <v>4291</v>
      </c>
      <c r="T4362" s="32">
        <v>148405628.30967161</v>
      </c>
      <c r="U4362">
        <v>4291</v>
      </c>
      <c r="V4362" s="32">
        <v>-45001406.095077433</v>
      </c>
    </row>
    <row r="4363" spans="19:22" x14ac:dyDescent="0.35">
      <c r="S4363">
        <v>4292</v>
      </c>
      <c r="T4363" s="32">
        <v>206699542.42406815</v>
      </c>
      <c r="U4363">
        <v>4292</v>
      </c>
      <c r="V4363" s="32">
        <v>-393835633.03291965</v>
      </c>
    </row>
    <row r="4364" spans="19:22" x14ac:dyDescent="0.35">
      <c r="S4364">
        <v>4293</v>
      </c>
      <c r="T4364" s="32">
        <v>128782804.34203881</v>
      </c>
      <c r="U4364">
        <v>4293</v>
      </c>
      <c r="V4364" s="32">
        <v>89438333.946255848</v>
      </c>
    </row>
    <row r="4365" spans="19:22" x14ac:dyDescent="0.35">
      <c r="S4365">
        <v>4294</v>
      </c>
      <c r="T4365" s="32">
        <v>277331653.08017081</v>
      </c>
      <c r="U4365">
        <v>4294</v>
      </c>
      <c r="V4365" s="32">
        <v>-252623386.4525995</v>
      </c>
    </row>
    <row r="4366" spans="19:22" x14ac:dyDescent="0.35">
      <c r="S4366">
        <v>4295</v>
      </c>
      <c r="T4366" s="32">
        <v>134221224.73308834</v>
      </c>
      <c r="U4366">
        <v>4295</v>
      </c>
      <c r="V4366" s="32">
        <v>1508830363.1678932</v>
      </c>
    </row>
    <row r="4367" spans="19:22" x14ac:dyDescent="0.35">
      <c r="S4367">
        <v>4296</v>
      </c>
      <c r="T4367" s="32">
        <v>104681663.31909674</v>
      </c>
      <c r="U4367">
        <v>4296</v>
      </c>
      <c r="V4367" s="32">
        <v>5459930.7422367856</v>
      </c>
    </row>
    <row r="4368" spans="19:22" x14ac:dyDescent="0.35">
      <c r="S4368">
        <v>4297</v>
      </c>
      <c r="T4368" s="32">
        <v>231498576.78219417</v>
      </c>
      <c r="U4368">
        <v>4297</v>
      </c>
      <c r="V4368" s="32">
        <v>109949156.78704129</v>
      </c>
    </row>
    <row r="4369" spans="19:22" x14ac:dyDescent="0.35">
      <c r="S4369">
        <v>4298</v>
      </c>
      <c r="T4369" s="32">
        <v>186020744.76628071</v>
      </c>
      <c r="U4369">
        <v>4298</v>
      </c>
      <c r="V4369" s="32">
        <v>-114753480.62374292</v>
      </c>
    </row>
    <row r="4370" spans="19:22" x14ac:dyDescent="0.35">
      <c r="S4370">
        <v>4299</v>
      </c>
      <c r="T4370" s="32">
        <v>132319290.04877707</v>
      </c>
      <c r="U4370">
        <v>4299</v>
      </c>
      <c r="V4370" s="32">
        <v>-428679823.79735583</v>
      </c>
    </row>
    <row r="4371" spans="19:22" x14ac:dyDescent="0.35">
      <c r="S4371">
        <v>4300</v>
      </c>
      <c r="T4371" s="32">
        <v>99920214.648464754</v>
      </c>
      <c r="U4371">
        <v>4300</v>
      </c>
      <c r="V4371" s="32">
        <v>-261692174.08520937</v>
      </c>
    </row>
    <row r="4372" spans="19:22" x14ac:dyDescent="0.35">
      <c r="S4372">
        <v>4301</v>
      </c>
      <c r="T4372" s="32">
        <v>99750315.896054551</v>
      </c>
      <c r="U4372">
        <v>4301</v>
      </c>
      <c r="V4372" s="32">
        <v>-279242951.64036077</v>
      </c>
    </row>
    <row r="4373" spans="19:22" x14ac:dyDescent="0.35">
      <c r="S4373">
        <v>4302</v>
      </c>
      <c r="T4373" s="32">
        <v>55967602.780596964</v>
      </c>
      <c r="U4373">
        <v>4302</v>
      </c>
      <c r="V4373" s="32">
        <v>-449345315.00334787</v>
      </c>
    </row>
    <row r="4374" spans="19:22" x14ac:dyDescent="0.35">
      <c r="S4374">
        <v>4303</v>
      </c>
      <c r="T4374" s="32">
        <v>220570033.57007608</v>
      </c>
      <c r="U4374">
        <v>4303</v>
      </c>
      <c r="V4374" s="32">
        <v>-418660610.50798458</v>
      </c>
    </row>
    <row r="4375" spans="19:22" x14ac:dyDescent="0.35">
      <c r="S4375">
        <v>4304</v>
      </c>
      <c r="T4375" s="32">
        <v>100139750.81788278</v>
      </c>
      <c r="U4375">
        <v>4304</v>
      </c>
      <c r="V4375" s="32">
        <v>292130875.90588593</v>
      </c>
    </row>
    <row r="4376" spans="19:22" x14ac:dyDescent="0.35">
      <c r="S4376">
        <v>4305</v>
      </c>
      <c r="T4376" s="32">
        <v>196739512.24539119</v>
      </c>
      <c r="U4376">
        <v>4305</v>
      </c>
      <c r="V4376" s="32">
        <v>-95730757.415195763</v>
      </c>
    </row>
    <row r="4377" spans="19:22" x14ac:dyDescent="0.35">
      <c r="S4377">
        <v>4306</v>
      </c>
      <c r="T4377" s="32">
        <v>53492447.501301706</v>
      </c>
      <c r="U4377">
        <v>4306</v>
      </c>
      <c r="V4377" s="32">
        <v>-481936422.43801135</v>
      </c>
    </row>
    <row r="4378" spans="19:22" x14ac:dyDescent="0.35">
      <c r="S4378">
        <v>4307</v>
      </c>
      <c r="T4378" s="32">
        <v>208801889.67466801</v>
      </c>
      <c r="U4378">
        <v>4307</v>
      </c>
      <c r="V4378" s="32">
        <v>-48228333.357827827</v>
      </c>
    </row>
    <row r="4379" spans="19:22" x14ac:dyDescent="0.35">
      <c r="S4379">
        <v>4308</v>
      </c>
      <c r="T4379" s="32">
        <v>144817320.83190951</v>
      </c>
      <c r="U4379">
        <v>4308</v>
      </c>
      <c r="V4379" s="32">
        <v>219400171.69597444</v>
      </c>
    </row>
    <row r="4380" spans="19:22" x14ac:dyDescent="0.35">
      <c r="S4380">
        <v>4309</v>
      </c>
      <c r="T4380" s="32">
        <v>199839012.56666845</v>
      </c>
      <c r="U4380">
        <v>4309</v>
      </c>
      <c r="V4380" s="32">
        <v>-418335440.71222967</v>
      </c>
    </row>
    <row r="4381" spans="19:22" x14ac:dyDescent="0.35">
      <c r="S4381">
        <v>4310</v>
      </c>
      <c r="T4381" s="32">
        <v>199000991.2236658</v>
      </c>
      <c r="U4381">
        <v>4310</v>
      </c>
      <c r="V4381" s="32">
        <v>283090162.20115352</v>
      </c>
    </row>
    <row r="4382" spans="19:22" x14ac:dyDescent="0.35">
      <c r="S4382">
        <v>4311</v>
      </c>
      <c r="T4382" s="32">
        <v>106190155.71659862</v>
      </c>
      <c r="U4382">
        <v>4311</v>
      </c>
      <c r="V4382" s="32">
        <v>-307434340.55108011</v>
      </c>
    </row>
    <row r="4383" spans="19:22" x14ac:dyDescent="0.35">
      <c r="S4383">
        <v>4312</v>
      </c>
      <c r="T4383" s="32">
        <v>124150853.89427392</v>
      </c>
      <c r="U4383">
        <v>4312</v>
      </c>
      <c r="V4383" s="32">
        <v>-34479469.281307608</v>
      </c>
    </row>
    <row r="4384" spans="19:22" x14ac:dyDescent="0.35">
      <c r="S4384">
        <v>4313</v>
      </c>
      <c r="T4384" s="32">
        <v>110825916.85269111</v>
      </c>
      <c r="U4384">
        <v>4313</v>
      </c>
      <c r="V4384" s="32">
        <v>-121179420.63772839</v>
      </c>
    </row>
    <row r="4385" spans="19:22" x14ac:dyDescent="0.35">
      <c r="S4385">
        <v>4314</v>
      </c>
      <c r="T4385" s="32">
        <v>175064901.10662431</v>
      </c>
      <c r="U4385">
        <v>4314</v>
      </c>
      <c r="V4385" s="32">
        <v>383881802.13985676</v>
      </c>
    </row>
    <row r="4386" spans="19:22" x14ac:dyDescent="0.35">
      <c r="S4386">
        <v>4315</v>
      </c>
      <c r="T4386" s="32">
        <v>193122592.27542257</v>
      </c>
      <c r="U4386">
        <v>4315</v>
      </c>
      <c r="V4386" s="32">
        <v>-531932911.43739241</v>
      </c>
    </row>
    <row r="4387" spans="19:22" x14ac:dyDescent="0.35">
      <c r="S4387">
        <v>4316</v>
      </c>
      <c r="T4387" s="32">
        <v>100754414.14662988</v>
      </c>
      <c r="U4387">
        <v>4316</v>
      </c>
      <c r="V4387" s="32">
        <v>667799681.72981799</v>
      </c>
    </row>
    <row r="4388" spans="19:22" x14ac:dyDescent="0.35">
      <c r="S4388">
        <v>4317</v>
      </c>
      <c r="T4388" s="32">
        <v>60588635.297206819</v>
      </c>
      <c r="U4388">
        <v>4317</v>
      </c>
      <c r="V4388" s="32">
        <v>-271464368.35946113</v>
      </c>
    </row>
    <row r="4389" spans="19:22" x14ac:dyDescent="0.35">
      <c r="S4389">
        <v>4318</v>
      </c>
      <c r="T4389" s="32">
        <v>181118570.04598242</v>
      </c>
      <c r="U4389">
        <v>4318</v>
      </c>
      <c r="V4389" s="32">
        <v>376820149.08442128</v>
      </c>
    </row>
    <row r="4390" spans="19:22" x14ac:dyDescent="0.35">
      <c r="S4390">
        <v>4319</v>
      </c>
      <c r="T4390" s="32">
        <v>251615364.93142381</v>
      </c>
      <c r="U4390">
        <v>4319</v>
      </c>
      <c r="V4390" s="32">
        <v>47424206.673074022</v>
      </c>
    </row>
    <row r="4391" spans="19:22" x14ac:dyDescent="0.35">
      <c r="S4391">
        <v>4320</v>
      </c>
      <c r="T4391" s="32">
        <v>176665895.85186654</v>
      </c>
      <c r="U4391">
        <v>4320</v>
      </c>
      <c r="V4391" s="32">
        <v>-157160318.10095462</v>
      </c>
    </row>
    <row r="4392" spans="19:22" x14ac:dyDescent="0.35">
      <c r="S4392">
        <v>4321</v>
      </c>
      <c r="T4392" s="32">
        <v>133699376.35993753</v>
      </c>
      <c r="U4392">
        <v>4321</v>
      </c>
      <c r="V4392" s="32">
        <v>-121766520.00832632</v>
      </c>
    </row>
    <row r="4393" spans="19:22" x14ac:dyDescent="0.35">
      <c r="S4393">
        <v>4322</v>
      </c>
      <c r="T4393" s="32">
        <v>68567952.365392029</v>
      </c>
      <c r="U4393">
        <v>4322</v>
      </c>
      <c r="V4393" s="32">
        <v>-117076313.45492779</v>
      </c>
    </row>
    <row r="4394" spans="19:22" x14ac:dyDescent="0.35">
      <c r="S4394">
        <v>4323</v>
      </c>
      <c r="T4394" s="32">
        <v>149544474.48715469</v>
      </c>
      <c r="U4394">
        <v>4323</v>
      </c>
      <c r="V4394" s="32">
        <v>-147575837.57324085</v>
      </c>
    </row>
    <row r="4395" spans="19:22" x14ac:dyDescent="0.35">
      <c r="S4395">
        <v>4324</v>
      </c>
      <c r="T4395" s="32">
        <v>116731088.55813049</v>
      </c>
      <c r="U4395">
        <v>4324</v>
      </c>
      <c r="V4395" s="32">
        <v>58237665.553692356</v>
      </c>
    </row>
    <row r="4396" spans="19:22" x14ac:dyDescent="0.35">
      <c r="S4396">
        <v>4325</v>
      </c>
      <c r="T4396" s="32">
        <v>73404934.678237259</v>
      </c>
      <c r="U4396">
        <v>4325</v>
      </c>
      <c r="V4396" s="32">
        <v>-207581592.10262209</v>
      </c>
    </row>
    <row r="4397" spans="19:22" x14ac:dyDescent="0.35">
      <c r="S4397">
        <v>4326</v>
      </c>
      <c r="T4397" s="32">
        <v>176675570.98617911</v>
      </c>
      <c r="U4397">
        <v>4326</v>
      </c>
      <c r="V4397" s="32">
        <v>-145775005.78468129</v>
      </c>
    </row>
    <row r="4398" spans="19:22" x14ac:dyDescent="0.35">
      <c r="S4398">
        <v>4327</v>
      </c>
      <c r="T4398" s="32">
        <v>182179144.61873242</v>
      </c>
      <c r="U4398">
        <v>4327</v>
      </c>
      <c r="V4398" s="32">
        <v>-365607654.72853631</v>
      </c>
    </row>
    <row r="4399" spans="19:22" x14ac:dyDescent="0.35">
      <c r="S4399">
        <v>4328</v>
      </c>
      <c r="T4399" s="32">
        <v>66925761.921318851</v>
      </c>
      <c r="U4399">
        <v>4328</v>
      </c>
      <c r="V4399" s="32">
        <v>-641043805.94283247</v>
      </c>
    </row>
    <row r="4400" spans="19:22" x14ac:dyDescent="0.35">
      <c r="S4400">
        <v>4329</v>
      </c>
      <c r="T4400" s="32">
        <v>80134255.284130946</v>
      </c>
      <c r="U4400">
        <v>4329</v>
      </c>
      <c r="V4400" s="32">
        <v>-238370568.61623842</v>
      </c>
    </row>
    <row r="4401" spans="19:22" x14ac:dyDescent="0.35">
      <c r="S4401">
        <v>4330</v>
      </c>
      <c r="T4401" s="32">
        <v>140127050.20696393</v>
      </c>
      <c r="U4401">
        <v>4330</v>
      </c>
      <c r="V4401" s="32">
        <v>-891939554.88393569</v>
      </c>
    </row>
    <row r="4402" spans="19:22" x14ac:dyDescent="0.35">
      <c r="S4402">
        <v>4331</v>
      </c>
      <c r="T4402" s="32">
        <v>172601186.78570697</v>
      </c>
      <c r="U4402">
        <v>4331</v>
      </c>
      <c r="V4402" s="32">
        <v>-328658708.30648077</v>
      </c>
    </row>
    <row r="4403" spans="19:22" x14ac:dyDescent="0.35">
      <c r="S4403">
        <v>4332</v>
      </c>
      <c r="T4403" s="32">
        <v>281082549.07821441</v>
      </c>
      <c r="U4403">
        <v>4332</v>
      </c>
      <c r="V4403" s="32">
        <v>-125690036.20794539</v>
      </c>
    </row>
    <row r="4404" spans="19:22" x14ac:dyDescent="0.35">
      <c r="S4404">
        <v>4333</v>
      </c>
      <c r="T4404" s="32">
        <v>93780523.173564419</v>
      </c>
      <c r="U4404">
        <v>4333</v>
      </c>
      <c r="V4404" s="32">
        <v>-555677586.51094162</v>
      </c>
    </row>
    <row r="4405" spans="19:22" x14ac:dyDescent="0.35">
      <c r="S4405">
        <v>4334</v>
      </c>
      <c r="T4405" s="32">
        <v>182326990.18064263</v>
      </c>
      <c r="U4405">
        <v>4334</v>
      </c>
      <c r="V4405" s="32">
        <v>-281968248.4642362</v>
      </c>
    </row>
    <row r="4406" spans="19:22" x14ac:dyDescent="0.35">
      <c r="S4406">
        <v>4335</v>
      </c>
      <c r="T4406" s="32">
        <v>78610409.976959392</v>
      </c>
      <c r="U4406">
        <v>4335</v>
      </c>
      <c r="V4406" s="32">
        <v>640652146.55640197</v>
      </c>
    </row>
    <row r="4407" spans="19:22" x14ac:dyDescent="0.35">
      <c r="S4407">
        <v>4336</v>
      </c>
      <c r="T4407" s="32">
        <v>127437631.10652231</v>
      </c>
      <c r="U4407">
        <v>4336</v>
      </c>
      <c r="V4407" s="32">
        <v>-72186863.808650345</v>
      </c>
    </row>
    <row r="4408" spans="19:22" x14ac:dyDescent="0.35">
      <c r="S4408">
        <v>4337</v>
      </c>
      <c r="T4408" s="32">
        <v>129193719.76445277</v>
      </c>
      <c r="U4408">
        <v>4337</v>
      </c>
      <c r="V4408" s="32">
        <v>1431177036.4220827</v>
      </c>
    </row>
    <row r="4409" spans="19:22" x14ac:dyDescent="0.35">
      <c r="S4409">
        <v>4338</v>
      </c>
      <c r="T4409" s="32">
        <v>128255896.37377663</v>
      </c>
      <c r="U4409">
        <v>4338</v>
      </c>
      <c r="V4409" s="32">
        <v>-378737311.82059431</v>
      </c>
    </row>
    <row r="4410" spans="19:22" x14ac:dyDescent="0.35">
      <c r="S4410">
        <v>4339</v>
      </c>
      <c r="T4410" s="32">
        <v>128980051.44667552</v>
      </c>
      <c r="U4410">
        <v>4339</v>
      </c>
      <c r="V4410" s="32">
        <v>-209473057.65610191</v>
      </c>
    </row>
    <row r="4411" spans="19:22" x14ac:dyDescent="0.35">
      <c r="S4411">
        <v>4340</v>
      </c>
      <c r="T4411" s="32">
        <v>136961584.73021245</v>
      </c>
      <c r="U4411">
        <v>4340</v>
      </c>
      <c r="V4411" s="32">
        <v>-309245177.00294518</v>
      </c>
    </row>
    <row r="4412" spans="19:22" x14ac:dyDescent="0.35">
      <c r="S4412">
        <v>4341</v>
      </c>
      <c r="T4412" s="32">
        <v>116082226.47378284</v>
      </c>
      <c r="U4412">
        <v>4341</v>
      </c>
      <c r="V4412" s="32">
        <v>-377201735.40986216</v>
      </c>
    </row>
    <row r="4413" spans="19:22" x14ac:dyDescent="0.35">
      <c r="S4413">
        <v>4342</v>
      </c>
      <c r="T4413" s="32">
        <v>114763491.14067137</v>
      </c>
      <c r="U4413">
        <v>4342</v>
      </c>
      <c r="V4413" s="32">
        <v>-692494701.54509687</v>
      </c>
    </row>
    <row r="4414" spans="19:22" x14ac:dyDescent="0.35">
      <c r="S4414">
        <v>4343</v>
      </c>
      <c r="T4414" s="32">
        <v>262734124.57004294</v>
      </c>
      <c r="U4414">
        <v>4343</v>
      </c>
      <c r="V4414" s="32">
        <v>386310847.65743631</v>
      </c>
    </row>
    <row r="4415" spans="19:22" x14ac:dyDescent="0.35">
      <c r="S4415">
        <v>4344</v>
      </c>
      <c r="T4415" s="32">
        <v>160800363.43472025</v>
      </c>
      <c r="U4415">
        <v>4344</v>
      </c>
      <c r="V4415" s="32">
        <v>-464969593.3324303</v>
      </c>
    </row>
    <row r="4416" spans="19:22" x14ac:dyDescent="0.35">
      <c r="S4416">
        <v>4345</v>
      </c>
      <c r="T4416" s="32">
        <v>75853447.735201687</v>
      </c>
      <c r="U4416">
        <v>4345</v>
      </c>
      <c r="V4416" s="32">
        <v>1468559605.7569003</v>
      </c>
    </row>
    <row r="4417" spans="19:22" x14ac:dyDescent="0.35">
      <c r="S4417">
        <v>4346</v>
      </c>
      <c r="T4417" s="32">
        <v>144729653.26943547</v>
      </c>
      <c r="U4417">
        <v>4346</v>
      </c>
      <c r="V4417" s="32">
        <v>-268847278.93169338</v>
      </c>
    </row>
    <row r="4418" spans="19:22" x14ac:dyDescent="0.35">
      <c r="S4418">
        <v>4347</v>
      </c>
      <c r="T4418" s="32">
        <v>116875559.70265625</v>
      </c>
      <c r="U4418">
        <v>4347</v>
      </c>
      <c r="V4418" s="32">
        <v>687996712.11362112</v>
      </c>
    </row>
    <row r="4419" spans="19:22" x14ac:dyDescent="0.35">
      <c r="S4419">
        <v>4348</v>
      </c>
      <c r="T4419" s="32">
        <v>155828561.2143144</v>
      </c>
      <c r="U4419">
        <v>4348</v>
      </c>
      <c r="V4419" s="32">
        <v>-262741583.64394701</v>
      </c>
    </row>
    <row r="4420" spans="19:22" x14ac:dyDescent="0.35">
      <c r="S4420">
        <v>4349</v>
      </c>
      <c r="T4420" s="32">
        <v>162609171.65616941</v>
      </c>
      <c r="U4420">
        <v>4349</v>
      </c>
      <c r="V4420" s="32">
        <v>-436700855.86422557</v>
      </c>
    </row>
    <row r="4421" spans="19:22" x14ac:dyDescent="0.35">
      <c r="S4421">
        <v>4350</v>
      </c>
      <c r="T4421" s="32">
        <v>167106617.23628807</v>
      </c>
      <c r="U4421">
        <v>4350</v>
      </c>
      <c r="V4421" s="32">
        <v>-286730207.92743325</v>
      </c>
    </row>
    <row r="4422" spans="19:22" x14ac:dyDescent="0.35">
      <c r="S4422">
        <v>4351</v>
      </c>
      <c r="T4422" s="32">
        <v>188677367.93484053</v>
      </c>
      <c r="U4422">
        <v>4351</v>
      </c>
      <c r="V4422" s="32">
        <v>-64729581.184731558</v>
      </c>
    </row>
    <row r="4423" spans="19:22" x14ac:dyDescent="0.35">
      <c r="S4423">
        <v>4352</v>
      </c>
      <c r="T4423" s="32">
        <v>128135845.23497833</v>
      </c>
      <c r="U4423">
        <v>4352</v>
      </c>
      <c r="V4423" s="32">
        <v>-397132501.53367132</v>
      </c>
    </row>
    <row r="4424" spans="19:22" x14ac:dyDescent="0.35">
      <c r="S4424">
        <v>4353</v>
      </c>
      <c r="T4424" s="32">
        <v>159362724.10824859</v>
      </c>
      <c r="U4424">
        <v>4353</v>
      </c>
      <c r="V4424" s="32">
        <v>144054862.08092824</v>
      </c>
    </row>
    <row r="4425" spans="19:22" x14ac:dyDescent="0.35">
      <c r="S4425">
        <v>4354</v>
      </c>
      <c r="T4425" s="32">
        <v>234787738.15836594</v>
      </c>
      <c r="U4425">
        <v>4354</v>
      </c>
      <c r="V4425" s="32">
        <v>587361794.16994464</v>
      </c>
    </row>
    <row r="4426" spans="19:22" x14ac:dyDescent="0.35">
      <c r="S4426">
        <v>4355</v>
      </c>
      <c r="T4426" s="32">
        <v>177402159.97323406</v>
      </c>
      <c r="U4426">
        <v>4355</v>
      </c>
      <c r="V4426" s="32">
        <v>319674725.21466959</v>
      </c>
    </row>
    <row r="4427" spans="19:22" x14ac:dyDescent="0.35">
      <c r="S4427">
        <v>4356</v>
      </c>
      <c r="T4427" s="32">
        <v>248477697.37415794</v>
      </c>
      <c r="U4427">
        <v>4356</v>
      </c>
      <c r="V4427" s="32">
        <v>-459713535.93285984</v>
      </c>
    </row>
    <row r="4428" spans="19:22" x14ac:dyDescent="0.35">
      <c r="S4428">
        <v>4357</v>
      </c>
      <c r="T4428" s="32">
        <v>172793714.56215796</v>
      </c>
      <c r="U4428">
        <v>4357</v>
      </c>
      <c r="V4428" s="32">
        <v>58809819.335782155</v>
      </c>
    </row>
    <row r="4429" spans="19:22" x14ac:dyDescent="0.35">
      <c r="S4429">
        <v>4358</v>
      </c>
      <c r="T4429" s="32">
        <v>162774356.91805512</v>
      </c>
      <c r="U4429">
        <v>4358</v>
      </c>
      <c r="V4429" s="32">
        <v>-201057559.02685535</v>
      </c>
    </row>
    <row r="4430" spans="19:22" x14ac:dyDescent="0.35">
      <c r="S4430">
        <v>4359</v>
      </c>
      <c r="T4430" s="32">
        <v>115454387.71285444</v>
      </c>
      <c r="U4430">
        <v>4359</v>
      </c>
      <c r="V4430" s="32">
        <v>-395547881.84357685</v>
      </c>
    </row>
    <row r="4431" spans="19:22" x14ac:dyDescent="0.35">
      <c r="S4431">
        <v>4360</v>
      </c>
      <c r="T4431" s="32">
        <v>143412304.62935871</v>
      </c>
      <c r="U4431">
        <v>4360</v>
      </c>
      <c r="V4431" s="32">
        <v>-647156860.73213935</v>
      </c>
    </row>
    <row r="4432" spans="19:22" x14ac:dyDescent="0.35">
      <c r="S4432">
        <v>4361</v>
      </c>
      <c r="T4432" s="32">
        <v>88477018.278242528</v>
      </c>
      <c r="U4432">
        <v>4361</v>
      </c>
      <c r="V4432" s="32">
        <v>1178480830.7338192</v>
      </c>
    </row>
    <row r="4433" spans="19:22" x14ac:dyDescent="0.35">
      <c r="S4433">
        <v>4362</v>
      </c>
      <c r="T4433" s="32">
        <v>89298010.14264369</v>
      </c>
      <c r="U4433">
        <v>4362</v>
      </c>
      <c r="V4433" s="32">
        <v>-269037267.79287267</v>
      </c>
    </row>
    <row r="4434" spans="19:22" x14ac:dyDescent="0.35">
      <c r="S4434">
        <v>4363</v>
      </c>
      <c r="T4434" s="32">
        <v>139942585.2541815</v>
      </c>
      <c r="U4434">
        <v>4363</v>
      </c>
      <c r="V4434" s="32">
        <v>1026173359.162173</v>
      </c>
    </row>
    <row r="4435" spans="19:22" x14ac:dyDescent="0.35">
      <c r="S4435">
        <v>4364</v>
      </c>
      <c r="T4435" s="32">
        <v>159777767.39383745</v>
      </c>
      <c r="U4435">
        <v>4364</v>
      </c>
      <c r="V4435" s="32">
        <v>106226175.24670897</v>
      </c>
    </row>
    <row r="4436" spans="19:22" x14ac:dyDescent="0.35">
      <c r="S4436">
        <v>4365</v>
      </c>
      <c r="T4436" s="32">
        <v>179851087.73267096</v>
      </c>
      <c r="U4436">
        <v>4365</v>
      </c>
      <c r="V4436" s="32">
        <v>-402775296.30605364</v>
      </c>
    </row>
    <row r="4437" spans="19:22" x14ac:dyDescent="0.35">
      <c r="S4437">
        <v>4366</v>
      </c>
      <c r="T4437" s="32">
        <v>83287330.432248875</v>
      </c>
      <c r="U4437">
        <v>4366</v>
      </c>
      <c r="V4437" s="32">
        <v>-367174914.91122818</v>
      </c>
    </row>
    <row r="4438" spans="19:22" x14ac:dyDescent="0.35">
      <c r="S4438">
        <v>4367</v>
      </c>
      <c r="T4438" s="32">
        <v>101909190.56306833</v>
      </c>
      <c r="U4438">
        <v>4367</v>
      </c>
      <c r="V4438" s="32">
        <v>-209925441.98639843</v>
      </c>
    </row>
    <row r="4439" spans="19:22" x14ac:dyDescent="0.35">
      <c r="S4439">
        <v>4368</v>
      </c>
      <c r="T4439" s="32">
        <v>188543936.28352982</v>
      </c>
      <c r="U4439">
        <v>4368</v>
      </c>
      <c r="V4439" s="32">
        <v>-152972965.42314729</v>
      </c>
    </row>
    <row r="4440" spans="19:22" x14ac:dyDescent="0.35">
      <c r="S4440">
        <v>4369</v>
      </c>
      <c r="T4440" s="32">
        <v>119433327.51200899</v>
      </c>
      <c r="U4440">
        <v>4369</v>
      </c>
      <c r="V4440" s="32">
        <v>-357310385.02421784</v>
      </c>
    </row>
    <row r="4441" spans="19:22" x14ac:dyDescent="0.35">
      <c r="S4441">
        <v>4370</v>
      </c>
      <c r="T4441" s="32">
        <v>91099048.70216234</v>
      </c>
      <c r="U4441">
        <v>4370</v>
      </c>
      <c r="V4441" s="32">
        <v>2546110893.0834212</v>
      </c>
    </row>
    <row r="4442" spans="19:22" x14ac:dyDescent="0.35">
      <c r="S4442">
        <v>4371</v>
      </c>
      <c r="T4442" s="32">
        <v>263807982.93201998</v>
      </c>
      <c r="U4442">
        <v>4371</v>
      </c>
      <c r="V4442" s="32">
        <v>85753343.978833154</v>
      </c>
    </row>
    <row r="4443" spans="19:22" x14ac:dyDescent="0.35">
      <c r="S4443">
        <v>4372</v>
      </c>
      <c r="T4443" s="32">
        <v>107905885.02045412</v>
      </c>
      <c r="U4443">
        <v>4372</v>
      </c>
      <c r="V4443" s="32">
        <v>-129602947.7894482</v>
      </c>
    </row>
    <row r="4444" spans="19:22" x14ac:dyDescent="0.35">
      <c r="S4444">
        <v>4373</v>
      </c>
      <c r="T4444" s="32">
        <v>137423631.22713667</v>
      </c>
      <c r="U4444">
        <v>4373</v>
      </c>
      <c r="V4444" s="32">
        <v>190643635.6164259</v>
      </c>
    </row>
    <row r="4445" spans="19:22" x14ac:dyDescent="0.35">
      <c r="S4445">
        <v>4374</v>
      </c>
      <c r="T4445" s="32">
        <v>125506384.51687977</v>
      </c>
      <c r="U4445">
        <v>4374</v>
      </c>
      <c r="V4445" s="32">
        <v>-731776221.44034851</v>
      </c>
    </row>
    <row r="4446" spans="19:22" x14ac:dyDescent="0.35">
      <c r="S4446">
        <v>4375</v>
      </c>
      <c r="T4446" s="32">
        <v>503386480.42025417</v>
      </c>
      <c r="U4446">
        <v>4375</v>
      </c>
      <c r="V4446" s="32">
        <v>-231130675.72774312</v>
      </c>
    </row>
    <row r="4447" spans="19:22" x14ac:dyDescent="0.35">
      <c r="S4447">
        <v>4376</v>
      </c>
      <c r="T4447" s="32">
        <v>294062114.04737407</v>
      </c>
      <c r="U4447">
        <v>4376</v>
      </c>
      <c r="V4447" s="32">
        <v>-318851098.47920293</v>
      </c>
    </row>
    <row r="4448" spans="19:22" x14ac:dyDescent="0.35">
      <c r="S4448">
        <v>4377</v>
      </c>
      <c r="T4448" s="32">
        <v>66164162.455623634</v>
      </c>
      <c r="U4448">
        <v>4377</v>
      </c>
      <c r="V4448" s="32">
        <v>2809822602.352561</v>
      </c>
    </row>
    <row r="4449" spans="19:22" x14ac:dyDescent="0.35">
      <c r="S4449">
        <v>4378</v>
      </c>
      <c r="T4449" s="32">
        <v>135739263.68066636</v>
      </c>
      <c r="U4449">
        <v>4378</v>
      </c>
      <c r="V4449" s="32">
        <v>23381654.943058472</v>
      </c>
    </row>
    <row r="4450" spans="19:22" x14ac:dyDescent="0.35">
      <c r="S4450">
        <v>4379</v>
      </c>
      <c r="T4450" s="32">
        <v>142965317.33144584</v>
      </c>
      <c r="U4450">
        <v>4379</v>
      </c>
      <c r="V4450" s="32">
        <v>-41168893.746455684</v>
      </c>
    </row>
    <row r="4451" spans="19:22" x14ac:dyDescent="0.35">
      <c r="S4451">
        <v>4380</v>
      </c>
      <c r="T4451" s="32">
        <v>160435958.02981189</v>
      </c>
      <c r="U4451">
        <v>4380</v>
      </c>
      <c r="V4451" s="32">
        <v>794994846.40610456</v>
      </c>
    </row>
    <row r="4452" spans="19:22" x14ac:dyDescent="0.35">
      <c r="S4452">
        <v>4381</v>
      </c>
      <c r="T4452" s="32">
        <v>148201261.59713626</v>
      </c>
      <c r="U4452">
        <v>4381</v>
      </c>
      <c r="V4452" s="32">
        <v>246437804.18587804</v>
      </c>
    </row>
    <row r="4453" spans="19:22" x14ac:dyDescent="0.35">
      <c r="S4453">
        <v>4382</v>
      </c>
      <c r="T4453" s="32">
        <v>119966988.37571219</v>
      </c>
      <c r="U4453">
        <v>4382</v>
      </c>
      <c r="V4453" s="32">
        <v>-247034368.89573371</v>
      </c>
    </row>
    <row r="4454" spans="19:22" x14ac:dyDescent="0.35">
      <c r="S4454">
        <v>4383</v>
      </c>
      <c r="T4454" s="32">
        <v>144518189.37300766</v>
      </c>
      <c r="U4454">
        <v>4383</v>
      </c>
      <c r="V4454" s="32">
        <v>-239248195.57110313</v>
      </c>
    </row>
    <row r="4455" spans="19:22" x14ac:dyDescent="0.35">
      <c r="S4455">
        <v>4384</v>
      </c>
      <c r="T4455" s="32">
        <v>185231857.71772832</v>
      </c>
      <c r="U4455">
        <v>4384</v>
      </c>
      <c r="V4455" s="32">
        <v>552774627.17424679</v>
      </c>
    </row>
    <row r="4456" spans="19:22" x14ac:dyDescent="0.35">
      <c r="S4456">
        <v>4385</v>
      </c>
      <c r="T4456" s="32">
        <v>181975097.27416658</v>
      </c>
      <c r="U4456">
        <v>4385</v>
      </c>
      <c r="V4456" s="32">
        <v>-385276085.31988335</v>
      </c>
    </row>
    <row r="4457" spans="19:22" x14ac:dyDescent="0.35">
      <c r="S4457">
        <v>4386</v>
      </c>
      <c r="T4457" s="32">
        <v>108537958.66750035</v>
      </c>
      <c r="U4457">
        <v>4386</v>
      </c>
      <c r="V4457" s="32">
        <v>-168165590.2736001</v>
      </c>
    </row>
    <row r="4458" spans="19:22" x14ac:dyDescent="0.35">
      <c r="S4458">
        <v>4387</v>
      </c>
      <c r="T4458" s="32">
        <v>103704745.08869068</v>
      </c>
      <c r="U4458">
        <v>4387</v>
      </c>
      <c r="V4458" s="32">
        <v>-514296722.54440349</v>
      </c>
    </row>
    <row r="4459" spans="19:22" x14ac:dyDescent="0.35">
      <c r="S4459">
        <v>4388</v>
      </c>
      <c r="T4459" s="32">
        <v>75840583.028082162</v>
      </c>
      <c r="U4459">
        <v>4388</v>
      </c>
      <c r="V4459" s="32">
        <v>-519013661.47129625</v>
      </c>
    </row>
    <row r="4460" spans="19:22" x14ac:dyDescent="0.35">
      <c r="S4460">
        <v>4389</v>
      </c>
      <c r="T4460" s="32">
        <v>163332534.26142636</v>
      </c>
      <c r="U4460">
        <v>4389</v>
      </c>
      <c r="V4460" s="32">
        <v>73872350.25979054</v>
      </c>
    </row>
    <row r="4461" spans="19:22" x14ac:dyDescent="0.35">
      <c r="S4461">
        <v>4390</v>
      </c>
      <c r="T4461" s="32">
        <v>322382212.52347684</v>
      </c>
      <c r="U4461">
        <v>4390</v>
      </c>
      <c r="V4461" s="32">
        <v>878319848.31229115</v>
      </c>
    </row>
    <row r="4462" spans="19:22" x14ac:dyDescent="0.35">
      <c r="S4462">
        <v>4391</v>
      </c>
      <c r="T4462" s="32">
        <v>140243651.07750389</v>
      </c>
      <c r="U4462">
        <v>4391</v>
      </c>
      <c r="V4462" s="32">
        <v>-203831049.0118584</v>
      </c>
    </row>
    <row r="4463" spans="19:22" x14ac:dyDescent="0.35">
      <c r="S4463">
        <v>4392</v>
      </c>
      <c r="T4463" s="32">
        <v>469720226.38520294</v>
      </c>
      <c r="U4463">
        <v>4392</v>
      </c>
      <c r="V4463" s="32">
        <v>-227290464.295872</v>
      </c>
    </row>
    <row r="4464" spans="19:22" x14ac:dyDescent="0.35">
      <c r="S4464">
        <v>4393</v>
      </c>
      <c r="T4464" s="32">
        <v>137052251.74373943</v>
      </c>
      <c r="U4464">
        <v>4393</v>
      </c>
      <c r="V4464" s="32">
        <v>475406714.92252576</v>
      </c>
    </row>
    <row r="4465" spans="19:22" x14ac:dyDescent="0.35">
      <c r="S4465">
        <v>4394</v>
      </c>
      <c r="T4465" s="32">
        <v>97271012.213981509</v>
      </c>
      <c r="U4465">
        <v>4394</v>
      </c>
      <c r="V4465" s="32">
        <v>-114380472.81738761</v>
      </c>
    </row>
    <row r="4466" spans="19:22" x14ac:dyDescent="0.35">
      <c r="S4466">
        <v>4395</v>
      </c>
      <c r="T4466" s="32">
        <v>47195056.362946026</v>
      </c>
      <c r="U4466">
        <v>4395</v>
      </c>
      <c r="V4466" s="32">
        <v>739424684.27823925</v>
      </c>
    </row>
    <row r="4467" spans="19:22" x14ac:dyDescent="0.35">
      <c r="S4467">
        <v>4396</v>
      </c>
      <c r="T4467" s="32">
        <v>373746496.31818044</v>
      </c>
      <c r="U4467">
        <v>4396</v>
      </c>
      <c r="V4467" s="32">
        <v>106203845.68612395</v>
      </c>
    </row>
    <row r="4468" spans="19:22" x14ac:dyDescent="0.35">
      <c r="S4468">
        <v>4397</v>
      </c>
      <c r="T4468" s="32">
        <v>116875239.29093251</v>
      </c>
      <c r="U4468">
        <v>4397</v>
      </c>
      <c r="V4468" s="32">
        <v>-90508513.791622922</v>
      </c>
    </row>
    <row r="4469" spans="19:22" x14ac:dyDescent="0.35">
      <c r="S4469">
        <v>4398</v>
      </c>
      <c r="T4469" s="32">
        <v>247187772.31604671</v>
      </c>
      <c r="U4469">
        <v>4398</v>
      </c>
      <c r="V4469" s="32">
        <v>-326803300.95894837</v>
      </c>
    </row>
    <row r="4470" spans="19:22" x14ac:dyDescent="0.35">
      <c r="S4470">
        <v>4399</v>
      </c>
      <c r="T4470" s="32">
        <v>232070812.20882764</v>
      </c>
      <c r="U4470">
        <v>4399</v>
      </c>
      <c r="V4470" s="32">
        <v>-282584716.173841</v>
      </c>
    </row>
    <row r="4471" spans="19:22" x14ac:dyDescent="0.35">
      <c r="S4471">
        <v>4400</v>
      </c>
      <c r="T4471" s="32">
        <v>216663282.29315981</v>
      </c>
      <c r="U4471">
        <v>4400</v>
      </c>
      <c r="V4471" s="32">
        <v>-366297877.64445007</v>
      </c>
    </row>
    <row r="4472" spans="19:22" x14ac:dyDescent="0.35">
      <c r="S4472">
        <v>4401</v>
      </c>
      <c r="T4472" s="32">
        <v>93642313.974832267</v>
      </c>
      <c r="U4472">
        <v>4401</v>
      </c>
      <c r="V4472" s="32">
        <v>-210205145.18897274</v>
      </c>
    </row>
    <row r="4473" spans="19:22" x14ac:dyDescent="0.35">
      <c r="S4473">
        <v>4402</v>
      </c>
      <c r="T4473" s="32">
        <v>201574499.59816116</v>
      </c>
      <c r="U4473">
        <v>4402</v>
      </c>
      <c r="V4473" s="32">
        <v>-187714832.03854033</v>
      </c>
    </row>
    <row r="4474" spans="19:22" x14ac:dyDescent="0.35">
      <c r="S4474">
        <v>4403</v>
      </c>
      <c r="T4474" s="32">
        <v>282021618.04796636</v>
      </c>
      <c r="U4474">
        <v>4403</v>
      </c>
      <c r="V4474" s="32">
        <v>-612231635.5216881</v>
      </c>
    </row>
    <row r="4475" spans="19:22" x14ac:dyDescent="0.35">
      <c r="S4475">
        <v>4404</v>
      </c>
      <c r="T4475" s="32">
        <v>105664238.91900831</v>
      </c>
      <c r="U4475">
        <v>4404</v>
      </c>
      <c r="V4475" s="32">
        <v>-189948251.89430386</v>
      </c>
    </row>
    <row r="4476" spans="19:22" x14ac:dyDescent="0.35">
      <c r="S4476">
        <v>4405</v>
      </c>
      <c r="T4476" s="32">
        <v>244673719.43459988</v>
      </c>
      <c r="U4476">
        <v>4405</v>
      </c>
      <c r="V4476" s="32">
        <v>-560692034.57089221</v>
      </c>
    </row>
    <row r="4477" spans="19:22" x14ac:dyDescent="0.35">
      <c r="S4477">
        <v>4406</v>
      </c>
      <c r="T4477" s="32">
        <v>111313031.63056518</v>
      </c>
      <c r="U4477">
        <v>4406</v>
      </c>
      <c r="V4477" s="32">
        <v>-643551333.97885668</v>
      </c>
    </row>
    <row r="4478" spans="19:22" x14ac:dyDescent="0.35">
      <c r="S4478">
        <v>4407</v>
      </c>
      <c r="T4478" s="32">
        <v>125587240.20873937</v>
      </c>
      <c r="U4478">
        <v>4407</v>
      </c>
      <c r="V4478" s="32">
        <v>-439466312.41455817</v>
      </c>
    </row>
    <row r="4479" spans="19:22" x14ac:dyDescent="0.35">
      <c r="S4479">
        <v>4408</v>
      </c>
      <c r="T4479" s="32">
        <v>116772510.58605836</v>
      </c>
      <c r="U4479">
        <v>4408</v>
      </c>
      <c r="V4479" s="32">
        <v>1339816775.2561677</v>
      </c>
    </row>
    <row r="4480" spans="19:22" x14ac:dyDescent="0.35">
      <c r="S4480">
        <v>4409</v>
      </c>
      <c r="T4480" s="32">
        <v>77250130.364470899</v>
      </c>
      <c r="U4480">
        <v>4409</v>
      </c>
      <c r="V4480" s="32">
        <v>-493963184.78995532</v>
      </c>
    </row>
    <row r="4481" spans="19:22" x14ac:dyDescent="0.35">
      <c r="S4481">
        <v>4410</v>
      </c>
      <c r="T4481" s="32">
        <v>107851942.00930332</v>
      </c>
      <c r="U4481">
        <v>4410</v>
      </c>
      <c r="V4481" s="32">
        <v>-352319514.92952734</v>
      </c>
    </row>
    <row r="4482" spans="19:22" x14ac:dyDescent="0.35">
      <c r="S4482">
        <v>4411</v>
      </c>
      <c r="T4482" s="32">
        <v>195837368.92998555</v>
      </c>
      <c r="U4482">
        <v>4411</v>
      </c>
      <c r="V4482" s="32">
        <v>177787574.75431964</v>
      </c>
    </row>
    <row r="4483" spans="19:22" x14ac:dyDescent="0.35">
      <c r="S4483">
        <v>4412</v>
      </c>
      <c r="T4483" s="32">
        <v>198827595.17085162</v>
      </c>
      <c r="U4483">
        <v>4412</v>
      </c>
      <c r="V4483" s="32">
        <v>-159786092.76063502</v>
      </c>
    </row>
    <row r="4484" spans="19:22" x14ac:dyDescent="0.35">
      <c r="S4484">
        <v>4413</v>
      </c>
      <c r="T4484" s="32">
        <v>156044368.3179234</v>
      </c>
      <c r="U4484">
        <v>4413</v>
      </c>
      <c r="V4484" s="32">
        <v>-95596182.88141349</v>
      </c>
    </row>
    <row r="4485" spans="19:22" x14ac:dyDescent="0.35">
      <c r="S4485">
        <v>4414</v>
      </c>
      <c r="T4485" s="32">
        <v>88359140.380840227</v>
      </c>
      <c r="U4485">
        <v>4414</v>
      </c>
      <c r="V4485" s="32">
        <v>-195488836.69606197</v>
      </c>
    </row>
    <row r="4486" spans="19:22" x14ac:dyDescent="0.35">
      <c r="S4486">
        <v>4415</v>
      </c>
      <c r="T4486" s="32">
        <v>103936357.99890795</v>
      </c>
      <c r="U4486">
        <v>4415</v>
      </c>
      <c r="V4486" s="32">
        <v>2774578980.5151272</v>
      </c>
    </row>
    <row r="4487" spans="19:22" x14ac:dyDescent="0.35">
      <c r="S4487">
        <v>4416</v>
      </c>
      <c r="T4487" s="32">
        <v>148030866.97311503</v>
      </c>
      <c r="U4487">
        <v>4416</v>
      </c>
      <c r="V4487" s="32">
        <v>-140666462.55300385</v>
      </c>
    </row>
    <row r="4488" spans="19:22" x14ac:dyDescent="0.35">
      <c r="S4488">
        <v>4417</v>
      </c>
      <c r="T4488" s="32">
        <v>89601765.853184447</v>
      </c>
      <c r="U4488">
        <v>4417</v>
      </c>
      <c r="V4488" s="32">
        <v>-204744996.17148146</v>
      </c>
    </row>
    <row r="4489" spans="19:22" x14ac:dyDescent="0.35">
      <c r="S4489">
        <v>4418</v>
      </c>
      <c r="T4489" s="32">
        <v>70906400.739664853</v>
      </c>
      <c r="U4489">
        <v>4418</v>
      </c>
      <c r="V4489" s="32">
        <v>-970590778.31821442</v>
      </c>
    </row>
    <row r="4490" spans="19:22" x14ac:dyDescent="0.35">
      <c r="S4490">
        <v>4419</v>
      </c>
      <c r="T4490" s="32">
        <v>120084468.99970222</v>
      </c>
      <c r="U4490">
        <v>4419</v>
      </c>
      <c r="V4490" s="32">
        <v>2036228452.4230511</v>
      </c>
    </row>
    <row r="4491" spans="19:22" x14ac:dyDescent="0.35">
      <c r="S4491">
        <v>4420</v>
      </c>
      <c r="T4491" s="32">
        <v>137133306.73875257</v>
      </c>
      <c r="U4491">
        <v>4420</v>
      </c>
      <c r="V4491" s="32">
        <v>-166667250.24958131</v>
      </c>
    </row>
    <row r="4492" spans="19:22" x14ac:dyDescent="0.35">
      <c r="S4492">
        <v>4421</v>
      </c>
      <c r="T4492" s="32">
        <v>176229023.68908215</v>
      </c>
      <c r="U4492">
        <v>4421</v>
      </c>
      <c r="V4492" s="32">
        <v>-292254785.55215991</v>
      </c>
    </row>
    <row r="4493" spans="19:22" x14ac:dyDescent="0.35">
      <c r="S4493">
        <v>4422</v>
      </c>
      <c r="T4493" s="32">
        <v>186505195.7510286</v>
      </c>
      <c r="U4493">
        <v>4422</v>
      </c>
      <c r="V4493" s="32">
        <v>-271951994.13542831</v>
      </c>
    </row>
    <row r="4494" spans="19:22" x14ac:dyDescent="0.35">
      <c r="S4494">
        <v>4423</v>
      </c>
      <c r="T4494" s="32">
        <v>158651527.38247263</v>
      </c>
      <c r="U4494">
        <v>4423</v>
      </c>
      <c r="V4494" s="32">
        <v>-547887428.45354879</v>
      </c>
    </row>
    <row r="4495" spans="19:22" x14ac:dyDescent="0.35">
      <c r="S4495">
        <v>4424</v>
      </c>
      <c r="T4495" s="32">
        <v>122844299.199646</v>
      </c>
      <c r="U4495">
        <v>4424</v>
      </c>
      <c r="V4495" s="32">
        <v>254346302.47712821</v>
      </c>
    </row>
    <row r="4496" spans="19:22" x14ac:dyDescent="0.35">
      <c r="S4496">
        <v>4425</v>
      </c>
      <c r="T4496" s="32">
        <v>203525663.38228041</v>
      </c>
      <c r="U4496">
        <v>4425</v>
      </c>
      <c r="V4496" s="32">
        <v>-440030029.99901474</v>
      </c>
    </row>
    <row r="4497" spans="19:22" x14ac:dyDescent="0.35">
      <c r="S4497">
        <v>4426</v>
      </c>
      <c r="T4497" s="32">
        <v>168257250.07092899</v>
      </c>
      <c r="U4497">
        <v>4426</v>
      </c>
      <c r="V4497" s="32">
        <v>335922595.80772752</v>
      </c>
    </row>
    <row r="4498" spans="19:22" x14ac:dyDescent="0.35">
      <c r="S4498">
        <v>4427</v>
      </c>
      <c r="T4498" s="32">
        <v>202547806.51740384</v>
      </c>
      <c r="U4498">
        <v>4427</v>
      </c>
      <c r="V4498" s="32">
        <v>264376766.61035699</v>
      </c>
    </row>
    <row r="4499" spans="19:22" x14ac:dyDescent="0.35">
      <c r="S4499">
        <v>4428</v>
      </c>
      <c r="T4499" s="32">
        <v>141971767.75879127</v>
      </c>
      <c r="U4499">
        <v>4428</v>
      </c>
      <c r="V4499" s="32">
        <v>-301250579.91842306</v>
      </c>
    </row>
    <row r="4500" spans="19:22" x14ac:dyDescent="0.35">
      <c r="S4500">
        <v>4429</v>
      </c>
      <c r="T4500" s="32">
        <v>110275330.56657226</v>
      </c>
      <c r="U4500">
        <v>4429</v>
      </c>
      <c r="V4500" s="32">
        <v>-464862969.79769206</v>
      </c>
    </row>
    <row r="4501" spans="19:22" x14ac:dyDescent="0.35">
      <c r="S4501">
        <v>4430</v>
      </c>
      <c r="T4501" s="32">
        <v>117171526.60463995</v>
      </c>
      <c r="U4501">
        <v>4430</v>
      </c>
      <c r="V4501" s="32">
        <v>108596646.73110469</v>
      </c>
    </row>
    <row r="4502" spans="19:22" x14ac:dyDescent="0.35">
      <c r="S4502">
        <v>4431</v>
      </c>
      <c r="T4502" s="32">
        <v>167240159.62120274</v>
      </c>
      <c r="U4502">
        <v>4431</v>
      </c>
      <c r="V4502" s="32">
        <v>-119818256.26065545</v>
      </c>
    </row>
    <row r="4503" spans="19:22" x14ac:dyDescent="0.35">
      <c r="S4503">
        <v>4432</v>
      </c>
      <c r="T4503" s="32">
        <v>203291441.01149562</v>
      </c>
      <c r="U4503">
        <v>4432</v>
      </c>
      <c r="V4503" s="32">
        <v>573637599.28947663</v>
      </c>
    </row>
    <row r="4504" spans="19:22" x14ac:dyDescent="0.35">
      <c r="S4504">
        <v>4433</v>
      </c>
      <c r="T4504" s="32">
        <v>117600758.81046116</v>
      </c>
      <c r="U4504">
        <v>4433</v>
      </c>
      <c r="V4504" s="32">
        <v>-239088954.89531055</v>
      </c>
    </row>
    <row r="4505" spans="19:22" x14ac:dyDescent="0.35">
      <c r="S4505">
        <v>4434</v>
      </c>
      <c r="T4505" s="32">
        <v>134704277.53994632</v>
      </c>
      <c r="U4505">
        <v>4434</v>
      </c>
      <c r="V4505" s="32">
        <v>-738705166.63078332</v>
      </c>
    </row>
    <row r="4506" spans="19:22" x14ac:dyDescent="0.35">
      <c r="S4506">
        <v>4435</v>
      </c>
      <c r="T4506" s="32">
        <v>77095476.169827059</v>
      </c>
      <c r="U4506">
        <v>4435</v>
      </c>
      <c r="V4506" s="32">
        <v>-175085114.60774183</v>
      </c>
    </row>
    <row r="4507" spans="19:22" x14ac:dyDescent="0.35">
      <c r="S4507">
        <v>4436</v>
      </c>
      <c r="T4507" s="32">
        <v>191415052.8739101</v>
      </c>
      <c r="U4507">
        <v>4436</v>
      </c>
      <c r="V4507" s="32">
        <v>-451552894.23435789</v>
      </c>
    </row>
    <row r="4508" spans="19:22" x14ac:dyDescent="0.35">
      <c r="S4508">
        <v>4437</v>
      </c>
      <c r="T4508" s="32">
        <v>75740919.314369991</v>
      </c>
      <c r="U4508">
        <v>4437</v>
      </c>
      <c r="V4508" s="32">
        <v>-276990885.3561548</v>
      </c>
    </row>
    <row r="4509" spans="19:22" x14ac:dyDescent="0.35">
      <c r="S4509">
        <v>4438</v>
      </c>
      <c r="T4509" s="32">
        <v>120135067.42045014</v>
      </c>
      <c r="U4509">
        <v>4438</v>
      </c>
      <c r="V4509" s="32">
        <v>-18000607.657825705</v>
      </c>
    </row>
    <row r="4510" spans="19:22" x14ac:dyDescent="0.35">
      <c r="S4510">
        <v>4439</v>
      </c>
      <c r="T4510" s="32">
        <v>77724841.91257529</v>
      </c>
      <c r="U4510">
        <v>4439</v>
      </c>
      <c r="V4510" s="32">
        <v>-226185522.56550622</v>
      </c>
    </row>
    <row r="4511" spans="19:22" x14ac:dyDescent="0.35">
      <c r="S4511">
        <v>4440</v>
      </c>
      <c r="T4511" s="32">
        <v>98948600.50934796</v>
      </c>
      <c r="U4511">
        <v>4440</v>
      </c>
      <c r="V4511" s="32">
        <v>391433662.92715907</v>
      </c>
    </row>
    <row r="4512" spans="19:22" x14ac:dyDescent="0.35">
      <c r="S4512">
        <v>4441</v>
      </c>
      <c r="T4512" s="32">
        <v>93962605.218079284</v>
      </c>
      <c r="U4512">
        <v>4441</v>
      </c>
      <c r="V4512" s="32">
        <v>147311550.73133945</v>
      </c>
    </row>
    <row r="4513" spans="19:22" x14ac:dyDescent="0.35">
      <c r="S4513">
        <v>4442</v>
      </c>
      <c r="T4513" s="32">
        <v>173264707.85616836</v>
      </c>
      <c r="U4513">
        <v>4442</v>
      </c>
      <c r="V4513" s="32">
        <v>2551207443.7986732</v>
      </c>
    </row>
    <row r="4514" spans="19:22" x14ac:dyDescent="0.35">
      <c r="S4514">
        <v>4443</v>
      </c>
      <c r="T4514" s="32">
        <v>239972899.07505074</v>
      </c>
      <c r="U4514">
        <v>4443</v>
      </c>
      <c r="V4514" s="32">
        <v>-171438866.00301203</v>
      </c>
    </row>
    <row r="4515" spans="19:22" x14ac:dyDescent="0.35">
      <c r="S4515">
        <v>4444</v>
      </c>
      <c r="T4515" s="32">
        <v>158357920.43301493</v>
      </c>
      <c r="U4515">
        <v>4444</v>
      </c>
      <c r="V4515" s="32">
        <v>1425975001.5518737</v>
      </c>
    </row>
    <row r="4516" spans="19:22" x14ac:dyDescent="0.35">
      <c r="S4516">
        <v>4445</v>
      </c>
      <c r="T4516" s="32">
        <v>129750150.1562455</v>
      </c>
      <c r="U4516">
        <v>4445</v>
      </c>
      <c r="V4516" s="32">
        <v>147312688.51663235</v>
      </c>
    </row>
    <row r="4517" spans="19:22" x14ac:dyDescent="0.35">
      <c r="S4517">
        <v>4446</v>
      </c>
      <c r="T4517" s="32">
        <v>121736255.09303437</v>
      </c>
      <c r="U4517">
        <v>4446</v>
      </c>
      <c r="V4517" s="32">
        <v>-75449226.1307742</v>
      </c>
    </row>
    <row r="4518" spans="19:22" x14ac:dyDescent="0.35">
      <c r="S4518">
        <v>4447</v>
      </c>
      <c r="T4518" s="32">
        <v>319035290.18388003</v>
      </c>
      <c r="U4518">
        <v>4447</v>
      </c>
      <c r="V4518" s="32">
        <v>-347865654.79329944</v>
      </c>
    </row>
    <row r="4519" spans="19:22" x14ac:dyDescent="0.35">
      <c r="S4519">
        <v>4448</v>
      </c>
      <c r="T4519" s="32">
        <v>85000558.257708564</v>
      </c>
      <c r="U4519">
        <v>4448</v>
      </c>
      <c r="V4519" s="32">
        <v>-411623748.47977513</v>
      </c>
    </row>
    <row r="4520" spans="19:22" x14ac:dyDescent="0.35">
      <c r="S4520">
        <v>4449</v>
      </c>
      <c r="T4520" s="32">
        <v>133885494.26624727</v>
      </c>
      <c r="U4520">
        <v>4449</v>
      </c>
      <c r="V4520" s="32">
        <v>-213325959.06383219</v>
      </c>
    </row>
    <row r="4521" spans="19:22" x14ac:dyDescent="0.35">
      <c r="S4521">
        <v>4450</v>
      </c>
      <c r="T4521" s="32">
        <v>207475038.47300944</v>
      </c>
      <c r="U4521">
        <v>4450</v>
      </c>
      <c r="V4521" s="32">
        <v>-332277906.62159342</v>
      </c>
    </row>
    <row r="4522" spans="19:22" x14ac:dyDescent="0.35">
      <c r="S4522">
        <v>4451</v>
      </c>
      <c r="T4522" s="32">
        <v>194715569.89431435</v>
      </c>
      <c r="U4522">
        <v>4451</v>
      </c>
      <c r="V4522" s="32">
        <v>-120008567.04581523</v>
      </c>
    </row>
    <row r="4523" spans="19:22" x14ac:dyDescent="0.35">
      <c r="S4523">
        <v>4452</v>
      </c>
      <c r="T4523" s="32">
        <v>229513094.31051302</v>
      </c>
      <c r="U4523">
        <v>4452</v>
      </c>
      <c r="V4523" s="32">
        <v>22489551.577414539</v>
      </c>
    </row>
    <row r="4524" spans="19:22" x14ac:dyDescent="0.35">
      <c r="S4524">
        <v>4453</v>
      </c>
      <c r="T4524" s="32">
        <v>87902884.606291324</v>
      </c>
      <c r="U4524">
        <v>4453</v>
      </c>
      <c r="V4524" s="32">
        <v>192493713.42688131</v>
      </c>
    </row>
    <row r="4525" spans="19:22" x14ac:dyDescent="0.35">
      <c r="S4525">
        <v>4454</v>
      </c>
      <c r="T4525" s="32">
        <v>119488826.03956209</v>
      </c>
      <c r="U4525">
        <v>4454</v>
      </c>
      <c r="V4525" s="32">
        <v>-1062384288.4676912</v>
      </c>
    </row>
    <row r="4526" spans="19:22" x14ac:dyDescent="0.35">
      <c r="S4526">
        <v>4455</v>
      </c>
      <c r="T4526" s="32">
        <v>92027269.481000349</v>
      </c>
      <c r="U4526">
        <v>4455</v>
      </c>
      <c r="V4526" s="32">
        <v>-427341950.28905779</v>
      </c>
    </row>
    <row r="4527" spans="19:22" x14ac:dyDescent="0.35">
      <c r="S4527">
        <v>4456</v>
      </c>
      <c r="T4527" s="32">
        <v>86860541.70987241</v>
      </c>
      <c r="U4527">
        <v>4456</v>
      </c>
      <c r="V4527" s="32">
        <v>-235727176.90541947</v>
      </c>
    </row>
    <row r="4528" spans="19:22" x14ac:dyDescent="0.35">
      <c r="S4528">
        <v>4457</v>
      </c>
      <c r="T4528" s="32">
        <v>75391134.646780729</v>
      </c>
      <c r="U4528">
        <v>4457</v>
      </c>
      <c r="V4528" s="32">
        <v>455949210.34860373</v>
      </c>
    </row>
    <row r="4529" spans="19:22" x14ac:dyDescent="0.35">
      <c r="S4529">
        <v>4458</v>
      </c>
      <c r="T4529" s="32">
        <v>108412277.72133583</v>
      </c>
      <c r="U4529">
        <v>4458</v>
      </c>
      <c r="V4529" s="32">
        <v>-124437662.14409485</v>
      </c>
    </row>
    <row r="4530" spans="19:22" x14ac:dyDescent="0.35">
      <c r="S4530">
        <v>4459</v>
      </c>
      <c r="T4530" s="32">
        <v>113943694.46287873</v>
      </c>
      <c r="U4530">
        <v>4459</v>
      </c>
      <c r="V4530" s="32">
        <v>-106069631.08810294</v>
      </c>
    </row>
    <row r="4531" spans="19:22" x14ac:dyDescent="0.35">
      <c r="S4531">
        <v>4460</v>
      </c>
      <c r="T4531" s="32">
        <v>110260347.61943099</v>
      </c>
      <c r="U4531">
        <v>4460</v>
      </c>
      <c r="V4531" s="32">
        <v>-537296311.10083747</v>
      </c>
    </row>
    <row r="4532" spans="19:22" x14ac:dyDescent="0.35">
      <c r="S4532">
        <v>4461</v>
      </c>
      <c r="T4532" s="32">
        <v>240776325.80271706</v>
      </c>
      <c r="U4532">
        <v>4461</v>
      </c>
      <c r="V4532" s="32">
        <v>-538774850.91516244</v>
      </c>
    </row>
    <row r="4533" spans="19:22" x14ac:dyDescent="0.35">
      <c r="S4533">
        <v>4462</v>
      </c>
      <c r="T4533" s="32">
        <v>64073703.864103563</v>
      </c>
      <c r="U4533">
        <v>4462</v>
      </c>
      <c r="V4533" s="32">
        <v>-186615478.5819732</v>
      </c>
    </row>
    <row r="4534" spans="19:22" x14ac:dyDescent="0.35">
      <c r="S4534">
        <v>4463</v>
      </c>
      <c r="T4534" s="32">
        <v>85051960.160090357</v>
      </c>
      <c r="U4534">
        <v>4463</v>
      </c>
      <c r="V4534" s="32">
        <v>31143155.90179136</v>
      </c>
    </row>
    <row r="4535" spans="19:22" x14ac:dyDescent="0.35">
      <c r="S4535">
        <v>4464</v>
      </c>
      <c r="T4535" s="32">
        <v>109472691.45115596</v>
      </c>
      <c r="U4535">
        <v>4464</v>
      </c>
      <c r="V4535" s="32">
        <v>232258951.75421256</v>
      </c>
    </row>
    <row r="4536" spans="19:22" x14ac:dyDescent="0.35">
      <c r="S4536">
        <v>4465</v>
      </c>
      <c r="T4536" s="32">
        <v>124743437.59961735</v>
      </c>
      <c r="U4536">
        <v>4465</v>
      </c>
      <c r="V4536" s="32">
        <v>-210035294.14059439</v>
      </c>
    </row>
    <row r="4537" spans="19:22" x14ac:dyDescent="0.35">
      <c r="S4537">
        <v>4466</v>
      </c>
      <c r="T4537" s="32">
        <v>119639218.4039574</v>
      </c>
      <c r="U4537">
        <v>4466</v>
      </c>
      <c r="V4537" s="32">
        <v>-301242835.19947684</v>
      </c>
    </row>
    <row r="4538" spans="19:22" x14ac:dyDescent="0.35">
      <c r="S4538">
        <v>4467</v>
      </c>
      <c r="T4538" s="32">
        <v>130662503.64185861</v>
      </c>
      <c r="U4538">
        <v>4467</v>
      </c>
      <c r="V4538" s="32">
        <v>41338346.296349034</v>
      </c>
    </row>
    <row r="4539" spans="19:22" x14ac:dyDescent="0.35">
      <c r="S4539">
        <v>4468</v>
      </c>
      <c r="T4539" s="32">
        <v>52132766.645909056</v>
      </c>
      <c r="U4539">
        <v>4468</v>
      </c>
      <c r="V4539" s="32">
        <v>-207386648.3199999</v>
      </c>
    </row>
    <row r="4540" spans="19:22" x14ac:dyDescent="0.35">
      <c r="S4540">
        <v>4469</v>
      </c>
      <c r="T4540" s="32">
        <v>185530440.86926243</v>
      </c>
      <c r="U4540">
        <v>4469</v>
      </c>
      <c r="V4540" s="32">
        <v>-101818069.42924497</v>
      </c>
    </row>
    <row r="4541" spans="19:22" x14ac:dyDescent="0.35">
      <c r="S4541">
        <v>4470</v>
      </c>
      <c r="T4541" s="32">
        <v>377627419.93910736</v>
      </c>
      <c r="U4541">
        <v>4470</v>
      </c>
      <c r="V4541" s="32">
        <v>469277221.04218853</v>
      </c>
    </row>
    <row r="4542" spans="19:22" x14ac:dyDescent="0.35">
      <c r="S4542">
        <v>4471</v>
      </c>
      <c r="T4542" s="32">
        <v>262874950.80566028</v>
      </c>
      <c r="U4542">
        <v>4471</v>
      </c>
      <c r="V4542" s="32">
        <v>-60027055.552314743</v>
      </c>
    </row>
    <row r="4543" spans="19:22" x14ac:dyDescent="0.35">
      <c r="S4543">
        <v>4472</v>
      </c>
      <c r="T4543" s="32">
        <v>88912718.727492318</v>
      </c>
      <c r="U4543">
        <v>4472</v>
      </c>
      <c r="V4543" s="32">
        <v>-56345145.256524071</v>
      </c>
    </row>
    <row r="4544" spans="19:22" x14ac:dyDescent="0.35">
      <c r="S4544">
        <v>4473</v>
      </c>
      <c r="T4544" s="32">
        <v>101502775.11424944</v>
      </c>
      <c r="U4544">
        <v>4473</v>
      </c>
      <c r="V4544" s="32">
        <v>-818532954.92302716</v>
      </c>
    </row>
    <row r="4545" spans="19:22" x14ac:dyDescent="0.35">
      <c r="S4545">
        <v>4474</v>
      </c>
      <c r="T4545" s="32">
        <v>53497326.368682958</v>
      </c>
      <c r="U4545">
        <v>4474</v>
      </c>
      <c r="V4545" s="32">
        <v>-84320026.275083482</v>
      </c>
    </row>
    <row r="4546" spans="19:22" x14ac:dyDescent="0.35">
      <c r="S4546">
        <v>4475</v>
      </c>
      <c r="T4546" s="32">
        <v>83153308.496950522</v>
      </c>
      <c r="U4546">
        <v>4475</v>
      </c>
      <c r="V4546" s="32">
        <v>942281326.10498857</v>
      </c>
    </row>
    <row r="4547" spans="19:22" x14ac:dyDescent="0.35">
      <c r="S4547">
        <v>4476</v>
      </c>
      <c r="T4547" s="32">
        <v>201072871.97255707</v>
      </c>
      <c r="U4547">
        <v>4476</v>
      </c>
      <c r="V4547" s="32">
        <v>-255185021.03599334</v>
      </c>
    </row>
    <row r="4548" spans="19:22" x14ac:dyDescent="0.35">
      <c r="S4548">
        <v>4477</v>
      </c>
      <c r="T4548" s="32">
        <v>82457404.440695465</v>
      </c>
      <c r="U4548">
        <v>4477</v>
      </c>
      <c r="V4548" s="32">
        <v>-104456000.31567089</v>
      </c>
    </row>
    <row r="4549" spans="19:22" x14ac:dyDescent="0.35">
      <c r="S4549">
        <v>4478</v>
      </c>
      <c r="T4549" s="32">
        <v>107569418.56292984</v>
      </c>
      <c r="U4549">
        <v>4478</v>
      </c>
      <c r="V4549" s="32">
        <v>-329064009.78084111</v>
      </c>
    </row>
    <row r="4550" spans="19:22" x14ac:dyDescent="0.35">
      <c r="S4550">
        <v>4479</v>
      </c>
      <c r="T4550" s="32">
        <v>93881268.340274766</v>
      </c>
      <c r="U4550">
        <v>4479</v>
      </c>
      <c r="V4550" s="32">
        <v>-127216080.84311064</v>
      </c>
    </row>
    <row r="4551" spans="19:22" x14ac:dyDescent="0.35">
      <c r="S4551">
        <v>4480</v>
      </c>
      <c r="T4551" s="32">
        <v>312530630.65530205</v>
      </c>
      <c r="U4551">
        <v>4480</v>
      </c>
      <c r="V4551" s="32">
        <v>1609076100.2458339</v>
      </c>
    </row>
    <row r="4552" spans="19:22" x14ac:dyDescent="0.35">
      <c r="S4552">
        <v>4481</v>
      </c>
      <c r="T4552" s="32">
        <v>195280386.11801398</v>
      </c>
      <c r="U4552">
        <v>4481</v>
      </c>
      <c r="V4552" s="32">
        <v>-265984382.30082071</v>
      </c>
    </row>
    <row r="4553" spans="19:22" x14ac:dyDescent="0.35">
      <c r="S4553">
        <v>4482</v>
      </c>
      <c r="T4553" s="32">
        <v>125690643.53654718</v>
      </c>
      <c r="U4553">
        <v>4482</v>
      </c>
      <c r="V4553" s="32">
        <v>135909299.61797825</v>
      </c>
    </row>
    <row r="4554" spans="19:22" x14ac:dyDescent="0.35">
      <c r="S4554">
        <v>4483</v>
      </c>
      <c r="T4554" s="32">
        <v>113806329.13962348</v>
      </c>
      <c r="U4554">
        <v>4483</v>
      </c>
      <c r="V4554" s="32">
        <v>210614635.10738865</v>
      </c>
    </row>
    <row r="4555" spans="19:22" x14ac:dyDescent="0.35">
      <c r="S4555">
        <v>4484</v>
      </c>
      <c r="T4555" s="32">
        <v>117337392.37295234</v>
      </c>
      <c r="U4555">
        <v>4484</v>
      </c>
      <c r="V4555" s="32">
        <v>-565543273.19873428</v>
      </c>
    </row>
    <row r="4556" spans="19:22" x14ac:dyDescent="0.35">
      <c r="S4556">
        <v>4485</v>
      </c>
      <c r="T4556" s="32">
        <v>88949692.216786459</v>
      </c>
      <c r="U4556">
        <v>4485</v>
      </c>
      <c r="V4556" s="32">
        <v>192890522.76095855</v>
      </c>
    </row>
    <row r="4557" spans="19:22" x14ac:dyDescent="0.35">
      <c r="S4557">
        <v>4486</v>
      </c>
      <c r="T4557" s="32">
        <v>210858413.67906255</v>
      </c>
      <c r="U4557">
        <v>4486</v>
      </c>
      <c r="V4557" s="32">
        <v>1082578392.1054914</v>
      </c>
    </row>
    <row r="4558" spans="19:22" x14ac:dyDescent="0.35">
      <c r="S4558">
        <v>4487</v>
      </c>
      <c r="T4558" s="32">
        <v>226286934.98947939</v>
      </c>
      <c r="U4558">
        <v>4487</v>
      </c>
      <c r="V4558" s="32">
        <v>-184737228.59298903</v>
      </c>
    </row>
    <row r="4559" spans="19:22" x14ac:dyDescent="0.35">
      <c r="S4559">
        <v>4488</v>
      </c>
      <c r="T4559" s="32">
        <v>144387323.88758957</v>
      </c>
      <c r="U4559">
        <v>4488</v>
      </c>
      <c r="V4559" s="32">
        <v>-391757385.47521102</v>
      </c>
    </row>
    <row r="4560" spans="19:22" x14ac:dyDescent="0.35">
      <c r="S4560">
        <v>4489</v>
      </c>
      <c r="T4560" s="32">
        <v>189077040.58717194</v>
      </c>
      <c r="U4560">
        <v>4489</v>
      </c>
      <c r="V4560" s="32">
        <v>-299216328.77167308</v>
      </c>
    </row>
    <row r="4561" spans="19:22" x14ac:dyDescent="0.35">
      <c r="S4561">
        <v>4490</v>
      </c>
      <c r="T4561" s="32">
        <v>147328272.91392875</v>
      </c>
      <c r="U4561">
        <v>4490</v>
      </c>
      <c r="V4561" s="32">
        <v>-166286635.05929852</v>
      </c>
    </row>
    <row r="4562" spans="19:22" x14ac:dyDescent="0.35">
      <c r="S4562">
        <v>4491</v>
      </c>
      <c r="T4562" s="32">
        <v>212885720.25825045</v>
      </c>
      <c r="U4562">
        <v>4491</v>
      </c>
      <c r="V4562" s="32">
        <v>-268220671.43037808</v>
      </c>
    </row>
    <row r="4563" spans="19:22" x14ac:dyDescent="0.35">
      <c r="S4563">
        <v>4492</v>
      </c>
      <c r="T4563" s="32">
        <v>150389602.99521562</v>
      </c>
      <c r="U4563">
        <v>4492</v>
      </c>
      <c r="V4563" s="32">
        <v>-93846118.20914416</v>
      </c>
    </row>
    <row r="4564" spans="19:22" x14ac:dyDescent="0.35">
      <c r="S4564">
        <v>4493</v>
      </c>
      <c r="T4564" s="32">
        <v>70657398.329242259</v>
      </c>
      <c r="U4564">
        <v>4493</v>
      </c>
      <c r="V4564" s="32">
        <v>115951047.86247309</v>
      </c>
    </row>
    <row r="4565" spans="19:22" x14ac:dyDescent="0.35">
      <c r="S4565">
        <v>4494</v>
      </c>
      <c r="T4565" s="32">
        <v>77100657.817739472</v>
      </c>
      <c r="U4565">
        <v>4494</v>
      </c>
      <c r="V4565" s="32">
        <v>-168212777.71874231</v>
      </c>
    </row>
    <row r="4566" spans="19:22" x14ac:dyDescent="0.35">
      <c r="S4566">
        <v>4495</v>
      </c>
      <c r="T4566" s="32">
        <v>104913333.82574736</v>
      </c>
      <c r="U4566">
        <v>4495</v>
      </c>
      <c r="V4566" s="32">
        <v>-297607038.18742621</v>
      </c>
    </row>
    <row r="4567" spans="19:22" x14ac:dyDescent="0.35">
      <c r="S4567">
        <v>4496</v>
      </c>
      <c r="T4567" s="32">
        <v>134350402.75452071</v>
      </c>
      <c r="U4567">
        <v>4496</v>
      </c>
      <c r="V4567" s="32">
        <v>-558368428.77281451</v>
      </c>
    </row>
    <row r="4568" spans="19:22" x14ac:dyDescent="0.35">
      <c r="S4568">
        <v>4497</v>
      </c>
      <c r="T4568" s="32">
        <v>78817720.268398777</v>
      </c>
      <c r="U4568">
        <v>4497</v>
      </c>
      <c r="V4568" s="32">
        <v>889890195.75852013</v>
      </c>
    </row>
    <row r="4569" spans="19:22" x14ac:dyDescent="0.35">
      <c r="S4569">
        <v>4498</v>
      </c>
      <c r="T4569" s="32">
        <v>84180273.919837534</v>
      </c>
      <c r="U4569">
        <v>4498</v>
      </c>
      <c r="V4569" s="32">
        <v>1512136559.1615674</v>
      </c>
    </row>
    <row r="4570" spans="19:22" x14ac:dyDescent="0.35">
      <c r="S4570">
        <v>4499</v>
      </c>
      <c r="T4570" s="32">
        <v>132551253.2826139</v>
      </c>
      <c r="U4570">
        <v>4499</v>
      </c>
      <c r="V4570" s="32">
        <v>-150395619.37291098</v>
      </c>
    </row>
    <row r="4571" spans="19:22" x14ac:dyDescent="0.35">
      <c r="S4571">
        <v>4500</v>
      </c>
      <c r="T4571" s="32">
        <v>140199710.08195361</v>
      </c>
      <c r="U4571">
        <v>4500</v>
      </c>
      <c r="V4571" s="32">
        <v>-255178462.13484877</v>
      </c>
    </row>
    <row r="4572" spans="19:22" x14ac:dyDescent="0.35">
      <c r="S4572">
        <v>4501</v>
      </c>
      <c r="T4572" s="32">
        <v>148165143.79789039</v>
      </c>
      <c r="U4572">
        <v>4501</v>
      </c>
      <c r="V4572" s="32">
        <v>-340815467.86194915</v>
      </c>
    </row>
    <row r="4573" spans="19:22" x14ac:dyDescent="0.35">
      <c r="S4573">
        <v>4502</v>
      </c>
      <c r="T4573" s="32">
        <v>197433756.18951368</v>
      </c>
      <c r="U4573">
        <v>4502</v>
      </c>
      <c r="V4573" s="32">
        <v>-362585162.9288379</v>
      </c>
    </row>
    <row r="4574" spans="19:22" x14ac:dyDescent="0.35">
      <c r="S4574">
        <v>4503</v>
      </c>
      <c r="T4574" s="32">
        <v>209153172.99649596</v>
      </c>
      <c r="U4574">
        <v>4503</v>
      </c>
      <c r="V4574" s="32">
        <v>-220753872.58217001</v>
      </c>
    </row>
    <row r="4575" spans="19:22" x14ac:dyDescent="0.35">
      <c r="S4575">
        <v>4504</v>
      </c>
      <c r="T4575" s="32">
        <v>119577483.50702333</v>
      </c>
      <c r="U4575">
        <v>4504</v>
      </c>
      <c r="V4575" s="32">
        <v>1802441.215255186</v>
      </c>
    </row>
    <row r="4576" spans="19:22" x14ac:dyDescent="0.35">
      <c r="S4576">
        <v>4505</v>
      </c>
      <c r="T4576" s="32">
        <v>231110212.0763967</v>
      </c>
      <c r="U4576">
        <v>4505</v>
      </c>
      <c r="V4576" s="32">
        <v>692299837.31178474</v>
      </c>
    </row>
    <row r="4577" spans="19:22" x14ac:dyDescent="0.35">
      <c r="S4577">
        <v>4506</v>
      </c>
      <c r="T4577" s="32">
        <v>132554599.85739098</v>
      </c>
      <c r="U4577">
        <v>4506</v>
      </c>
      <c r="V4577" s="32">
        <v>682008037.06106043</v>
      </c>
    </row>
    <row r="4578" spans="19:22" x14ac:dyDescent="0.35">
      <c r="S4578">
        <v>4507</v>
      </c>
      <c r="T4578" s="32">
        <v>70297944.942064479</v>
      </c>
      <c r="U4578">
        <v>4507</v>
      </c>
      <c r="V4578" s="32">
        <v>-277830040.66211164</v>
      </c>
    </row>
    <row r="4579" spans="19:22" x14ac:dyDescent="0.35">
      <c r="S4579">
        <v>4508</v>
      </c>
      <c r="T4579" s="32">
        <v>227666384.29592529</v>
      </c>
      <c r="U4579">
        <v>4508</v>
      </c>
      <c r="V4579" s="32">
        <v>-667214839.2057507</v>
      </c>
    </row>
    <row r="4580" spans="19:22" x14ac:dyDescent="0.35">
      <c r="S4580">
        <v>4509</v>
      </c>
      <c r="T4580" s="32">
        <v>96944327.749615476</v>
      </c>
      <c r="U4580">
        <v>4509</v>
      </c>
      <c r="V4580" s="32">
        <v>857522106.85697401</v>
      </c>
    </row>
    <row r="4581" spans="19:22" x14ac:dyDescent="0.35">
      <c r="S4581">
        <v>4510</v>
      </c>
      <c r="T4581" s="32">
        <v>141142978.89461237</v>
      </c>
      <c r="U4581">
        <v>4510</v>
      </c>
      <c r="V4581" s="32">
        <v>-221605666.00479174</v>
      </c>
    </row>
    <row r="4582" spans="19:22" x14ac:dyDescent="0.35">
      <c r="S4582">
        <v>4511</v>
      </c>
      <c r="T4582" s="32">
        <v>141495324.38936093</v>
      </c>
      <c r="U4582">
        <v>4511</v>
      </c>
      <c r="V4582" s="32">
        <v>-841686840.41012275</v>
      </c>
    </row>
    <row r="4583" spans="19:22" x14ac:dyDescent="0.35">
      <c r="S4583">
        <v>4512</v>
      </c>
      <c r="T4583" s="32">
        <v>118876082.58127396</v>
      </c>
      <c r="U4583">
        <v>4512</v>
      </c>
      <c r="V4583" s="32">
        <v>34283064.535419151</v>
      </c>
    </row>
    <row r="4584" spans="19:22" x14ac:dyDescent="0.35">
      <c r="S4584">
        <v>4513</v>
      </c>
      <c r="T4584" s="32">
        <v>206971497.60170206</v>
      </c>
      <c r="U4584">
        <v>4513</v>
      </c>
      <c r="V4584" s="32">
        <v>-63515809.847242355</v>
      </c>
    </row>
    <row r="4585" spans="19:22" x14ac:dyDescent="0.35">
      <c r="S4585">
        <v>4514</v>
      </c>
      <c r="T4585" s="32">
        <v>149015708.62840053</v>
      </c>
      <c r="U4585">
        <v>4514</v>
      </c>
      <c r="V4585" s="32">
        <v>-417800666.13119733</v>
      </c>
    </row>
    <row r="4586" spans="19:22" x14ac:dyDescent="0.35">
      <c r="S4586">
        <v>4515</v>
      </c>
      <c r="T4586" s="32">
        <v>70507946.30934529</v>
      </c>
      <c r="U4586">
        <v>4515</v>
      </c>
      <c r="V4586" s="32">
        <v>419778670.74103755</v>
      </c>
    </row>
    <row r="4587" spans="19:22" x14ac:dyDescent="0.35">
      <c r="S4587">
        <v>4516</v>
      </c>
      <c r="T4587" s="32">
        <v>91057008.828226715</v>
      </c>
      <c r="U4587">
        <v>4516</v>
      </c>
      <c r="V4587" s="32">
        <v>128157351.18486242</v>
      </c>
    </row>
    <row r="4588" spans="19:22" x14ac:dyDescent="0.35">
      <c r="S4588">
        <v>4517</v>
      </c>
      <c r="T4588" s="32">
        <v>161222974.33878699</v>
      </c>
      <c r="U4588">
        <v>4517</v>
      </c>
      <c r="V4588" s="32">
        <v>518259305.51947808</v>
      </c>
    </row>
    <row r="4589" spans="19:22" x14ac:dyDescent="0.35">
      <c r="S4589">
        <v>4518</v>
      </c>
      <c r="T4589" s="32">
        <v>143865059.6410408</v>
      </c>
      <c r="U4589">
        <v>4518</v>
      </c>
      <c r="V4589" s="32">
        <v>-17358492.910204738</v>
      </c>
    </row>
    <row r="4590" spans="19:22" x14ac:dyDescent="0.35">
      <c r="S4590">
        <v>4519</v>
      </c>
      <c r="T4590" s="32">
        <v>124395463.95693526</v>
      </c>
      <c r="U4590">
        <v>4519</v>
      </c>
      <c r="V4590" s="32">
        <v>-380200830.63477582</v>
      </c>
    </row>
    <row r="4591" spans="19:22" x14ac:dyDescent="0.35">
      <c r="S4591">
        <v>4520</v>
      </c>
      <c r="T4591" s="32">
        <v>216412366.65798935</v>
      </c>
      <c r="U4591">
        <v>4520</v>
      </c>
      <c r="V4591" s="32">
        <v>-86363790.569105208</v>
      </c>
    </row>
    <row r="4592" spans="19:22" x14ac:dyDescent="0.35">
      <c r="S4592">
        <v>4521</v>
      </c>
      <c r="T4592" s="32">
        <v>293380649.15057689</v>
      </c>
      <c r="U4592">
        <v>4521</v>
      </c>
      <c r="V4592" s="32">
        <v>-408012423.67579615</v>
      </c>
    </row>
    <row r="4593" spans="19:22" x14ac:dyDescent="0.35">
      <c r="S4593">
        <v>4522</v>
      </c>
      <c r="T4593" s="32">
        <v>151482996.67917669</v>
      </c>
      <c r="U4593">
        <v>4522</v>
      </c>
      <c r="V4593" s="32">
        <v>-356669082.49946952</v>
      </c>
    </row>
    <row r="4594" spans="19:22" x14ac:dyDescent="0.35">
      <c r="S4594">
        <v>4523</v>
      </c>
      <c r="T4594" s="32">
        <v>84434478.966139615</v>
      </c>
      <c r="U4594">
        <v>4523</v>
      </c>
      <c r="V4594" s="32">
        <v>-896398205.40583324</v>
      </c>
    </row>
    <row r="4595" spans="19:22" x14ac:dyDescent="0.35">
      <c r="S4595">
        <v>4524</v>
      </c>
      <c r="T4595" s="32">
        <v>239405797.17174497</v>
      </c>
      <c r="U4595">
        <v>4524</v>
      </c>
      <c r="V4595" s="32">
        <v>-66647893.699399635</v>
      </c>
    </row>
    <row r="4596" spans="19:22" x14ac:dyDescent="0.35">
      <c r="S4596">
        <v>4525</v>
      </c>
      <c r="T4596" s="32">
        <v>119297822.38649584</v>
      </c>
      <c r="U4596">
        <v>4525</v>
      </c>
      <c r="V4596" s="32">
        <v>-165958000.18897155</v>
      </c>
    </row>
    <row r="4597" spans="19:22" x14ac:dyDescent="0.35">
      <c r="S4597">
        <v>4526</v>
      </c>
      <c r="T4597" s="32">
        <v>150305993.52041057</v>
      </c>
      <c r="U4597">
        <v>4526</v>
      </c>
      <c r="V4597" s="32">
        <v>-124562647.05723976</v>
      </c>
    </row>
    <row r="4598" spans="19:22" x14ac:dyDescent="0.35">
      <c r="S4598">
        <v>4527</v>
      </c>
      <c r="T4598" s="32">
        <v>201025028.51064301</v>
      </c>
      <c r="U4598">
        <v>4527</v>
      </c>
      <c r="V4598" s="32">
        <v>4787783.6657719836</v>
      </c>
    </row>
    <row r="4599" spans="19:22" x14ac:dyDescent="0.35">
      <c r="S4599">
        <v>4528</v>
      </c>
      <c r="T4599" s="32">
        <v>180364156.03839019</v>
      </c>
      <c r="U4599">
        <v>4528</v>
      </c>
      <c r="V4599" s="32">
        <v>-496877226.18579084</v>
      </c>
    </row>
    <row r="4600" spans="19:22" x14ac:dyDescent="0.35">
      <c r="S4600">
        <v>4529</v>
      </c>
      <c r="T4600" s="32">
        <v>173864809.04724389</v>
      </c>
      <c r="U4600">
        <v>4529</v>
      </c>
      <c r="V4600" s="32">
        <v>145187207.08798534</v>
      </c>
    </row>
    <row r="4601" spans="19:22" x14ac:dyDescent="0.35">
      <c r="S4601">
        <v>4530</v>
      </c>
      <c r="T4601" s="32">
        <v>165626762.22064346</v>
      </c>
      <c r="U4601">
        <v>4530</v>
      </c>
      <c r="V4601" s="32">
        <v>-51845986.578586221</v>
      </c>
    </row>
    <row r="4602" spans="19:22" x14ac:dyDescent="0.35">
      <c r="S4602">
        <v>4531</v>
      </c>
      <c r="T4602" s="32">
        <v>280676824.33177495</v>
      </c>
      <c r="U4602">
        <v>4531</v>
      </c>
      <c r="V4602" s="32">
        <v>4248713445.0616131</v>
      </c>
    </row>
    <row r="4603" spans="19:22" x14ac:dyDescent="0.35">
      <c r="S4603">
        <v>4532</v>
      </c>
      <c r="T4603" s="32">
        <v>158346643.17669135</v>
      </c>
      <c r="U4603">
        <v>4532</v>
      </c>
      <c r="V4603" s="32">
        <v>274736120.7840721</v>
      </c>
    </row>
    <row r="4604" spans="19:22" x14ac:dyDescent="0.35">
      <c r="S4604">
        <v>4533</v>
      </c>
      <c r="T4604" s="32">
        <v>168130527.4608022</v>
      </c>
      <c r="U4604">
        <v>4533</v>
      </c>
      <c r="V4604" s="32">
        <v>-389407235.31382835</v>
      </c>
    </row>
    <row r="4605" spans="19:22" x14ac:dyDescent="0.35">
      <c r="S4605">
        <v>4534</v>
      </c>
      <c r="T4605" s="32">
        <v>85299727.116972342</v>
      </c>
      <c r="U4605">
        <v>4534</v>
      </c>
      <c r="V4605" s="32">
        <v>-132842176.2095762</v>
      </c>
    </row>
    <row r="4606" spans="19:22" x14ac:dyDescent="0.35">
      <c r="S4606">
        <v>4535</v>
      </c>
      <c r="T4606" s="32">
        <v>100279185.33590443</v>
      </c>
      <c r="U4606">
        <v>4535</v>
      </c>
      <c r="V4606" s="32">
        <v>-194286518.34253478</v>
      </c>
    </row>
    <row r="4607" spans="19:22" x14ac:dyDescent="0.35">
      <c r="S4607">
        <v>4536</v>
      </c>
      <c r="T4607" s="32">
        <v>101771413.31720842</v>
      </c>
      <c r="U4607">
        <v>4536</v>
      </c>
      <c r="V4607" s="32">
        <v>286663602.50890845</v>
      </c>
    </row>
    <row r="4608" spans="19:22" x14ac:dyDescent="0.35">
      <c r="S4608">
        <v>4537</v>
      </c>
      <c r="T4608" s="32">
        <v>103070208.31471458</v>
      </c>
      <c r="U4608">
        <v>4537</v>
      </c>
      <c r="V4608" s="32">
        <v>-106580563.41709638</v>
      </c>
    </row>
    <row r="4609" spans="19:22" x14ac:dyDescent="0.35">
      <c r="S4609">
        <v>4538</v>
      </c>
      <c r="T4609" s="32">
        <v>98286033.269618005</v>
      </c>
      <c r="U4609">
        <v>4538</v>
      </c>
      <c r="V4609" s="32">
        <v>92381914.421001196</v>
      </c>
    </row>
    <row r="4610" spans="19:22" x14ac:dyDescent="0.35">
      <c r="S4610">
        <v>4539</v>
      </c>
      <c r="T4610" s="32">
        <v>139080459.06736827</v>
      </c>
      <c r="U4610">
        <v>4539</v>
      </c>
      <c r="V4610" s="32">
        <v>-13347505.11753425</v>
      </c>
    </row>
    <row r="4611" spans="19:22" x14ac:dyDescent="0.35">
      <c r="S4611">
        <v>4540</v>
      </c>
      <c r="T4611" s="32">
        <v>85323725.988761008</v>
      </c>
      <c r="U4611">
        <v>4540</v>
      </c>
      <c r="V4611" s="32">
        <v>882619500.53840935</v>
      </c>
    </row>
    <row r="4612" spans="19:22" x14ac:dyDescent="0.35">
      <c r="S4612">
        <v>4541</v>
      </c>
      <c r="T4612" s="32">
        <v>160206477.77645832</v>
      </c>
      <c r="U4612">
        <v>4541</v>
      </c>
      <c r="V4612" s="32">
        <v>436031899.72564381</v>
      </c>
    </row>
    <row r="4613" spans="19:22" x14ac:dyDescent="0.35">
      <c r="S4613">
        <v>4542</v>
      </c>
      <c r="T4613" s="32">
        <v>94900723.134821847</v>
      </c>
      <c r="U4613">
        <v>4542</v>
      </c>
      <c r="V4613" s="32">
        <v>-248648383.56679815</v>
      </c>
    </row>
    <row r="4614" spans="19:22" x14ac:dyDescent="0.35">
      <c r="S4614">
        <v>4543</v>
      </c>
      <c r="T4614" s="32">
        <v>107600478.17121704</v>
      </c>
      <c r="U4614">
        <v>4543</v>
      </c>
      <c r="V4614" s="32">
        <v>-227738315.05386567</v>
      </c>
    </row>
    <row r="4615" spans="19:22" x14ac:dyDescent="0.35">
      <c r="S4615">
        <v>4544</v>
      </c>
      <c r="T4615" s="32">
        <v>303523513.52910984</v>
      </c>
      <c r="U4615">
        <v>4544</v>
      </c>
      <c r="V4615" s="32">
        <v>-350941306.21080047</v>
      </c>
    </row>
    <row r="4616" spans="19:22" x14ac:dyDescent="0.35">
      <c r="S4616">
        <v>4545</v>
      </c>
      <c r="T4616" s="32">
        <v>111922278.22029968</v>
      </c>
      <c r="U4616">
        <v>4545</v>
      </c>
      <c r="V4616" s="32">
        <v>265717740.38176978</v>
      </c>
    </row>
    <row r="4617" spans="19:22" x14ac:dyDescent="0.35">
      <c r="S4617">
        <v>4546</v>
      </c>
      <c r="T4617" s="32">
        <v>160050824.14133015</v>
      </c>
      <c r="U4617">
        <v>4546</v>
      </c>
      <c r="V4617" s="32">
        <v>-645469861.742535</v>
      </c>
    </row>
    <row r="4618" spans="19:22" x14ac:dyDescent="0.35">
      <c r="S4618">
        <v>4547</v>
      </c>
      <c r="T4618" s="32">
        <v>144145168.35173711</v>
      </c>
      <c r="U4618">
        <v>4547</v>
      </c>
      <c r="V4618" s="32">
        <v>-259897151.04900786</v>
      </c>
    </row>
    <row r="4619" spans="19:22" x14ac:dyDescent="0.35">
      <c r="S4619">
        <v>4548</v>
      </c>
      <c r="T4619" s="32">
        <v>146736407.42991552</v>
      </c>
      <c r="U4619">
        <v>4548</v>
      </c>
      <c r="V4619" s="32">
        <v>-489922125.08921349</v>
      </c>
    </row>
    <row r="4620" spans="19:22" x14ac:dyDescent="0.35">
      <c r="S4620">
        <v>4549</v>
      </c>
      <c r="T4620" s="32">
        <v>78454441.527398452</v>
      </c>
      <c r="U4620">
        <v>4549</v>
      </c>
      <c r="V4620" s="32">
        <v>254859702.34992248</v>
      </c>
    </row>
    <row r="4621" spans="19:22" x14ac:dyDescent="0.35">
      <c r="S4621">
        <v>4550</v>
      </c>
      <c r="T4621" s="32">
        <v>111093433.27190529</v>
      </c>
      <c r="U4621">
        <v>4550</v>
      </c>
      <c r="V4621" s="32">
        <v>39300562.527080804</v>
      </c>
    </row>
    <row r="4622" spans="19:22" x14ac:dyDescent="0.35">
      <c r="S4622">
        <v>4551</v>
      </c>
      <c r="T4622" s="32">
        <v>120208488.78352915</v>
      </c>
      <c r="U4622">
        <v>4551</v>
      </c>
      <c r="V4622" s="32">
        <v>-509492842.14260399</v>
      </c>
    </row>
    <row r="4623" spans="19:22" x14ac:dyDescent="0.35">
      <c r="S4623">
        <v>4552</v>
      </c>
      <c r="T4623" s="32">
        <v>143441913.75818518</v>
      </c>
      <c r="U4623">
        <v>4552</v>
      </c>
      <c r="V4623" s="32">
        <v>-441035596.06968176</v>
      </c>
    </row>
    <row r="4624" spans="19:22" x14ac:dyDescent="0.35">
      <c r="S4624">
        <v>4553</v>
      </c>
      <c r="T4624" s="32">
        <v>139949442.31363687</v>
      </c>
      <c r="U4624">
        <v>4553</v>
      </c>
      <c r="V4624" s="32">
        <v>90915223.393701389</v>
      </c>
    </row>
    <row r="4625" spans="19:22" x14ac:dyDescent="0.35">
      <c r="S4625">
        <v>4554</v>
      </c>
      <c r="T4625" s="32">
        <v>138821096.91093972</v>
      </c>
      <c r="U4625">
        <v>4554</v>
      </c>
      <c r="V4625" s="32">
        <v>261950294.58584875</v>
      </c>
    </row>
    <row r="4626" spans="19:22" x14ac:dyDescent="0.35">
      <c r="S4626">
        <v>4555</v>
      </c>
      <c r="T4626" s="32">
        <v>109246679.33040664</v>
      </c>
      <c r="U4626">
        <v>4555</v>
      </c>
      <c r="V4626" s="32">
        <v>-264665837.13501674</v>
      </c>
    </row>
    <row r="4627" spans="19:22" x14ac:dyDescent="0.35">
      <c r="S4627">
        <v>4556</v>
      </c>
      <c r="T4627" s="32">
        <v>193563675.97714546</v>
      </c>
      <c r="U4627">
        <v>4556</v>
      </c>
      <c r="V4627" s="32">
        <v>3556098.3384910673</v>
      </c>
    </row>
    <row r="4628" spans="19:22" x14ac:dyDescent="0.35">
      <c r="S4628">
        <v>4557</v>
      </c>
      <c r="T4628" s="32">
        <v>228460809.99475834</v>
      </c>
      <c r="U4628">
        <v>4557</v>
      </c>
      <c r="V4628" s="32">
        <v>-489215824.56392682</v>
      </c>
    </row>
    <row r="4629" spans="19:22" x14ac:dyDescent="0.35">
      <c r="S4629">
        <v>4558</v>
      </c>
      <c r="T4629" s="32">
        <v>203503158.73398238</v>
      </c>
      <c r="U4629">
        <v>4558</v>
      </c>
      <c r="V4629" s="32">
        <v>-394015441.76763725</v>
      </c>
    </row>
    <row r="4630" spans="19:22" x14ac:dyDescent="0.35">
      <c r="S4630">
        <v>4559</v>
      </c>
      <c r="T4630" s="32">
        <v>205374406.614723</v>
      </c>
      <c r="U4630">
        <v>4559</v>
      </c>
      <c r="V4630" s="32">
        <v>-235916312.27293372</v>
      </c>
    </row>
    <row r="4631" spans="19:22" x14ac:dyDescent="0.35">
      <c r="S4631">
        <v>4560</v>
      </c>
      <c r="T4631" s="32">
        <v>83802040.223761097</v>
      </c>
      <c r="U4631">
        <v>4560</v>
      </c>
      <c r="V4631" s="32">
        <v>-18118728.187656809</v>
      </c>
    </row>
    <row r="4632" spans="19:22" x14ac:dyDescent="0.35">
      <c r="S4632">
        <v>4561</v>
      </c>
      <c r="T4632" s="32">
        <v>96840127.944372863</v>
      </c>
      <c r="U4632">
        <v>4561</v>
      </c>
      <c r="V4632" s="32">
        <v>177659385.57858112</v>
      </c>
    </row>
    <row r="4633" spans="19:22" x14ac:dyDescent="0.35">
      <c r="S4633">
        <v>4562</v>
      </c>
      <c r="T4633" s="32">
        <v>231524913.21386573</v>
      </c>
      <c r="U4633">
        <v>4562</v>
      </c>
      <c r="V4633" s="32">
        <v>-796630460.0660882</v>
      </c>
    </row>
    <row r="4634" spans="19:22" x14ac:dyDescent="0.35">
      <c r="S4634">
        <v>4563</v>
      </c>
      <c r="T4634" s="32">
        <v>84161893.04544504</v>
      </c>
      <c r="U4634">
        <v>4563</v>
      </c>
      <c r="V4634" s="32">
        <v>1723689893.8853595</v>
      </c>
    </row>
    <row r="4635" spans="19:22" x14ac:dyDescent="0.35">
      <c r="S4635">
        <v>4564</v>
      </c>
      <c r="T4635" s="32">
        <v>100006665.15090497</v>
      </c>
      <c r="U4635">
        <v>4564</v>
      </c>
      <c r="V4635" s="32">
        <v>-129940939.72888485</v>
      </c>
    </row>
    <row r="4636" spans="19:22" x14ac:dyDescent="0.35">
      <c r="S4636">
        <v>4565</v>
      </c>
      <c r="T4636" s="32">
        <v>138789666.04402435</v>
      </c>
      <c r="U4636">
        <v>4565</v>
      </c>
      <c r="V4636" s="32">
        <v>-574826521.99024618</v>
      </c>
    </row>
    <row r="4637" spans="19:22" x14ac:dyDescent="0.35">
      <c r="S4637">
        <v>4566</v>
      </c>
      <c r="T4637" s="32">
        <v>149103869.38147596</v>
      </c>
      <c r="U4637">
        <v>4566</v>
      </c>
      <c r="V4637" s="32">
        <v>-574108866.55179596</v>
      </c>
    </row>
    <row r="4638" spans="19:22" x14ac:dyDescent="0.35">
      <c r="S4638">
        <v>4567</v>
      </c>
      <c r="T4638" s="32">
        <v>112958864.88634144</v>
      </c>
      <c r="U4638">
        <v>4567</v>
      </c>
      <c r="V4638" s="32">
        <v>-388831367.12665731</v>
      </c>
    </row>
    <row r="4639" spans="19:22" x14ac:dyDescent="0.35">
      <c r="S4639">
        <v>4568</v>
      </c>
      <c r="T4639" s="32">
        <v>118182520.35294226</v>
      </c>
      <c r="U4639">
        <v>4568</v>
      </c>
      <c r="V4639" s="32">
        <v>-419225918.25128388</v>
      </c>
    </row>
    <row r="4640" spans="19:22" x14ac:dyDescent="0.35">
      <c r="S4640">
        <v>4569</v>
      </c>
      <c r="T4640" s="32">
        <v>149315184.47414735</v>
      </c>
      <c r="U4640">
        <v>4569</v>
      </c>
      <c r="V4640" s="32">
        <v>731550855.61067605</v>
      </c>
    </row>
    <row r="4641" spans="19:22" x14ac:dyDescent="0.35">
      <c r="S4641">
        <v>4570</v>
      </c>
      <c r="T4641" s="32">
        <v>183157000.32312909</v>
      </c>
      <c r="U4641">
        <v>4570</v>
      </c>
      <c r="V4641" s="32">
        <v>-222104689.85806444</v>
      </c>
    </row>
    <row r="4642" spans="19:22" x14ac:dyDescent="0.35">
      <c r="S4642">
        <v>4571</v>
      </c>
      <c r="T4642" s="32">
        <v>91467298.019007817</v>
      </c>
      <c r="U4642">
        <v>4571</v>
      </c>
      <c r="V4642" s="32">
        <v>-327875892.48579526</v>
      </c>
    </row>
    <row r="4643" spans="19:22" x14ac:dyDescent="0.35">
      <c r="S4643">
        <v>4572</v>
      </c>
      <c r="T4643" s="32">
        <v>139959061.44205433</v>
      </c>
      <c r="U4643">
        <v>4572</v>
      </c>
      <c r="V4643" s="32">
        <v>-97941469.364501163</v>
      </c>
    </row>
    <row r="4644" spans="19:22" x14ac:dyDescent="0.35">
      <c r="S4644">
        <v>4573</v>
      </c>
      <c r="T4644" s="32">
        <v>167876211.99810022</v>
      </c>
      <c r="U4644">
        <v>4573</v>
      </c>
      <c r="V4644" s="32">
        <v>-68328823.79904446</v>
      </c>
    </row>
    <row r="4645" spans="19:22" x14ac:dyDescent="0.35">
      <c r="S4645">
        <v>4574</v>
      </c>
      <c r="T4645" s="32">
        <v>291378095.81016177</v>
      </c>
      <c r="U4645">
        <v>4574</v>
      </c>
      <c r="V4645" s="32">
        <v>-162192345.68380448</v>
      </c>
    </row>
    <row r="4646" spans="19:22" x14ac:dyDescent="0.35">
      <c r="S4646">
        <v>4575</v>
      </c>
      <c r="T4646" s="32">
        <v>208344250.67179421</v>
      </c>
      <c r="U4646">
        <v>4575</v>
      </c>
      <c r="V4646" s="32">
        <v>-301216848.28047305</v>
      </c>
    </row>
    <row r="4647" spans="19:22" x14ac:dyDescent="0.35">
      <c r="S4647">
        <v>4576</v>
      </c>
      <c r="T4647" s="32">
        <v>232053687.35925469</v>
      </c>
      <c r="U4647">
        <v>4576</v>
      </c>
      <c r="V4647" s="32">
        <v>-30585556.131737441</v>
      </c>
    </row>
    <row r="4648" spans="19:22" x14ac:dyDescent="0.35">
      <c r="S4648">
        <v>4577</v>
      </c>
      <c r="T4648" s="32">
        <v>260309494.20106936</v>
      </c>
      <c r="U4648">
        <v>4577</v>
      </c>
      <c r="V4648" s="32">
        <v>-426480215.39278024</v>
      </c>
    </row>
    <row r="4649" spans="19:22" x14ac:dyDescent="0.35">
      <c r="S4649">
        <v>4578</v>
      </c>
      <c r="T4649" s="32">
        <v>151207749.20540568</v>
      </c>
      <c r="U4649">
        <v>4578</v>
      </c>
      <c r="V4649" s="32">
        <v>214558242.6391708</v>
      </c>
    </row>
    <row r="4650" spans="19:22" x14ac:dyDescent="0.35">
      <c r="S4650">
        <v>4579</v>
      </c>
      <c r="T4650" s="32">
        <v>103211956.23129398</v>
      </c>
      <c r="U4650">
        <v>4579</v>
      </c>
      <c r="V4650" s="32">
        <v>-331719470.60511577</v>
      </c>
    </row>
    <row r="4651" spans="19:22" x14ac:dyDescent="0.35">
      <c r="S4651">
        <v>4580</v>
      </c>
      <c r="T4651" s="32">
        <v>99600782.448929384</v>
      </c>
      <c r="U4651">
        <v>4580</v>
      </c>
      <c r="V4651" s="32">
        <v>1036763879.3376373</v>
      </c>
    </row>
    <row r="4652" spans="19:22" x14ac:dyDescent="0.35">
      <c r="S4652">
        <v>4581</v>
      </c>
      <c r="T4652" s="32">
        <v>169748342.07421422</v>
      </c>
      <c r="U4652">
        <v>4581</v>
      </c>
      <c r="V4652" s="32">
        <v>31368119.803392019</v>
      </c>
    </row>
    <row r="4653" spans="19:22" x14ac:dyDescent="0.35">
      <c r="S4653">
        <v>4582</v>
      </c>
      <c r="T4653" s="32">
        <v>271853104.86152995</v>
      </c>
      <c r="U4653">
        <v>4582</v>
      </c>
      <c r="V4653" s="32">
        <v>1338483564.6289909</v>
      </c>
    </row>
    <row r="4654" spans="19:22" x14ac:dyDescent="0.35">
      <c r="S4654">
        <v>4583</v>
      </c>
      <c r="T4654" s="32">
        <v>97344210.731977955</v>
      </c>
      <c r="U4654">
        <v>4583</v>
      </c>
      <c r="V4654" s="32">
        <v>435175237.78678811</v>
      </c>
    </row>
    <row r="4655" spans="19:22" x14ac:dyDescent="0.35">
      <c r="S4655">
        <v>4584</v>
      </c>
      <c r="T4655" s="32">
        <v>109072397.39358176</v>
      </c>
      <c r="U4655">
        <v>4584</v>
      </c>
      <c r="V4655" s="32">
        <v>-414798072.87069029</v>
      </c>
    </row>
    <row r="4656" spans="19:22" x14ac:dyDescent="0.35">
      <c r="S4656">
        <v>4585</v>
      </c>
      <c r="T4656" s="32">
        <v>266575300.06220192</v>
      </c>
      <c r="U4656">
        <v>4585</v>
      </c>
      <c r="V4656" s="32">
        <v>216912440.30179843</v>
      </c>
    </row>
    <row r="4657" spans="19:22" x14ac:dyDescent="0.35">
      <c r="S4657">
        <v>4586</v>
      </c>
      <c r="T4657" s="32">
        <v>149582487.89831024</v>
      </c>
      <c r="U4657">
        <v>4586</v>
      </c>
      <c r="V4657" s="32">
        <v>-490708576.27961665</v>
      </c>
    </row>
    <row r="4658" spans="19:22" x14ac:dyDescent="0.35">
      <c r="S4658">
        <v>4587</v>
      </c>
      <c r="T4658" s="32">
        <v>153166861.02659729</v>
      </c>
      <c r="U4658">
        <v>4587</v>
      </c>
      <c r="V4658" s="32">
        <v>-106035732.39451985</v>
      </c>
    </row>
    <row r="4659" spans="19:22" x14ac:dyDescent="0.35">
      <c r="S4659">
        <v>4588</v>
      </c>
      <c r="T4659" s="32">
        <v>126109694.46750607</v>
      </c>
      <c r="U4659">
        <v>4588</v>
      </c>
      <c r="V4659" s="32">
        <v>-20152651.401503693</v>
      </c>
    </row>
    <row r="4660" spans="19:22" x14ac:dyDescent="0.35">
      <c r="S4660">
        <v>4589</v>
      </c>
      <c r="T4660" s="32">
        <v>245701651.35417756</v>
      </c>
      <c r="U4660">
        <v>4589</v>
      </c>
      <c r="V4660" s="32">
        <v>445846434.58626527</v>
      </c>
    </row>
    <row r="4661" spans="19:22" x14ac:dyDescent="0.35">
      <c r="S4661">
        <v>4590</v>
      </c>
      <c r="T4661" s="32">
        <v>106888712.45430374</v>
      </c>
      <c r="U4661">
        <v>4590</v>
      </c>
      <c r="V4661" s="32">
        <v>1114437640.6495891</v>
      </c>
    </row>
    <row r="4662" spans="19:22" x14ac:dyDescent="0.35">
      <c r="S4662">
        <v>4591</v>
      </c>
      <c r="T4662" s="32">
        <v>64840932.163666435</v>
      </c>
      <c r="U4662">
        <v>4591</v>
      </c>
      <c r="V4662" s="32">
        <v>-101051047.13495296</v>
      </c>
    </row>
    <row r="4663" spans="19:22" x14ac:dyDescent="0.35">
      <c r="S4663">
        <v>4592</v>
      </c>
      <c r="T4663" s="32">
        <v>151876169.70982328</v>
      </c>
      <c r="U4663">
        <v>4592</v>
      </c>
      <c r="V4663" s="32">
        <v>173621274.94067165</v>
      </c>
    </row>
    <row r="4664" spans="19:22" x14ac:dyDescent="0.35">
      <c r="S4664">
        <v>4593</v>
      </c>
      <c r="T4664" s="32">
        <v>83440453.659914926</v>
      </c>
      <c r="U4664">
        <v>4593</v>
      </c>
      <c r="V4664" s="32">
        <v>-525259381.99874812</v>
      </c>
    </row>
    <row r="4665" spans="19:22" x14ac:dyDescent="0.35">
      <c r="S4665">
        <v>4594</v>
      </c>
      <c r="T4665" s="32">
        <v>124641832.28879638</v>
      </c>
      <c r="U4665">
        <v>4594</v>
      </c>
      <c r="V4665" s="32">
        <v>-86271372.820546493</v>
      </c>
    </row>
    <row r="4666" spans="19:22" x14ac:dyDescent="0.35">
      <c r="S4666">
        <v>4595</v>
      </c>
      <c r="T4666" s="32">
        <v>154056908.53957343</v>
      </c>
      <c r="U4666">
        <v>4595</v>
      </c>
      <c r="V4666" s="32">
        <v>741495163.92085969</v>
      </c>
    </row>
    <row r="4667" spans="19:22" x14ac:dyDescent="0.35">
      <c r="S4667">
        <v>4596</v>
      </c>
      <c r="T4667" s="32">
        <v>127262867.81789733</v>
      </c>
      <c r="U4667">
        <v>4596</v>
      </c>
      <c r="V4667" s="32">
        <v>-260335564.95513567</v>
      </c>
    </row>
    <row r="4668" spans="19:22" x14ac:dyDescent="0.35">
      <c r="S4668">
        <v>4597</v>
      </c>
      <c r="T4668" s="32">
        <v>89718196.877889395</v>
      </c>
      <c r="U4668">
        <v>4597</v>
      </c>
      <c r="V4668" s="32">
        <v>-191507192.3037416</v>
      </c>
    </row>
    <row r="4669" spans="19:22" x14ac:dyDescent="0.35">
      <c r="S4669">
        <v>4598</v>
      </c>
      <c r="T4669" s="32">
        <v>151536678.56368583</v>
      </c>
      <c r="U4669">
        <v>4598</v>
      </c>
      <c r="V4669" s="32">
        <v>-225382856.73947001</v>
      </c>
    </row>
    <row r="4670" spans="19:22" x14ac:dyDescent="0.35">
      <c r="S4670">
        <v>4599</v>
      </c>
      <c r="T4670" s="32">
        <v>199735760.62369794</v>
      </c>
      <c r="U4670">
        <v>4599</v>
      </c>
      <c r="V4670" s="32">
        <v>-103264372.70390128</v>
      </c>
    </row>
    <row r="4671" spans="19:22" x14ac:dyDescent="0.35">
      <c r="S4671">
        <v>4600</v>
      </c>
      <c r="T4671" s="32">
        <v>93739847.047848433</v>
      </c>
      <c r="U4671">
        <v>4600</v>
      </c>
      <c r="V4671" s="32">
        <v>-212226524.75797737</v>
      </c>
    </row>
    <row r="4672" spans="19:22" x14ac:dyDescent="0.35">
      <c r="S4672">
        <v>4601</v>
      </c>
      <c r="T4672" s="32">
        <v>155753877.1324822</v>
      </c>
      <c r="U4672">
        <v>4601</v>
      </c>
      <c r="V4672" s="32">
        <v>-261792350.02003926</v>
      </c>
    </row>
    <row r="4673" spans="19:22" x14ac:dyDescent="0.35">
      <c r="S4673">
        <v>4602</v>
      </c>
      <c r="T4673" s="32">
        <v>145324752.65857086</v>
      </c>
      <c r="U4673">
        <v>4602</v>
      </c>
      <c r="V4673" s="32">
        <v>-147342332.67828232</v>
      </c>
    </row>
    <row r="4674" spans="19:22" x14ac:dyDescent="0.35">
      <c r="S4674">
        <v>4603</v>
      </c>
      <c r="T4674" s="32">
        <v>157434128.15761203</v>
      </c>
      <c r="U4674">
        <v>4603</v>
      </c>
      <c r="V4674" s="32">
        <v>16942393.202260833</v>
      </c>
    </row>
    <row r="4675" spans="19:22" x14ac:dyDescent="0.35">
      <c r="S4675">
        <v>4604</v>
      </c>
      <c r="T4675" s="32">
        <v>128469271.04619493</v>
      </c>
      <c r="U4675">
        <v>4604</v>
      </c>
      <c r="V4675" s="32">
        <v>444831350.07208288</v>
      </c>
    </row>
    <row r="4676" spans="19:22" x14ac:dyDescent="0.35">
      <c r="S4676">
        <v>4605</v>
      </c>
      <c r="T4676" s="32">
        <v>138787528.65467438</v>
      </c>
      <c r="U4676">
        <v>4605</v>
      </c>
      <c r="V4676" s="32">
        <v>-636091024.20948696</v>
      </c>
    </row>
    <row r="4677" spans="19:22" x14ac:dyDescent="0.35">
      <c r="S4677">
        <v>4606</v>
      </c>
      <c r="T4677" s="32">
        <v>437214001.24898309</v>
      </c>
      <c r="U4677">
        <v>4606</v>
      </c>
      <c r="V4677" s="32">
        <v>-588096188.23643696</v>
      </c>
    </row>
    <row r="4678" spans="19:22" x14ac:dyDescent="0.35">
      <c r="S4678">
        <v>4607</v>
      </c>
      <c r="T4678" s="32">
        <v>93578365.936366186</v>
      </c>
      <c r="U4678">
        <v>4607</v>
      </c>
      <c r="V4678" s="32">
        <v>173344899.2696448</v>
      </c>
    </row>
    <row r="4679" spans="19:22" x14ac:dyDescent="0.35">
      <c r="S4679">
        <v>4608</v>
      </c>
      <c r="T4679" s="32">
        <v>157065164.41533789</v>
      </c>
      <c r="U4679">
        <v>4608</v>
      </c>
      <c r="V4679" s="32">
        <v>-76432520.552587271</v>
      </c>
    </row>
    <row r="4680" spans="19:22" x14ac:dyDescent="0.35">
      <c r="S4680">
        <v>4609</v>
      </c>
      <c r="T4680" s="32">
        <v>454775226.75307018</v>
      </c>
      <c r="U4680">
        <v>4609</v>
      </c>
      <c r="V4680" s="32">
        <v>-88332788.828441873</v>
      </c>
    </row>
    <row r="4681" spans="19:22" x14ac:dyDescent="0.35">
      <c r="S4681">
        <v>4610</v>
      </c>
      <c r="T4681" s="32">
        <v>208946397.28600106</v>
      </c>
      <c r="U4681">
        <v>4610</v>
      </c>
      <c r="V4681" s="32">
        <v>-566202242.47880805</v>
      </c>
    </row>
    <row r="4682" spans="19:22" x14ac:dyDescent="0.35">
      <c r="S4682">
        <v>4611</v>
      </c>
      <c r="T4682" s="32">
        <v>245796193.08135179</v>
      </c>
      <c r="U4682">
        <v>4611</v>
      </c>
      <c r="V4682" s="32">
        <v>-49192498.721880063</v>
      </c>
    </row>
    <row r="4683" spans="19:22" x14ac:dyDescent="0.35">
      <c r="S4683">
        <v>4612</v>
      </c>
      <c r="T4683" s="32">
        <v>151325396.66643286</v>
      </c>
      <c r="U4683">
        <v>4612</v>
      </c>
      <c r="V4683" s="32">
        <v>-82497195.776349962</v>
      </c>
    </row>
    <row r="4684" spans="19:22" x14ac:dyDescent="0.35">
      <c r="S4684">
        <v>4613</v>
      </c>
      <c r="T4684" s="32">
        <v>156340209.36206862</v>
      </c>
      <c r="U4684">
        <v>4613</v>
      </c>
      <c r="V4684" s="32">
        <v>-307253540.92656738</v>
      </c>
    </row>
    <row r="4685" spans="19:22" x14ac:dyDescent="0.35">
      <c r="S4685">
        <v>4614</v>
      </c>
      <c r="T4685" s="32">
        <v>159954331.95499012</v>
      </c>
      <c r="U4685">
        <v>4614</v>
      </c>
      <c r="V4685" s="32">
        <v>408765146.943699</v>
      </c>
    </row>
    <row r="4686" spans="19:22" x14ac:dyDescent="0.35">
      <c r="S4686">
        <v>4615</v>
      </c>
      <c r="T4686" s="32">
        <v>158385697.21260083</v>
      </c>
      <c r="U4686">
        <v>4615</v>
      </c>
      <c r="V4686" s="32">
        <v>-371838277.15044963</v>
      </c>
    </row>
    <row r="4687" spans="19:22" x14ac:dyDescent="0.35">
      <c r="S4687">
        <v>4616</v>
      </c>
      <c r="T4687" s="32">
        <v>131337630.26480365</v>
      </c>
      <c r="U4687">
        <v>4616</v>
      </c>
      <c r="V4687" s="32">
        <v>-149871865.45967546</v>
      </c>
    </row>
    <row r="4688" spans="19:22" x14ac:dyDescent="0.35">
      <c r="S4688">
        <v>4617</v>
      </c>
      <c r="T4688" s="32">
        <v>87983146.977754727</v>
      </c>
      <c r="U4688">
        <v>4617</v>
      </c>
      <c r="V4688" s="32">
        <v>43804756.558336288</v>
      </c>
    </row>
    <row r="4689" spans="19:22" x14ac:dyDescent="0.35">
      <c r="S4689">
        <v>4618</v>
      </c>
      <c r="T4689" s="32">
        <v>140923295.40047497</v>
      </c>
      <c r="U4689">
        <v>4618</v>
      </c>
      <c r="V4689" s="32">
        <v>5279619.4838344492</v>
      </c>
    </row>
    <row r="4690" spans="19:22" x14ac:dyDescent="0.35">
      <c r="S4690">
        <v>4619</v>
      </c>
      <c r="T4690" s="32">
        <v>143057672.31246811</v>
      </c>
      <c r="U4690">
        <v>4619</v>
      </c>
      <c r="V4690" s="32">
        <v>554184623.96608603</v>
      </c>
    </row>
    <row r="4691" spans="19:22" x14ac:dyDescent="0.35">
      <c r="S4691">
        <v>4620</v>
      </c>
      <c r="T4691" s="32">
        <v>109804101.61239903</v>
      </c>
      <c r="U4691">
        <v>4620</v>
      </c>
      <c r="V4691" s="32">
        <v>413229636.39312792</v>
      </c>
    </row>
    <row r="4692" spans="19:22" x14ac:dyDescent="0.35">
      <c r="S4692">
        <v>4621</v>
      </c>
      <c r="T4692" s="32">
        <v>98981467.363210872</v>
      </c>
      <c r="U4692">
        <v>4621</v>
      </c>
      <c r="V4692" s="32">
        <v>82977898.147230774</v>
      </c>
    </row>
    <row r="4693" spans="19:22" x14ac:dyDescent="0.35">
      <c r="S4693">
        <v>4622</v>
      </c>
      <c r="T4693" s="32">
        <v>143179211.7430312</v>
      </c>
      <c r="U4693">
        <v>4622</v>
      </c>
      <c r="V4693" s="32">
        <v>436733578.52347583</v>
      </c>
    </row>
    <row r="4694" spans="19:22" x14ac:dyDescent="0.35">
      <c r="S4694">
        <v>4623</v>
      </c>
      <c r="T4694" s="32">
        <v>93051435.361605138</v>
      </c>
      <c r="U4694">
        <v>4623</v>
      </c>
      <c r="V4694" s="32">
        <v>-219157432.71413118</v>
      </c>
    </row>
    <row r="4695" spans="19:22" x14ac:dyDescent="0.35">
      <c r="S4695">
        <v>4624</v>
      </c>
      <c r="T4695" s="32">
        <v>120568686.02312939</v>
      </c>
      <c r="U4695">
        <v>4624</v>
      </c>
      <c r="V4695" s="32">
        <v>-26778881.018328838</v>
      </c>
    </row>
    <row r="4696" spans="19:22" x14ac:dyDescent="0.35">
      <c r="S4696">
        <v>4625</v>
      </c>
      <c r="T4696" s="32">
        <v>95821911.897210076</v>
      </c>
      <c r="U4696">
        <v>4625</v>
      </c>
      <c r="V4696" s="32">
        <v>263121490.95010042</v>
      </c>
    </row>
    <row r="4697" spans="19:22" x14ac:dyDescent="0.35">
      <c r="S4697">
        <v>4626</v>
      </c>
      <c r="T4697" s="32">
        <v>128588686.89257708</v>
      </c>
      <c r="U4697">
        <v>4626</v>
      </c>
      <c r="V4697" s="32">
        <v>-90660522.511101902</v>
      </c>
    </row>
    <row r="4698" spans="19:22" x14ac:dyDescent="0.35">
      <c r="S4698">
        <v>4627</v>
      </c>
      <c r="T4698" s="32">
        <v>70479022.089808092</v>
      </c>
      <c r="U4698">
        <v>4627</v>
      </c>
      <c r="V4698" s="32">
        <v>92712493.981061563</v>
      </c>
    </row>
    <row r="4699" spans="19:22" x14ac:dyDescent="0.35">
      <c r="S4699">
        <v>4628</v>
      </c>
      <c r="T4699" s="32">
        <v>96357506.949072823</v>
      </c>
      <c r="U4699">
        <v>4628</v>
      </c>
      <c r="V4699" s="32">
        <v>-550262399.19042194</v>
      </c>
    </row>
    <row r="4700" spans="19:22" x14ac:dyDescent="0.35">
      <c r="S4700">
        <v>4629</v>
      </c>
      <c r="T4700" s="32">
        <v>80775893.669510961</v>
      </c>
      <c r="U4700">
        <v>4629</v>
      </c>
      <c r="V4700" s="32">
        <v>157948629.15466228</v>
      </c>
    </row>
    <row r="4701" spans="19:22" x14ac:dyDescent="0.35">
      <c r="S4701">
        <v>4630</v>
      </c>
      <c r="T4701" s="32">
        <v>228205024.14536437</v>
      </c>
      <c r="U4701">
        <v>4630</v>
      </c>
      <c r="V4701" s="32">
        <v>-143727669.29510197</v>
      </c>
    </row>
    <row r="4702" spans="19:22" x14ac:dyDescent="0.35">
      <c r="S4702">
        <v>4631</v>
      </c>
      <c r="T4702" s="32">
        <v>69940102.764261782</v>
      </c>
      <c r="U4702">
        <v>4631</v>
      </c>
      <c r="V4702" s="32">
        <v>-193099216.29204741</v>
      </c>
    </row>
    <row r="4703" spans="19:22" x14ac:dyDescent="0.35">
      <c r="S4703">
        <v>4632</v>
      </c>
      <c r="T4703" s="32">
        <v>135524489.45327526</v>
      </c>
      <c r="U4703">
        <v>4632</v>
      </c>
      <c r="V4703" s="32">
        <v>-59840538.800886661</v>
      </c>
    </row>
    <row r="4704" spans="19:22" x14ac:dyDescent="0.35">
      <c r="S4704">
        <v>4633</v>
      </c>
      <c r="T4704" s="32">
        <v>218639777.27025998</v>
      </c>
      <c r="U4704">
        <v>4633</v>
      </c>
      <c r="V4704" s="32">
        <v>-170937353.97205666</v>
      </c>
    </row>
    <row r="4705" spans="19:22" x14ac:dyDescent="0.35">
      <c r="S4705">
        <v>4634</v>
      </c>
      <c r="T4705" s="32">
        <v>102862407.9515525</v>
      </c>
      <c r="U4705">
        <v>4634</v>
      </c>
      <c r="V4705" s="32">
        <v>-239240629.83306718</v>
      </c>
    </row>
    <row r="4706" spans="19:22" x14ac:dyDescent="0.35">
      <c r="S4706">
        <v>4635</v>
      </c>
      <c r="T4706" s="32">
        <v>169299727.10270932</v>
      </c>
      <c r="U4706">
        <v>4635</v>
      </c>
      <c r="V4706" s="32">
        <v>-349882693.17476225</v>
      </c>
    </row>
    <row r="4707" spans="19:22" x14ac:dyDescent="0.35">
      <c r="S4707">
        <v>4636</v>
      </c>
      <c r="T4707" s="32">
        <v>108283533.67075378</v>
      </c>
      <c r="U4707">
        <v>4636</v>
      </c>
      <c r="V4707" s="32">
        <v>103798551.11333075</v>
      </c>
    </row>
    <row r="4708" spans="19:22" x14ac:dyDescent="0.35">
      <c r="S4708">
        <v>4637</v>
      </c>
      <c r="T4708" s="32">
        <v>71225499.437009498</v>
      </c>
      <c r="U4708">
        <v>4637</v>
      </c>
      <c r="V4708" s="32">
        <v>116073299.78851025</v>
      </c>
    </row>
    <row r="4709" spans="19:22" x14ac:dyDescent="0.35">
      <c r="S4709">
        <v>4638</v>
      </c>
      <c r="T4709" s="32">
        <v>149380700.58191496</v>
      </c>
      <c r="U4709">
        <v>4638</v>
      </c>
      <c r="V4709" s="32">
        <v>44470811.796261653</v>
      </c>
    </row>
    <row r="4710" spans="19:22" x14ac:dyDescent="0.35">
      <c r="S4710">
        <v>4639</v>
      </c>
      <c r="T4710" s="32">
        <v>123950085.7120897</v>
      </c>
      <c r="U4710">
        <v>4639</v>
      </c>
      <c r="V4710" s="32">
        <v>-199110023.96464595</v>
      </c>
    </row>
    <row r="4711" spans="19:22" x14ac:dyDescent="0.35">
      <c r="S4711">
        <v>4640</v>
      </c>
      <c r="T4711" s="32">
        <v>291347762.75510007</v>
      </c>
      <c r="U4711">
        <v>4640</v>
      </c>
      <c r="V4711" s="32">
        <v>71311922.411473736</v>
      </c>
    </row>
    <row r="4712" spans="19:22" x14ac:dyDescent="0.35">
      <c r="S4712">
        <v>4641</v>
      </c>
      <c r="T4712" s="32">
        <v>144087531.23141268</v>
      </c>
      <c r="U4712">
        <v>4641</v>
      </c>
      <c r="V4712" s="32">
        <v>-428407994.85416275</v>
      </c>
    </row>
    <row r="4713" spans="19:22" x14ac:dyDescent="0.35">
      <c r="S4713">
        <v>4642</v>
      </c>
      <c r="T4713" s="32">
        <v>97829681.115274534</v>
      </c>
      <c r="U4713">
        <v>4642</v>
      </c>
      <c r="V4713" s="32">
        <v>-111099279.20408073</v>
      </c>
    </row>
    <row r="4714" spans="19:22" x14ac:dyDescent="0.35">
      <c r="S4714">
        <v>4643</v>
      </c>
      <c r="T4714" s="32">
        <v>321726811.24175584</v>
      </c>
      <c r="U4714">
        <v>4643</v>
      </c>
      <c r="V4714" s="32">
        <v>-75911502.116543293</v>
      </c>
    </row>
    <row r="4715" spans="19:22" x14ac:dyDescent="0.35">
      <c r="S4715">
        <v>4644</v>
      </c>
      <c r="T4715" s="32">
        <v>108242044.01730575</v>
      </c>
      <c r="U4715">
        <v>4644</v>
      </c>
      <c r="V4715" s="32">
        <v>115424392.92147709</v>
      </c>
    </row>
    <row r="4716" spans="19:22" x14ac:dyDescent="0.35">
      <c r="S4716">
        <v>4645</v>
      </c>
      <c r="T4716" s="32">
        <v>82209573.994467318</v>
      </c>
      <c r="U4716">
        <v>4645</v>
      </c>
      <c r="V4716" s="32">
        <v>208851880.94260344</v>
      </c>
    </row>
    <row r="4717" spans="19:22" x14ac:dyDescent="0.35">
      <c r="S4717">
        <v>4646</v>
      </c>
      <c r="T4717" s="32">
        <v>133874285.48703191</v>
      </c>
      <c r="U4717">
        <v>4646</v>
      </c>
      <c r="V4717" s="32">
        <v>-618172636.89943719</v>
      </c>
    </row>
    <row r="4718" spans="19:22" x14ac:dyDescent="0.35">
      <c r="S4718">
        <v>4647</v>
      </c>
      <c r="T4718" s="32">
        <v>69282767.115118831</v>
      </c>
      <c r="U4718">
        <v>4647</v>
      </c>
      <c r="V4718" s="32">
        <v>-444938908.5623917</v>
      </c>
    </row>
    <row r="4719" spans="19:22" x14ac:dyDescent="0.35">
      <c r="S4719">
        <v>4648</v>
      </c>
      <c r="T4719" s="32">
        <v>211588886.9998661</v>
      </c>
      <c r="U4719">
        <v>4648</v>
      </c>
      <c r="V4719" s="32">
        <v>-344726727.76489812</v>
      </c>
    </row>
    <row r="4720" spans="19:22" x14ac:dyDescent="0.35">
      <c r="S4720">
        <v>4649</v>
      </c>
      <c r="T4720" s="32">
        <v>354885820.99344206</v>
      </c>
      <c r="U4720">
        <v>4649</v>
      </c>
      <c r="V4720" s="32">
        <v>-484249208.04573286</v>
      </c>
    </row>
    <row r="4721" spans="19:22" x14ac:dyDescent="0.35">
      <c r="S4721">
        <v>4650</v>
      </c>
      <c r="T4721" s="32">
        <v>87123926.761808723</v>
      </c>
      <c r="U4721">
        <v>4650</v>
      </c>
      <c r="V4721" s="32">
        <v>131254179.70457838</v>
      </c>
    </row>
    <row r="4722" spans="19:22" x14ac:dyDescent="0.35">
      <c r="S4722">
        <v>4651</v>
      </c>
      <c r="T4722" s="32">
        <v>124932659.48337306</v>
      </c>
      <c r="U4722">
        <v>4651</v>
      </c>
      <c r="V4722" s="32">
        <v>46220040.241116971</v>
      </c>
    </row>
    <row r="4723" spans="19:22" x14ac:dyDescent="0.35">
      <c r="S4723">
        <v>4652</v>
      </c>
      <c r="T4723" s="32">
        <v>87522447.066847876</v>
      </c>
      <c r="U4723">
        <v>4652</v>
      </c>
      <c r="V4723" s="32">
        <v>-28553695.992404047</v>
      </c>
    </row>
    <row r="4724" spans="19:22" x14ac:dyDescent="0.35">
      <c r="S4724">
        <v>4653</v>
      </c>
      <c r="T4724" s="32">
        <v>128521160.94811164</v>
      </c>
      <c r="U4724">
        <v>4653</v>
      </c>
      <c r="V4724" s="32">
        <v>-159532208.94936702</v>
      </c>
    </row>
    <row r="4725" spans="19:22" x14ac:dyDescent="0.35">
      <c r="S4725">
        <v>4654</v>
      </c>
      <c r="T4725" s="32">
        <v>96438779.88626124</v>
      </c>
      <c r="U4725">
        <v>4654</v>
      </c>
      <c r="V4725" s="32">
        <v>-124246141.35583644</v>
      </c>
    </row>
    <row r="4726" spans="19:22" x14ac:dyDescent="0.35">
      <c r="S4726">
        <v>4655</v>
      </c>
      <c r="T4726" s="32">
        <v>87807765.865421921</v>
      </c>
      <c r="U4726">
        <v>4655</v>
      </c>
      <c r="V4726" s="32">
        <v>-148208994.83740407</v>
      </c>
    </row>
    <row r="4727" spans="19:22" x14ac:dyDescent="0.35">
      <c r="S4727">
        <v>4656</v>
      </c>
      <c r="T4727" s="32">
        <v>164504151.80669534</v>
      </c>
      <c r="U4727">
        <v>4656</v>
      </c>
      <c r="V4727" s="32">
        <v>-142576911.2106775</v>
      </c>
    </row>
    <row r="4728" spans="19:22" x14ac:dyDescent="0.35">
      <c r="S4728">
        <v>4657</v>
      </c>
      <c r="T4728" s="32">
        <v>119982118.11859873</v>
      </c>
      <c r="U4728">
        <v>4657</v>
      </c>
      <c r="V4728" s="32">
        <v>617441155.54626822</v>
      </c>
    </row>
    <row r="4729" spans="19:22" x14ac:dyDescent="0.35">
      <c r="S4729">
        <v>4658</v>
      </c>
      <c r="T4729" s="32">
        <v>83337576.834792614</v>
      </c>
      <c r="U4729">
        <v>4658</v>
      </c>
      <c r="V4729" s="32">
        <v>-277438207.1585654</v>
      </c>
    </row>
    <row r="4730" spans="19:22" x14ac:dyDescent="0.35">
      <c r="S4730">
        <v>4659</v>
      </c>
      <c r="T4730" s="32">
        <v>108927001.64001377</v>
      </c>
      <c r="U4730">
        <v>4659</v>
      </c>
      <c r="V4730" s="32">
        <v>144548663.07873195</v>
      </c>
    </row>
    <row r="4731" spans="19:22" x14ac:dyDescent="0.35">
      <c r="S4731">
        <v>4660</v>
      </c>
      <c r="T4731" s="32">
        <v>152642300.85700616</v>
      </c>
      <c r="U4731">
        <v>4660</v>
      </c>
      <c r="V4731" s="32">
        <v>-86482541.381324857</v>
      </c>
    </row>
    <row r="4732" spans="19:22" x14ac:dyDescent="0.35">
      <c r="S4732">
        <v>4661</v>
      </c>
      <c r="T4732" s="32">
        <v>128155462.47522926</v>
      </c>
      <c r="U4732">
        <v>4661</v>
      </c>
      <c r="V4732" s="32">
        <v>-654176.9002879113</v>
      </c>
    </row>
    <row r="4733" spans="19:22" x14ac:dyDescent="0.35">
      <c r="S4733">
        <v>4662</v>
      </c>
      <c r="T4733" s="32">
        <v>70819073.018336624</v>
      </c>
      <c r="U4733">
        <v>4662</v>
      </c>
      <c r="V4733" s="32">
        <v>-394568372.98160017</v>
      </c>
    </row>
    <row r="4734" spans="19:22" x14ac:dyDescent="0.35">
      <c r="S4734">
        <v>4663</v>
      </c>
      <c r="T4734" s="32">
        <v>187073515.55017778</v>
      </c>
      <c r="U4734">
        <v>4663</v>
      </c>
      <c r="V4734" s="32">
        <v>-452848296.20080918</v>
      </c>
    </row>
    <row r="4735" spans="19:22" x14ac:dyDescent="0.35">
      <c r="S4735">
        <v>4664</v>
      </c>
      <c r="T4735" s="32">
        <v>178218554.68137339</v>
      </c>
      <c r="U4735">
        <v>4664</v>
      </c>
      <c r="V4735" s="32">
        <v>910493656.18128848</v>
      </c>
    </row>
    <row r="4736" spans="19:22" x14ac:dyDescent="0.35">
      <c r="S4736">
        <v>4665</v>
      </c>
      <c r="T4736" s="32">
        <v>114409691.0035364</v>
      </c>
      <c r="U4736">
        <v>4665</v>
      </c>
      <c r="V4736" s="32">
        <v>-140084897.75039774</v>
      </c>
    </row>
    <row r="4737" spans="19:22" x14ac:dyDescent="0.35">
      <c r="S4737">
        <v>4666</v>
      </c>
      <c r="T4737" s="32">
        <v>129800907.83155815</v>
      </c>
      <c r="U4737">
        <v>4666</v>
      </c>
      <c r="V4737" s="32">
        <v>-1020746276.1178454</v>
      </c>
    </row>
    <row r="4738" spans="19:22" x14ac:dyDescent="0.35">
      <c r="S4738">
        <v>4667</v>
      </c>
      <c r="T4738" s="32">
        <v>153551056.62674636</v>
      </c>
      <c r="U4738">
        <v>4667</v>
      </c>
      <c r="V4738" s="32">
        <v>-252195100.32053757</v>
      </c>
    </row>
    <row r="4739" spans="19:22" x14ac:dyDescent="0.35">
      <c r="S4739">
        <v>4668</v>
      </c>
      <c r="T4739" s="32">
        <v>121866650.65031393</v>
      </c>
      <c r="U4739">
        <v>4668</v>
      </c>
      <c r="V4739" s="32">
        <v>-982944379.94892347</v>
      </c>
    </row>
    <row r="4740" spans="19:22" x14ac:dyDescent="0.35">
      <c r="S4740">
        <v>4669</v>
      </c>
      <c r="T4740" s="32">
        <v>189296065.50492686</v>
      </c>
      <c r="U4740">
        <v>4669</v>
      </c>
      <c r="V4740" s="32">
        <v>104615941.43878502</v>
      </c>
    </row>
    <row r="4741" spans="19:22" x14ac:dyDescent="0.35">
      <c r="S4741">
        <v>4670</v>
      </c>
      <c r="T4741" s="32">
        <v>214381944.17595151</v>
      </c>
      <c r="U4741">
        <v>4670</v>
      </c>
      <c r="V4741" s="32">
        <v>-51829162.940870687</v>
      </c>
    </row>
    <row r="4742" spans="19:22" x14ac:dyDescent="0.35">
      <c r="S4742">
        <v>4671</v>
      </c>
      <c r="T4742" s="32">
        <v>164437748.88174996</v>
      </c>
      <c r="U4742">
        <v>4671</v>
      </c>
      <c r="V4742" s="32">
        <v>40600632.807533666</v>
      </c>
    </row>
    <row r="4743" spans="19:22" x14ac:dyDescent="0.35">
      <c r="S4743">
        <v>4672</v>
      </c>
      <c r="T4743" s="32">
        <v>82504479.5594033</v>
      </c>
      <c r="U4743">
        <v>4672</v>
      </c>
      <c r="V4743" s="32">
        <v>-149460353.62098697</v>
      </c>
    </row>
    <row r="4744" spans="19:22" x14ac:dyDescent="0.35">
      <c r="S4744">
        <v>4673</v>
      </c>
      <c r="T4744" s="32">
        <v>76648988.817482725</v>
      </c>
      <c r="U4744">
        <v>4673</v>
      </c>
      <c r="V4744" s="32">
        <v>442746207.4264695</v>
      </c>
    </row>
    <row r="4745" spans="19:22" x14ac:dyDescent="0.35">
      <c r="S4745">
        <v>4674</v>
      </c>
      <c r="T4745" s="32">
        <v>149471998.75247985</v>
      </c>
      <c r="U4745">
        <v>4674</v>
      </c>
      <c r="V4745" s="32">
        <v>-287521720.88062018</v>
      </c>
    </row>
    <row r="4746" spans="19:22" x14ac:dyDescent="0.35">
      <c r="S4746">
        <v>4675</v>
      </c>
      <c r="T4746" s="32">
        <v>204409163.18177998</v>
      </c>
      <c r="U4746">
        <v>4675</v>
      </c>
      <c r="V4746" s="32">
        <v>-780662550.90163195</v>
      </c>
    </row>
    <row r="4747" spans="19:22" x14ac:dyDescent="0.35">
      <c r="S4747">
        <v>4676</v>
      </c>
      <c r="T4747" s="32">
        <v>166053006.38145986</v>
      </c>
      <c r="U4747">
        <v>4676</v>
      </c>
      <c r="V4747" s="32">
        <v>-229127239.81393868</v>
      </c>
    </row>
    <row r="4748" spans="19:22" x14ac:dyDescent="0.35">
      <c r="S4748">
        <v>4677</v>
      </c>
      <c r="T4748" s="32">
        <v>190187301.56430265</v>
      </c>
      <c r="U4748">
        <v>4677</v>
      </c>
      <c r="V4748" s="32">
        <v>-177801387.1824865</v>
      </c>
    </row>
    <row r="4749" spans="19:22" x14ac:dyDescent="0.35">
      <c r="S4749">
        <v>4678</v>
      </c>
      <c r="T4749" s="32">
        <v>93795152.70961535</v>
      </c>
      <c r="U4749">
        <v>4678</v>
      </c>
      <c r="V4749" s="32">
        <v>-563190642.39071238</v>
      </c>
    </row>
    <row r="4750" spans="19:22" x14ac:dyDescent="0.35">
      <c r="S4750">
        <v>4679</v>
      </c>
      <c r="T4750" s="32">
        <v>131297199.02596185</v>
      </c>
      <c r="U4750">
        <v>4679</v>
      </c>
      <c r="V4750" s="32">
        <v>-312757493.71173459</v>
      </c>
    </row>
    <row r="4751" spans="19:22" x14ac:dyDescent="0.35">
      <c r="S4751">
        <v>4680</v>
      </c>
      <c r="T4751" s="32">
        <v>192026008.8866041</v>
      </c>
      <c r="U4751">
        <v>4680</v>
      </c>
      <c r="V4751" s="32">
        <v>-306505868.0150376</v>
      </c>
    </row>
    <row r="4752" spans="19:22" x14ac:dyDescent="0.35">
      <c r="S4752">
        <v>4681</v>
      </c>
      <c r="T4752" s="32">
        <v>143782988.57249776</v>
      </c>
      <c r="U4752">
        <v>4681</v>
      </c>
      <c r="V4752" s="32">
        <v>-174494666.09603515</v>
      </c>
    </row>
    <row r="4753" spans="19:22" x14ac:dyDescent="0.35">
      <c r="S4753">
        <v>4682</v>
      </c>
      <c r="T4753" s="32">
        <v>103650730.0528079</v>
      </c>
      <c r="U4753">
        <v>4682</v>
      </c>
      <c r="V4753" s="32">
        <v>-182185185.75543973</v>
      </c>
    </row>
    <row r="4754" spans="19:22" x14ac:dyDescent="0.35">
      <c r="S4754">
        <v>4683</v>
      </c>
      <c r="T4754" s="32">
        <v>96229696.626917586</v>
      </c>
      <c r="U4754">
        <v>4683</v>
      </c>
      <c r="V4754" s="32">
        <v>-34472360.74558413</v>
      </c>
    </row>
    <row r="4755" spans="19:22" x14ac:dyDescent="0.35">
      <c r="S4755">
        <v>4684</v>
      </c>
      <c r="T4755" s="32">
        <v>64532548.589807287</v>
      </c>
      <c r="U4755">
        <v>4684</v>
      </c>
      <c r="V4755" s="32">
        <v>-359129324.15628123</v>
      </c>
    </row>
    <row r="4756" spans="19:22" x14ac:dyDescent="0.35">
      <c r="S4756">
        <v>4685</v>
      </c>
      <c r="T4756" s="32">
        <v>116407559.40297295</v>
      </c>
      <c r="U4756">
        <v>4685</v>
      </c>
      <c r="V4756" s="32">
        <v>-147488030.3314772</v>
      </c>
    </row>
    <row r="4757" spans="19:22" x14ac:dyDescent="0.35">
      <c r="S4757">
        <v>4686</v>
      </c>
      <c r="T4757" s="32">
        <v>221885754.473573</v>
      </c>
      <c r="U4757">
        <v>4686</v>
      </c>
      <c r="V4757" s="32">
        <v>203366296.52629519</v>
      </c>
    </row>
    <row r="4758" spans="19:22" x14ac:dyDescent="0.35">
      <c r="S4758">
        <v>4687</v>
      </c>
      <c r="T4758" s="32">
        <v>136861900.01435485</v>
      </c>
      <c r="U4758">
        <v>4687</v>
      </c>
      <c r="V4758" s="32">
        <v>-449008143.27323598</v>
      </c>
    </row>
    <row r="4759" spans="19:22" x14ac:dyDescent="0.35">
      <c r="S4759">
        <v>4688</v>
      </c>
      <c r="T4759" s="32">
        <v>112797850.1466963</v>
      </c>
      <c r="U4759">
        <v>4688</v>
      </c>
      <c r="V4759" s="32">
        <v>-512500279.86881071</v>
      </c>
    </row>
    <row r="4760" spans="19:22" x14ac:dyDescent="0.35">
      <c r="S4760">
        <v>4689</v>
      </c>
      <c r="T4760" s="32">
        <v>144476474.50617349</v>
      </c>
      <c r="U4760">
        <v>4689</v>
      </c>
      <c r="V4760" s="32">
        <v>-68109064.477158815</v>
      </c>
    </row>
    <row r="4761" spans="19:22" x14ac:dyDescent="0.35">
      <c r="S4761">
        <v>4690</v>
      </c>
      <c r="T4761" s="32">
        <v>150952036.46976137</v>
      </c>
      <c r="U4761">
        <v>4690</v>
      </c>
      <c r="V4761" s="32">
        <v>-484589022.22763294</v>
      </c>
    </row>
    <row r="4762" spans="19:22" x14ac:dyDescent="0.35">
      <c r="S4762">
        <v>4691</v>
      </c>
      <c r="T4762" s="32">
        <v>296419573.68357325</v>
      </c>
      <c r="U4762">
        <v>4691</v>
      </c>
      <c r="V4762" s="32">
        <v>-403344131.61344421</v>
      </c>
    </row>
    <row r="4763" spans="19:22" x14ac:dyDescent="0.35">
      <c r="S4763">
        <v>4692</v>
      </c>
      <c r="T4763" s="32">
        <v>156631652.97518596</v>
      </c>
      <c r="U4763">
        <v>4692</v>
      </c>
      <c r="V4763" s="32">
        <v>-90758976.867439106</v>
      </c>
    </row>
    <row r="4764" spans="19:22" x14ac:dyDescent="0.35">
      <c r="S4764">
        <v>4693</v>
      </c>
      <c r="T4764" s="32">
        <v>76505142.627066582</v>
      </c>
      <c r="U4764">
        <v>4693</v>
      </c>
      <c r="V4764" s="32">
        <v>-584702690.84155846</v>
      </c>
    </row>
    <row r="4765" spans="19:22" x14ac:dyDescent="0.35">
      <c r="S4765">
        <v>4694</v>
      </c>
      <c r="T4765" s="32">
        <v>119852165.90776502</v>
      </c>
      <c r="U4765">
        <v>4694</v>
      </c>
      <c r="V4765" s="32">
        <v>400156807.40040517</v>
      </c>
    </row>
    <row r="4766" spans="19:22" x14ac:dyDescent="0.35">
      <c r="S4766">
        <v>4695</v>
      </c>
      <c r="T4766" s="32">
        <v>129192956.95998079</v>
      </c>
      <c r="U4766">
        <v>4695</v>
      </c>
      <c r="V4766" s="32">
        <v>150776096.82243708</v>
      </c>
    </row>
    <row r="4767" spans="19:22" x14ac:dyDescent="0.35">
      <c r="S4767">
        <v>4696</v>
      </c>
      <c r="T4767" s="32">
        <v>177440350.02776337</v>
      </c>
      <c r="U4767">
        <v>4696</v>
      </c>
      <c r="V4767" s="32">
        <v>-256992603.60515073</v>
      </c>
    </row>
    <row r="4768" spans="19:22" x14ac:dyDescent="0.35">
      <c r="S4768">
        <v>4697</v>
      </c>
      <c r="T4768" s="32">
        <v>343100930.72727275</v>
      </c>
      <c r="U4768">
        <v>4697</v>
      </c>
      <c r="V4768" s="32">
        <v>-131460390.36895156</v>
      </c>
    </row>
    <row r="4769" spans="19:22" x14ac:dyDescent="0.35">
      <c r="S4769">
        <v>4698</v>
      </c>
      <c r="T4769" s="32">
        <v>103170427.07812767</v>
      </c>
      <c r="U4769">
        <v>4698</v>
      </c>
      <c r="V4769" s="32">
        <v>130899966.05027561</v>
      </c>
    </row>
    <row r="4770" spans="19:22" x14ac:dyDescent="0.35">
      <c r="S4770">
        <v>4699</v>
      </c>
      <c r="T4770" s="32">
        <v>282547671.28850138</v>
      </c>
      <c r="U4770">
        <v>4699</v>
      </c>
      <c r="V4770" s="32">
        <v>-540451302.10678303</v>
      </c>
    </row>
    <row r="4771" spans="19:22" x14ac:dyDescent="0.35">
      <c r="S4771">
        <v>4700</v>
      </c>
      <c r="T4771" s="32">
        <v>90612347.384387165</v>
      </c>
      <c r="U4771">
        <v>4700</v>
      </c>
      <c r="V4771" s="32">
        <v>-349920736.29134095</v>
      </c>
    </row>
    <row r="4772" spans="19:22" x14ac:dyDescent="0.35">
      <c r="S4772">
        <v>4701</v>
      </c>
      <c r="T4772" s="32">
        <v>170335647.8190026</v>
      </c>
      <c r="U4772">
        <v>4701</v>
      </c>
      <c r="V4772" s="32">
        <v>-467375146.72648883</v>
      </c>
    </row>
    <row r="4773" spans="19:22" x14ac:dyDescent="0.35">
      <c r="S4773">
        <v>4702</v>
      </c>
      <c r="T4773" s="32">
        <v>90131966.966889232</v>
      </c>
      <c r="U4773">
        <v>4702</v>
      </c>
      <c r="V4773" s="32">
        <v>-422305804.56660354</v>
      </c>
    </row>
    <row r="4774" spans="19:22" x14ac:dyDescent="0.35">
      <c r="S4774">
        <v>4703</v>
      </c>
      <c r="T4774" s="32">
        <v>201048139.73867044</v>
      </c>
      <c r="U4774">
        <v>4703</v>
      </c>
      <c r="V4774" s="32">
        <v>-197721859.43642882</v>
      </c>
    </row>
    <row r="4775" spans="19:22" x14ac:dyDescent="0.35">
      <c r="S4775">
        <v>4704</v>
      </c>
      <c r="T4775" s="32">
        <v>247249848.32013458</v>
      </c>
      <c r="U4775">
        <v>4704</v>
      </c>
      <c r="V4775" s="32">
        <v>-145734156.64778987</v>
      </c>
    </row>
    <row r="4776" spans="19:22" x14ac:dyDescent="0.35">
      <c r="S4776">
        <v>4705</v>
      </c>
      <c r="T4776" s="32">
        <v>97879669.252928317</v>
      </c>
      <c r="U4776">
        <v>4705</v>
      </c>
      <c r="V4776" s="32">
        <v>-336916022.52020299</v>
      </c>
    </row>
    <row r="4777" spans="19:22" x14ac:dyDescent="0.35">
      <c r="S4777">
        <v>4706</v>
      </c>
      <c r="T4777" s="32">
        <v>136934492.47851932</v>
      </c>
      <c r="U4777">
        <v>4706</v>
      </c>
      <c r="V4777" s="32">
        <v>-179021701.94140401</v>
      </c>
    </row>
    <row r="4778" spans="19:22" x14ac:dyDescent="0.35">
      <c r="S4778">
        <v>4707</v>
      </c>
      <c r="T4778" s="32">
        <v>94546318.005680978</v>
      </c>
      <c r="U4778">
        <v>4707</v>
      </c>
      <c r="V4778" s="32">
        <v>-551636863.5962739</v>
      </c>
    </row>
    <row r="4779" spans="19:22" x14ac:dyDescent="0.35">
      <c r="S4779">
        <v>4708</v>
      </c>
      <c r="T4779" s="32">
        <v>145843098.20466679</v>
      </c>
      <c r="U4779">
        <v>4708</v>
      </c>
      <c r="V4779" s="32">
        <v>-227137075.45798361</v>
      </c>
    </row>
    <row r="4780" spans="19:22" x14ac:dyDescent="0.35">
      <c r="S4780">
        <v>4709</v>
      </c>
      <c r="T4780" s="32">
        <v>184883233.40705231</v>
      </c>
      <c r="U4780">
        <v>4709</v>
      </c>
      <c r="V4780" s="32">
        <v>-682374368.26315272</v>
      </c>
    </row>
    <row r="4781" spans="19:22" x14ac:dyDescent="0.35">
      <c r="S4781">
        <v>4710</v>
      </c>
      <c r="T4781" s="32">
        <v>126422222.91643374</v>
      </c>
      <c r="U4781">
        <v>4710</v>
      </c>
      <c r="V4781" s="32">
        <v>-285710375.88616139</v>
      </c>
    </row>
    <row r="4782" spans="19:22" x14ac:dyDescent="0.35">
      <c r="S4782">
        <v>4711</v>
      </c>
      <c r="T4782" s="32">
        <v>65559026.696031764</v>
      </c>
      <c r="U4782">
        <v>4711</v>
      </c>
      <c r="V4782" s="32">
        <v>2236756232.2564263</v>
      </c>
    </row>
    <row r="4783" spans="19:22" x14ac:dyDescent="0.35">
      <c r="S4783">
        <v>4712</v>
      </c>
      <c r="T4783" s="32">
        <v>143364612.78831255</v>
      </c>
      <c r="U4783">
        <v>4712</v>
      </c>
      <c r="V4783" s="32">
        <v>-172954983.66936889</v>
      </c>
    </row>
    <row r="4784" spans="19:22" x14ac:dyDescent="0.35">
      <c r="S4784">
        <v>4713</v>
      </c>
      <c r="T4784" s="32">
        <v>253828119.35139361</v>
      </c>
      <c r="U4784">
        <v>4713</v>
      </c>
      <c r="V4784" s="32">
        <v>-452952435.26964796</v>
      </c>
    </row>
    <row r="4785" spans="19:22" x14ac:dyDescent="0.35">
      <c r="S4785">
        <v>4714</v>
      </c>
      <c r="T4785" s="32">
        <v>84484683.281702027</v>
      </c>
      <c r="U4785">
        <v>4714</v>
      </c>
      <c r="V4785" s="32">
        <v>68355558.233067036</v>
      </c>
    </row>
    <row r="4786" spans="19:22" x14ac:dyDescent="0.35">
      <c r="S4786">
        <v>4715</v>
      </c>
      <c r="T4786" s="32">
        <v>279584235.60551745</v>
      </c>
      <c r="U4786">
        <v>4715</v>
      </c>
      <c r="V4786" s="32">
        <v>-643203756.15721202</v>
      </c>
    </row>
    <row r="4787" spans="19:22" x14ac:dyDescent="0.35">
      <c r="S4787">
        <v>4716</v>
      </c>
      <c r="T4787" s="32">
        <v>136817948.53139973</v>
      </c>
      <c r="U4787">
        <v>4716</v>
      </c>
      <c r="V4787" s="32">
        <v>45948940.474015102</v>
      </c>
    </row>
    <row r="4788" spans="19:22" x14ac:dyDescent="0.35">
      <c r="S4788">
        <v>4717</v>
      </c>
      <c r="T4788" s="32">
        <v>89660062.377071753</v>
      </c>
      <c r="U4788">
        <v>4717</v>
      </c>
      <c r="V4788" s="32">
        <v>-354668271.20455366</v>
      </c>
    </row>
    <row r="4789" spans="19:22" x14ac:dyDescent="0.35">
      <c r="S4789">
        <v>4718</v>
      </c>
      <c r="T4789" s="32">
        <v>138764245.29744461</v>
      </c>
      <c r="U4789">
        <v>4718</v>
      </c>
      <c r="V4789" s="32">
        <v>662140623.39817882</v>
      </c>
    </row>
    <row r="4790" spans="19:22" x14ac:dyDescent="0.35">
      <c r="S4790">
        <v>4719</v>
      </c>
      <c r="T4790" s="32">
        <v>128438329.54850367</v>
      </c>
      <c r="U4790">
        <v>4719</v>
      </c>
      <c r="V4790" s="32">
        <v>-412978163.02466208</v>
      </c>
    </row>
    <row r="4791" spans="19:22" x14ac:dyDescent="0.35">
      <c r="S4791">
        <v>4720</v>
      </c>
      <c r="T4791" s="32">
        <v>202603889.8133187</v>
      </c>
      <c r="U4791">
        <v>4720</v>
      </c>
      <c r="V4791" s="32">
        <v>585372752.68317342</v>
      </c>
    </row>
    <row r="4792" spans="19:22" x14ac:dyDescent="0.35">
      <c r="S4792">
        <v>4721</v>
      </c>
      <c r="T4792" s="32">
        <v>143575992.85686162</v>
      </c>
      <c r="U4792">
        <v>4721</v>
      </c>
      <c r="V4792" s="32">
        <v>-332906971.02478814</v>
      </c>
    </row>
    <row r="4793" spans="19:22" x14ac:dyDescent="0.35">
      <c r="S4793">
        <v>4722</v>
      </c>
      <c r="T4793" s="32">
        <v>68877267.923089117</v>
      </c>
      <c r="U4793">
        <v>4722</v>
      </c>
      <c r="V4793" s="32">
        <v>447921367.26719022</v>
      </c>
    </row>
    <row r="4794" spans="19:22" x14ac:dyDescent="0.35">
      <c r="S4794">
        <v>4723</v>
      </c>
      <c r="T4794" s="32">
        <v>151491614.40008974</v>
      </c>
      <c r="U4794">
        <v>4723</v>
      </c>
      <c r="V4794" s="32">
        <v>-296704924.92004722</v>
      </c>
    </row>
    <row r="4795" spans="19:22" x14ac:dyDescent="0.35">
      <c r="S4795">
        <v>4724</v>
      </c>
      <c r="T4795" s="32">
        <v>194528369.39834782</v>
      </c>
      <c r="U4795">
        <v>4724</v>
      </c>
      <c r="V4795" s="32">
        <v>-345498777.72260123</v>
      </c>
    </row>
    <row r="4796" spans="19:22" x14ac:dyDescent="0.35">
      <c r="S4796">
        <v>4725</v>
      </c>
      <c r="T4796" s="32">
        <v>505133869.14348358</v>
      </c>
      <c r="U4796">
        <v>4725</v>
      </c>
      <c r="V4796" s="32">
        <v>168336262.45151556</v>
      </c>
    </row>
    <row r="4797" spans="19:22" x14ac:dyDescent="0.35">
      <c r="S4797">
        <v>4726</v>
      </c>
      <c r="T4797" s="32">
        <v>130722963.22128733</v>
      </c>
      <c r="U4797">
        <v>4726</v>
      </c>
      <c r="V4797" s="32">
        <v>8216598.0541350394</v>
      </c>
    </row>
    <row r="4798" spans="19:22" x14ac:dyDescent="0.35">
      <c r="S4798">
        <v>4727</v>
      </c>
      <c r="T4798" s="32">
        <v>92699164.468298748</v>
      </c>
      <c r="U4798">
        <v>4727</v>
      </c>
      <c r="V4798" s="32">
        <v>-344482794.16279894</v>
      </c>
    </row>
    <row r="4799" spans="19:22" x14ac:dyDescent="0.35">
      <c r="S4799">
        <v>4728</v>
      </c>
      <c r="T4799" s="32">
        <v>144820790.3086296</v>
      </c>
      <c r="U4799">
        <v>4728</v>
      </c>
      <c r="V4799" s="32">
        <v>-335436660.36313778</v>
      </c>
    </row>
    <row r="4800" spans="19:22" x14ac:dyDescent="0.35">
      <c r="S4800">
        <v>4729</v>
      </c>
      <c r="T4800" s="32">
        <v>116266531.16909993</v>
      </c>
      <c r="U4800">
        <v>4729</v>
      </c>
      <c r="V4800" s="32">
        <v>-390093598.24006844</v>
      </c>
    </row>
    <row r="4801" spans="19:22" x14ac:dyDescent="0.35">
      <c r="S4801">
        <v>4730</v>
      </c>
      <c r="T4801" s="32">
        <v>117163506.40734857</v>
      </c>
      <c r="U4801">
        <v>4730</v>
      </c>
      <c r="V4801" s="32">
        <v>-38179446.05401063</v>
      </c>
    </row>
    <row r="4802" spans="19:22" x14ac:dyDescent="0.35">
      <c r="S4802">
        <v>4731</v>
      </c>
      <c r="T4802" s="32">
        <v>53064819.78533268</v>
      </c>
      <c r="U4802">
        <v>4731</v>
      </c>
      <c r="V4802" s="32">
        <v>99333433.141479567</v>
      </c>
    </row>
    <row r="4803" spans="19:22" x14ac:dyDescent="0.35">
      <c r="S4803">
        <v>4732</v>
      </c>
      <c r="T4803" s="32">
        <v>155315694.8554042</v>
      </c>
      <c r="U4803">
        <v>4732</v>
      </c>
      <c r="V4803" s="32">
        <v>155348341.88244268</v>
      </c>
    </row>
    <row r="4804" spans="19:22" x14ac:dyDescent="0.35">
      <c r="S4804">
        <v>4733</v>
      </c>
      <c r="T4804" s="32">
        <v>146634707.07988888</v>
      </c>
      <c r="U4804">
        <v>4733</v>
      </c>
      <c r="V4804" s="32">
        <v>-270461720.13076991</v>
      </c>
    </row>
    <row r="4805" spans="19:22" x14ac:dyDescent="0.35">
      <c r="S4805">
        <v>4734</v>
      </c>
      <c r="T4805" s="32">
        <v>148446718.42415404</v>
      </c>
      <c r="U4805">
        <v>4734</v>
      </c>
      <c r="V4805" s="32">
        <v>152975305.95076466</v>
      </c>
    </row>
    <row r="4806" spans="19:22" x14ac:dyDescent="0.35">
      <c r="S4806">
        <v>4735</v>
      </c>
      <c r="T4806" s="32">
        <v>295901939.80214792</v>
      </c>
      <c r="U4806">
        <v>4735</v>
      </c>
      <c r="V4806" s="32">
        <v>-184851710.85966492</v>
      </c>
    </row>
    <row r="4807" spans="19:22" x14ac:dyDescent="0.35">
      <c r="S4807">
        <v>4736</v>
      </c>
      <c r="T4807" s="32">
        <v>90653448.913373813</v>
      </c>
      <c r="U4807">
        <v>4736</v>
      </c>
      <c r="V4807" s="32">
        <v>-137970597.24730098</v>
      </c>
    </row>
    <row r="4808" spans="19:22" x14ac:dyDescent="0.35">
      <c r="S4808">
        <v>4737</v>
      </c>
      <c r="T4808" s="32">
        <v>224491244.61018485</v>
      </c>
      <c r="U4808">
        <v>4737</v>
      </c>
      <c r="V4808" s="32">
        <v>-38803050.758755565</v>
      </c>
    </row>
    <row r="4809" spans="19:22" x14ac:dyDescent="0.35">
      <c r="S4809">
        <v>4738</v>
      </c>
      <c r="T4809" s="32">
        <v>318246006.34048361</v>
      </c>
      <c r="U4809">
        <v>4738</v>
      </c>
      <c r="V4809" s="32">
        <v>-161554414.98887351</v>
      </c>
    </row>
    <row r="4810" spans="19:22" x14ac:dyDescent="0.35">
      <c r="S4810">
        <v>4739</v>
      </c>
      <c r="T4810" s="32">
        <v>198432178.14735028</v>
      </c>
      <c r="U4810">
        <v>4739</v>
      </c>
      <c r="V4810" s="32">
        <v>144152952.47725099</v>
      </c>
    </row>
    <row r="4811" spans="19:22" x14ac:dyDescent="0.35">
      <c r="S4811">
        <v>4740</v>
      </c>
      <c r="T4811" s="32">
        <v>215221639.71677592</v>
      </c>
      <c r="U4811">
        <v>4740</v>
      </c>
      <c r="V4811" s="32">
        <v>-69329268.967130676</v>
      </c>
    </row>
    <row r="4812" spans="19:22" x14ac:dyDescent="0.35">
      <c r="S4812">
        <v>4741</v>
      </c>
      <c r="T4812" s="32">
        <v>161570553.66414058</v>
      </c>
      <c r="U4812">
        <v>4741</v>
      </c>
      <c r="V4812" s="32">
        <v>1864873007.7639606</v>
      </c>
    </row>
    <row r="4813" spans="19:22" x14ac:dyDescent="0.35">
      <c r="S4813">
        <v>4742</v>
      </c>
      <c r="T4813" s="32">
        <v>489153371.70035422</v>
      </c>
      <c r="U4813">
        <v>4742</v>
      </c>
      <c r="V4813" s="32">
        <v>-301906711.65295172</v>
      </c>
    </row>
    <row r="4814" spans="19:22" x14ac:dyDescent="0.35">
      <c r="S4814">
        <v>4743</v>
      </c>
      <c r="T4814" s="32">
        <v>114820117.02693553</v>
      </c>
      <c r="U4814">
        <v>4743</v>
      </c>
      <c r="V4814" s="32">
        <v>-25541230.917119831</v>
      </c>
    </row>
    <row r="4815" spans="19:22" x14ac:dyDescent="0.35">
      <c r="S4815">
        <v>4744</v>
      </c>
      <c r="T4815" s="32">
        <v>106458797.01187843</v>
      </c>
      <c r="U4815">
        <v>4744</v>
      </c>
      <c r="V4815" s="32">
        <v>462417349.98975819</v>
      </c>
    </row>
    <row r="4816" spans="19:22" x14ac:dyDescent="0.35">
      <c r="S4816">
        <v>4745</v>
      </c>
      <c r="T4816" s="32">
        <v>82879877.106842384</v>
      </c>
      <c r="U4816">
        <v>4745</v>
      </c>
      <c r="V4816" s="32">
        <v>-260074515.04473469</v>
      </c>
    </row>
    <row r="4817" spans="19:22" x14ac:dyDescent="0.35">
      <c r="S4817">
        <v>4746</v>
      </c>
      <c r="T4817" s="32">
        <v>450775553.30014974</v>
      </c>
      <c r="U4817">
        <v>4746</v>
      </c>
      <c r="V4817" s="32">
        <v>226992309.6567286</v>
      </c>
    </row>
    <row r="4818" spans="19:22" x14ac:dyDescent="0.35">
      <c r="S4818">
        <v>4747</v>
      </c>
      <c r="T4818" s="32">
        <v>119259678.13130787</v>
      </c>
      <c r="U4818">
        <v>4747</v>
      </c>
      <c r="V4818" s="32">
        <v>-20430743.745748106</v>
      </c>
    </row>
    <row r="4819" spans="19:22" x14ac:dyDescent="0.35">
      <c r="S4819">
        <v>4748</v>
      </c>
      <c r="T4819" s="32">
        <v>360498792.57810718</v>
      </c>
      <c r="U4819">
        <v>4748</v>
      </c>
      <c r="V4819" s="32">
        <v>-214474171.67866376</v>
      </c>
    </row>
    <row r="4820" spans="19:22" x14ac:dyDescent="0.35">
      <c r="S4820">
        <v>4749</v>
      </c>
      <c r="T4820" s="32">
        <v>138474259.67681497</v>
      </c>
      <c r="U4820">
        <v>4749</v>
      </c>
      <c r="V4820" s="32">
        <v>-371062485.85994136</v>
      </c>
    </row>
    <row r="4821" spans="19:22" x14ac:dyDescent="0.35">
      <c r="S4821">
        <v>4750</v>
      </c>
      <c r="T4821" s="32">
        <v>80952510.718350679</v>
      </c>
      <c r="U4821">
        <v>4750</v>
      </c>
      <c r="V4821" s="32">
        <v>-200650272.23191008</v>
      </c>
    </row>
    <row r="4822" spans="19:22" x14ac:dyDescent="0.35">
      <c r="S4822">
        <v>4751</v>
      </c>
      <c r="T4822" s="32">
        <v>258023709.56906959</v>
      </c>
      <c r="U4822">
        <v>4751</v>
      </c>
      <c r="V4822" s="32">
        <v>4450429301.2463846</v>
      </c>
    </row>
    <row r="4823" spans="19:22" x14ac:dyDescent="0.35">
      <c r="S4823">
        <v>4752</v>
      </c>
      <c r="T4823" s="32">
        <v>144255049.54535097</v>
      </c>
      <c r="U4823">
        <v>4752</v>
      </c>
      <c r="V4823" s="32">
        <v>-458508194.64127934</v>
      </c>
    </row>
    <row r="4824" spans="19:22" x14ac:dyDescent="0.35">
      <c r="S4824">
        <v>4753</v>
      </c>
      <c r="T4824" s="32">
        <v>95217882.910611495</v>
      </c>
      <c r="U4824">
        <v>4753</v>
      </c>
      <c r="V4824" s="32">
        <v>-144938444.86775059</v>
      </c>
    </row>
    <row r="4825" spans="19:22" x14ac:dyDescent="0.35">
      <c r="S4825">
        <v>4754</v>
      </c>
      <c r="T4825" s="32">
        <v>187600551.77264497</v>
      </c>
      <c r="U4825">
        <v>4754</v>
      </c>
      <c r="V4825" s="32">
        <v>251453550.33494526</v>
      </c>
    </row>
    <row r="4826" spans="19:22" x14ac:dyDescent="0.35">
      <c r="S4826">
        <v>4755</v>
      </c>
      <c r="T4826" s="32">
        <v>155760171.4299508</v>
      </c>
      <c r="U4826">
        <v>4755</v>
      </c>
      <c r="V4826" s="32">
        <v>-138835296.62812206</v>
      </c>
    </row>
    <row r="4827" spans="19:22" x14ac:dyDescent="0.35">
      <c r="S4827">
        <v>4756</v>
      </c>
      <c r="T4827" s="32">
        <v>80992498.756896764</v>
      </c>
      <c r="U4827">
        <v>4756</v>
      </c>
      <c r="V4827" s="32">
        <v>-251858210.59366798</v>
      </c>
    </row>
    <row r="4828" spans="19:22" x14ac:dyDescent="0.35">
      <c r="S4828">
        <v>4757</v>
      </c>
      <c r="T4828" s="32">
        <v>117645802.91497371</v>
      </c>
      <c r="U4828">
        <v>4757</v>
      </c>
      <c r="V4828" s="32">
        <v>1075963103.9593782</v>
      </c>
    </row>
    <row r="4829" spans="19:22" x14ac:dyDescent="0.35">
      <c r="S4829">
        <v>4758</v>
      </c>
      <c r="T4829" s="32">
        <v>90696510.961109862</v>
      </c>
      <c r="U4829">
        <v>4758</v>
      </c>
      <c r="V4829" s="32">
        <v>-65284847.199247539</v>
      </c>
    </row>
    <row r="4830" spans="19:22" x14ac:dyDescent="0.35">
      <c r="S4830">
        <v>4759</v>
      </c>
      <c r="T4830" s="32">
        <v>64243392.37136212</v>
      </c>
      <c r="U4830">
        <v>4759</v>
      </c>
      <c r="V4830" s="32">
        <v>590096022.38528168</v>
      </c>
    </row>
    <row r="4831" spans="19:22" x14ac:dyDescent="0.35">
      <c r="S4831">
        <v>4760</v>
      </c>
      <c r="T4831" s="32">
        <v>88446861.177954704</v>
      </c>
      <c r="U4831">
        <v>4760</v>
      </c>
      <c r="V4831" s="32">
        <v>1093675814.8107457</v>
      </c>
    </row>
    <row r="4832" spans="19:22" x14ac:dyDescent="0.35">
      <c r="S4832">
        <v>4761</v>
      </c>
      <c r="T4832" s="32">
        <v>151523793.19269648</v>
      </c>
      <c r="U4832">
        <v>4761</v>
      </c>
      <c r="V4832" s="32">
        <v>-366565218.07504952</v>
      </c>
    </row>
    <row r="4833" spans="19:22" x14ac:dyDescent="0.35">
      <c r="S4833">
        <v>4762</v>
      </c>
      <c r="T4833" s="32">
        <v>390657649.79880887</v>
      </c>
      <c r="U4833">
        <v>4762</v>
      </c>
      <c r="V4833" s="32">
        <v>-330025379.98906893</v>
      </c>
    </row>
    <row r="4834" spans="19:22" x14ac:dyDescent="0.35">
      <c r="S4834">
        <v>4763</v>
      </c>
      <c r="T4834" s="32">
        <v>99369829.359722197</v>
      </c>
      <c r="U4834">
        <v>4763</v>
      </c>
      <c r="V4834" s="32">
        <v>-143583642.11660403</v>
      </c>
    </row>
    <row r="4835" spans="19:22" x14ac:dyDescent="0.35">
      <c r="S4835">
        <v>4764</v>
      </c>
      <c r="T4835" s="32">
        <v>131733540.60579993</v>
      </c>
      <c r="U4835">
        <v>4764</v>
      </c>
      <c r="V4835" s="32">
        <v>1484674248.6878715</v>
      </c>
    </row>
    <row r="4836" spans="19:22" x14ac:dyDescent="0.35">
      <c r="S4836">
        <v>4765</v>
      </c>
      <c r="T4836" s="32">
        <v>166067821.82845306</v>
      </c>
      <c r="U4836">
        <v>4765</v>
      </c>
      <c r="V4836" s="32">
        <v>-163195234.01642376</v>
      </c>
    </row>
    <row r="4837" spans="19:22" x14ac:dyDescent="0.35">
      <c r="S4837">
        <v>4766</v>
      </c>
      <c r="T4837" s="32">
        <v>147396345.71494067</v>
      </c>
      <c r="U4837">
        <v>4766</v>
      </c>
      <c r="V4837" s="32">
        <v>-657646238.86801577</v>
      </c>
    </row>
    <row r="4838" spans="19:22" x14ac:dyDescent="0.35">
      <c r="S4838">
        <v>4767</v>
      </c>
      <c r="T4838" s="32">
        <v>155844350.14080113</v>
      </c>
      <c r="U4838">
        <v>4767</v>
      </c>
      <c r="V4838" s="32">
        <v>-360258407.58297646</v>
      </c>
    </row>
    <row r="4839" spans="19:22" x14ac:dyDescent="0.35">
      <c r="S4839">
        <v>4768</v>
      </c>
      <c r="T4839" s="32">
        <v>150322126.82043767</v>
      </c>
      <c r="U4839">
        <v>4768</v>
      </c>
      <c r="V4839" s="32">
        <v>-111158518.57338803</v>
      </c>
    </row>
    <row r="4840" spans="19:22" x14ac:dyDescent="0.35">
      <c r="S4840">
        <v>4769</v>
      </c>
      <c r="T4840" s="32">
        <v>76122491.783180073</v>
      </c>
      <c r="U4840">
        <v>4769</v>
      </c>
      <c r="V4840" s="32">
        <v>-417238725.61297941</v>
      </c>
    </row>
    <row r="4841" spans="19:22" x14ac:dyDescent="0.35">
      <c r="S4841">
        <v>4770</v>
      </c>
      <c r="T4841" s="32">
        <v>80654907.277878508</v>
      </c>
      <c r="U4841">
        <v>4770</v>
      </c>
      <c r="V4841" s="32">
        <v>-842137491.33862162</v>
      </c>
    </row>
    <row r="4842" spans="19:22" x14ac:dyDescent="0.35">
      <c r="S4842">
        <v>4771</v>
      </c>
      <c r="T4842" s="32">
        <v>86585903.387145013</v>
      </c>
      <c r="U4842">
        <v>4771</v>
      </c>
      <c r="V4842" s="32">
        <v>-207298349.53233057</v>
      </c>
    </row>
    <row r="4843" spans="19:22" x14ac:dyDescent="0.35">
      <c r="S4843">
        <v>4772</v>
      </c>
      <c r="T4843" s="32">
        <v>116311813.81091316</v>
      </c>
      <c r="U4843">
        <v>4772</v>
      </c>
      <c r="V4843" s="32">
        <v>-217235992.92356393</v>
      </c>
    </row>
    <row r="4844" spans="19:22" x14ac:dyDescent="0.35">
      <c r="S4844">
        <v>4773</v>
      </c>
      <c r="T4844" s="32">
        <v>135475477.47018504</v>
      </c>
      <c r="U4844">
        <v>4773</v>
      </c>
      <c r="V4844" s="32">
        <v>79011398.76742658</v>
      </c>
    </row>
    <row r="4845" spans="19:22" x14ac:dyDescent="0.35">
      <c r="S4845">
        <v>4774</v>
      </c>
      <c r="T4845" s="32">
        <v>94325490.968042642</v>
      </c>
      <c r="U4845">
        <v>4774</v>
      </c>
      <c r="V4845" s="32">
        <v>969553436.95235252</v>
      </c>
    </row>
    <row r="4846" spans="19:22" x14ac:dyDescent="0.35">
      <c r="S4846">
        <v>4775</v>
      </c>
      <c r="T4846" s="32">
        <v>105988965.28887139</v>
      </c>
      <c r="U4846">
        <v>4775</v>
      </c>
      <c r="V4846" s="32">
        <v>350254746.03438926</v>
      </c>
    </row>
    <row r="4847" spans="19:22" x14ac:dyDescent="0.35">
      <c r="S4847">
        <v>4776</v>
      </c>
      <c r="T4847" s="32">
        <v>131127512.36922592</v>
      </c>
      <c r="U4847">
        <v>4776</v>
      </c>
      <c r="V4847" s="32">
        <v>-582398230.38118052</v>
      </c>
    </row>
    <row r="4848" spans="19:22" x14ac:dyDescent="0.35">
      <c r="S4848">
        <v>4777</v>
      </c>
      <c r="T4848" s="32">
        <v>130724971.03313449</v>
      </c>
      <c r="U4848">
        <v>4777</v>
      </c>
      <c r="V4848" s="32">
        <v>-274575242.85780585</v>
      </c>
    </row>
    <row r="4849" spans="19:22" x14ac:dyDescent="0.35">
      <c r="S4849">
        <v>4778</v>
      </c>
      <c r="T4849" s="32">
        <v>299290497.90894413</v>
      </c>
      <c r="U4849">
        <v>4778</v>
      </c>
      <c r="V4849" s="32">
        <v>22865711.098964814</v>
      </c>
    </row>
    <row r="4850" spans="19:22" x14ac:dyDescent="0.35">
      <c r="S4850">
        <v>4779</v>
      </c>
      <c r="T4850" s="32">
        <v>175349099.5924809</v>
      </c>
      <c r="U4850">
        <v>4779</v>
      </c>
      <c r="V4850" s="32">
        <v>-556741974.55356407</v>
      </c>
    </row>
    <row r="4851" spans="19:22" x14ac:dyDescent="0.35">
      <c r="S4851">
        <v>4780</v>
      </c>
      <c r="T4851" s="32">
        <v>101057644.69088505</v>
      </c>
      <c r="U4851">
        <v>4780</v>
      </c>
      <c r="V4851" s="32">
        <v>-219193556.94303098</v>
      </c>
    </row>
    <row r="4852" spans="19:22" x14ac:dyDescent="0.35">
      <c r="S4852">
        <v>4781</v>
      </c>
      <c r="T4852" s="32">
        <v>158668742.21974283</v>
      </c>
      <c r="U4852">
        <v>4781</v>
      </c>
      <c r="V4852" s="32">
        <v>481968258.29361558</v>
      </c>
    </row>
    <row r="4853" spans="19:22" x14ac:dyDescent="0.35">
      <c r="S4853">
        <v>4782</v>
      </c>
      <c r="T4853" s="32">
        <v>111269566.39724576</v>
      </c>
      <c r="U4853">
        <v>4782</v>
      </c>
      <c r="V4853" s="32">
        <v>-784928111.79362333</v>
      </c>
    </row>
    <row r="4854" spans="19:22" x14ac:dyDescent="0.35">
      <c r="S4854">
        <v>4783</v>
      </c>
      <c r="T4854" s="32">
        <v>120286954.45956652</v>
      </c>
      <c r="U4854">
        <v>4783</v>
      </c>
      <c r="V4854" s="32">
        <v>-52586579.641379908</v>
      </c>
    </row>
    <row r="4855" spans="19:22" x14ac:dyDescent="0.35">
      <c r="S4855">
        <v>4784</v>
      </c>
      <c r="T4855" s="32">
        <v>174682284.80343112</v>
      </c>
      <c r="U4855">
        <v>4784</v>
      </c>
      <c r="V4855" s="32">
        <v>460315160.37657624</v>
      </c>
    </row>
    <row r="4856" spans="19:22" x14ac:dyDescent="0.35">
      <c r="S4856">
        <v>4785</v>
      </c>
      <c r="T4856" s="32">
        <v>76005677.416981995</v>
      </c>
      <c r="U4856">
        <v>4785</v>
      </c>
      <c r="V4856" s="32">
        <v>1333556954.2790256</v>
      </c>
    </row>
    <row r="4857" spans="19:22" x14ac:dyDescent="0.35">
      <c r="S4857">
        <v>4786</v>
      </c>
      <c r="T4857" s="32">
        <v>175590216.1558935</v>
      </c>
      <c r="U4857">
        <v>4786</v>
      </c>
      <c r="V4857" s="32">
        <v>-410206452.61594975</v>
      </c>
    </row>
    <row r="4858" spans="19:22" x14ac:dyDescent="0.35">
      <c r="S4858">
        <v>4787</v>
      </c>
      <c r="T4858" s="32">
        <v>116421966.83947338</v>
      </c>
      <c r="U4858">
        <v>4787</v>
      </c>
      <c r="V4858" s="32">
        <v>-541505129.6570313</v>
      </c>
    </row>
    <row r="4859" spans="19:22" x14ac:dyDescent="0.35">
      <c r="S4859">
        <v>4788</v>
      </c>
      <c r="T4859" s="32">
        <v>158142998.03208265</v>
      </c>
      <c r="U4859">
        <v>4788</v>
      </c>
      <c r="V4859" s="32">
        <v>549794470.77738702</v>
      </c>
    </row>
    <row r="4860" spans="19:22" x14ac:dyDescent="0.35">
      <c r="S4860">
        <v>4789</v>
      </c>
      <c r="T4860" s="32">
        <v>249026770.84354874</v>
      </c>
      <c r="U4860">
        <v>4789</v>
      </c>
      <c r="V4860" s="32">
        <v>272292938.23476118</v>
      </c>
    </row>
    <row r="4861" spans="19:22" x14ac:dyDescent="0.35">
      <c r="S4861">
        <v>4790</v>
      </c>
      <c r="T4861" s="32">
        <v>129084340.41247495</v>
      </c>
      <c r="U4861">
        <v>4790</v>
      </c>
      <c r="V4861" s="32">
        <v>-80686821.860580996</v>
      </c>
    </row>
    <row r="4862" spans="19:22" x14ac:dyDescent="0.35">
      <c r="S4862">
        <v>4791</v>
      </c>
      <c r="T4862" s="32">
        <v>111411467.84003854</v>
      </c>
      <c r="U4862">
        <v>4791</v>
      </c>
      <c r="V4862" s="32">
        <v>-289729805.13033152</v>
      </c>
    </row>
    <row r="4863" spans="19:22" x14ac:dyDescent="0.35">
      <c r="S4863">
        <v>4792</v>
      </c>
      <c r="T4863" s="32">
        <v>96093773.394015327</v>
      </c>
      <c r="U4863">
        <v>4792</v>
      </c>
      <c r="V4863" s="32">
        <v>33167280.23698223</v>
      </c>
    </row>
    <row r="4864" spans="19:22" x14ac:dyDescent="0.35">
      <c r="S4864">
        <v>4793</v>
      </c>
      <c r="T4864" s="32">
        <v>104445151.26668526</v>
      </c>
      <c r="U4864">
        <v>4793</v>
      </c>
      <c r="V4864" s="32">
        <v>-182141321.23197502</v>
      </c>
    </row>
    <row r="4865" spans="19:22" x14ac:dyDescent="0.35">
      <c r="S4865">
        <v>4794</v>
      </c>
      <c r="T4865" s="32">
        <v>189318876.16942951</v>
      </c>
      <c r="U4865">
        <v>4794</v>
      </c>
      <c r="V4865" s="32">
        <v>-1086302916.0291305</v>
      </c>
    </row>
    <row r="4866" spans="19:22" x14ac:dyDescent="0.35">
      <c r="S4866">
        <v>4795</v>
      </c>
      <c r="T4866" s="32">
        <v>119489196.31784575</v>
      </c>
      <c r="U4866">
        <v>4795</v>
      </c>
      <c r="V4866" s="32">
        <v>40595997.946720198</v>
      </c>
    </row>
    <row r="4867" spans="19:22" x14ac:dyDescent="0.35">
      <c r="S4867">
        <v>4796</v>
      </c>
      <c r="T4867" s="32">
        <v>208991808.46691343</v>
      </c>
      <c r="U4867">
        <v>4796</v>
      </c>
      <c r="V4867" s="32">
        <v>-192888884.11478361</v>
      </c>
    </row>
    <row r="4868" spans="19:22" x14ac:dyDescent="0.35">
      <c r="S4868">
        <v>4797</v>
      </c>
      <c r="T4868" s="32">
        <v>69889949.719205022</v>
      </c>
      <c r="U4868">
        <v>4797</v>
      </c>
      <c r="V4868" s="32">
        <v>-415176693.36738968</v>
      </c>
    </row>
    <row r="4869" spans="19:22" x14ac:dyDescent="0.35">
      <c r="S4869">
        <v>4798</v>
      </c>
      <c r="T4869" s="32">
        <v>127845049.30850172</v>
      </c>
      <c r="U4869">
        <v>4798</v>
      </c>
      <c r="V4869" s="32">
        <v>-256896414.04660249</v>
      </c>
    </row>
    <row r="4870" spans="19:22" x14ac:dyDescent="0.35">
      <c r="S4870">
        <v>4799</v>
      </c>
      <c r="T4870" s="32">
        <v>146762940.54858339</v>
      </c>
      <c r="U4870">
        <v>4799</v>
      </c>
      <c r="V4870" s="32">
        <v>-39597554.962189071</v>
      </c>
    </row>
    <row r="4871" spans="19:22" x14ac:dyDescent="0.35">
      <c r="S4871">
        <v>4800</v>
      </c>
      <c r="T4871" s="32">
        <v>189453335.3765322</v>
      </c>
      <c r="U4871">
        <v>4800</v>
      </c>
      <c r="V4871" s="32">
        <v>-157992305.24410895</v>
      </c>
    </row>
    <row r="4872" spans="19:22" x14ac:dyDescent="0.35">
      <c r="S4872">
        <v>4801</v>
      </c>
      <c r="T4872" s="32">
        <v>101379939.30458704</v>
      </c>
      <c r="U4872">
        <v>4801</v>
      </c>
      <c r="V4872" s="32">
        <v>-353948978.73815936</v>
      </c>
    </row>
    <row r="4873" spans="19:22" x14ac:dyDescent="0.35">
      <c r="S4873">
        <v>4802</v>
      </c>
      <c r="T4873" s="32">
        <v>138218664.53622028</v>
      </c>
      <c r="U4873">
        <v>4802</v>
      </c>
      <c r="V4873" s="32">
        <v>3535498.7459303439</v>
      </c>
    </row>
    <row r="4874" spans="19:22" x14ac:dyDescent="0.35">
      <c r="S4874">
        <v>4803</v>
      </c>
      <c r="T4874" s="32">
        <v>69797590.711255431</v>
      </c>
      <c r="U4874">
        <v>4803</v>
      </c>
      <c r="V4874" s="32">
        <v>-273987636.23362106</v>
      </c>
    </row>
    <row r="4875" spans="19:22" x14ac:dyDescent="0.35">
      <c r="S4875">
        <v>4804</v>
      </c>
      <c r="T4875" s="32">
        <v>143559249.42468157</v>
      </c>
      <c r="U4875">
        <v>4804</v>
      </c>
      <c r="V4875" s="32">
        <v>-193963980.02083287</v>
      </c>
    </row>
    <row r="4876" spans="19:22" x14ac:dyDescent="0.35">
      <c r="S4876">
        <v>4805</v>
      </c>
      <c r="T4876" s="32">
        <v>291931279.15575314</v>
      </c>
      <c r="U4876">
        <v>4805</v>
      </c>
      <c r="V4876" s="32">
        <v>-357263169.15553236</v>
      </c>
    </row>
    <row r="4877" spans="19:22" x14ac:dyDescent="0.35">
      <c r="S4877">
        <v>4806</v>
      </c>
      <c r="T4877" s="32">
        <v>196106229.04601395</v>
      </c>
      <c r="U4877">
        <v>4806</v>
      </c>
      <c r="V4877" s="32">
        <v>-406658656.96080524</v>
      </c>
    </row>
    <row r="4878" spans="19:22" x14ac:dyDescent="0.35">
      <c r="S4878">
        <v>4807</v>
      </c>
      <c r="T4878" s="32">
        <v>126163351.63767342</v>
      </c>
      <c r="U4878">
        <v>4807</v>
      </c>
      <c r="V4878" s="32">
        <v>615840801.97725713</v>
      </c>
    </row>
    <row r="4879" spans="19:22" x14ac:dyDescent="0.35">
      <c r="S4879">
        <v>4808</v>
      </c>
      <c r="T4879" s="32">
        <v>107532026.13471825</v>
      </c>
      <c r="U4879">
        <v>4808</v>
      </c>
      <c r="V4879" s="32">
        <v>-246083000.60978872</v>
      </c>
    </row>
    <row r="4880" spans="19:22" x14ac:dyDescent="0.35">
      <c r="S4880">
        <v>4809</v>
      </c>
      <c r="T4880" s="32">
        <v>176912076.4206512</v>
      </c>
      <c r="U4880">
        <v>4809</v>
      </c>
      <c r="V4880" s="32">
        <v>-231674226.67253828</v>
      </c>
    </row>
    <row r="4881" spans="19:22" x14ac:dyDescent="0.35">
      <c r="S4881">
        <v>4810</v>
      </c>
      <c r="T4881" s="32">
        <v>194309387.87674925</v>
      </c>
      <c r="U4881">
        <v>4810</v>
      </c>
      <c r="V4881" s="32">
        <v>-131719934.26722644</v>
      </c>
    </row>
    <row r="4882" spans="19:22" x14ac:dyDescent="0.35">
      <c r="S4882">
        <v>4811</v>
      </c>
      <c r="T4882" s="32">
        <v>173472418.44212034</v>
      </c>
      <c r="U4882">
        <v>4811</v>
      </c>
      <c r="V4882" s="32">
        <v>-231325308.14053139</v>
      </c>
    </row>
    <row r="4883" spans="19:22" x14ac:dyDescent="0.35">
      <c r="S4883">
        <v>4812</v>
      </c>
      <c r="T4883" s="32">
        <v>127111226.04084828</v>
      </c>
      <c r="U4883">
        <v>4812</v>
      </c>
      <c r="V4883" s="32">
        <v>-30523116.620735548</v>
      </c>
    </row>
    <row r="4884" spans="19:22" x14ac:dyDescent="0.35">
      <c r="S4884">
        <v>4813</v>
      </c>
      <c r="T4884" s="32">
        <v>96229381.029761821</v>
      </c>
      <c r="U4884">
        <v>4813</v>
      </c>
      <c r="V4884" s="32">
        <v>-183003902.2974008</v>
      </c>
    </row>
    <row r="4885" spans="19:22" x14ac:dyDescent="0.35">
      <c r="S4885">
        <v>4814</v>
      </c>
      <c r="T4885" s="32">
        <v>237515006.18561524</v>
      </c>
      <c r="U4885">
        <v>4814</v>
      </c>
      <c r="V4885" s="32">
        <v>-375964288.91741252</v>
      </c>
    </row>
    <row r="4886" spans="19:22" x14ac:dyDescent="0.35">
      <c r="S4886">
        <v>4815</v>
      </c>
      <c r="T4886" s="32">
        <v>90455397.40496777</v>
      </c>
      <c r="U4886">
        <v>4815</v>
      </c>
      <c r="V4886" s="32">
        <v>-211572370.77302551</v>
      </c>
    </row>
    <row r="4887" spans="19:22" x14ac:dyDescent="0.35">
      <c r="S4887">
        <v>4816</v>
      </c>
      <c r="T4887" s="32">
        <v>122820136.4660956</v>
      </c>
      <c r="U4887">
        <v>4816</v>
      </c>
      <c r="V4887" s="32">
        <v>-256535460.5877308</v>
      </c>
    </row>
    <row r="4888" spans="19:22" x14ac:dyDescent="0.35">
      <c r="S4888">
        <v>4817</v>
      </c>
      <c r="T4888" s="32">
        <v>148079811.38394085</v>
      </c>
      <c r="U4888">
        <v>4817</v>
      </c>
      <c r="V4888" s="32">
        <v>-43811964.328602053</v>
      </c>
    </row>
    <row r="4889" spans="19:22" x14ac:dyDescent="0.35">
      <c r="S4889">
        <v>4818</v>
      </c>
      <c r="T4889" s="32">
        <v>114814835.53409573</v>
      </c>
      <c r="U4889">
        <v>4818</v>
      </c>
      <c r="V4889" s="32">
        <v>-218232404.50933111</v>
      </c>
    </row>
    <row r="4890" spans="19:22" x14ac:dyDescent="0.35">
      <c r="S4890">
        <v>4819</v>
      </c>
      <c r="T4890" s="32">
        <v>214742762.2772269</v>
      </c>
      <c r="U4890">
        <v>4819</v>
      </c>
      <c r="V4890" s="32">
        <v>92079430.536866486</v>
      </c>
    </row>
    <row r="4891" spans="19:22" x14ac:dyDescent="0.35">
      <c r="S4891">
        <v>4820</v>
      </c>
      <c r="T4891" s="32">
        <v>159633522.56754196</v>
      </c>
      <c r="U4891">
        <v>4820</v>
      </c>
      <c r="V4891" s="32">
        <v>417851858.79055601</v>
      </c>
    </row>
    <row r="4892" spans="19:22" x14ac:dyDescent="0.35">
      <c r="S4892">
        <v>4821</v>
      </c>
      <c r="T4892" s="32">
        <v>79766875.933627203</v>
      </c>
      <c r="U4892">
        <v>4821</v>
      </c>
      <c r="V4892" s="32">
        <v>59984825.396281481</v>
      </c>
    </row>
    <row r="4893" spans="19:22" x14ac:dyDescent="0.35">
      <c r="S4893">
        <v>4822</v>
      </c>
      <c r="T4893" s="32">
        <v>201079494.32976255</v>
      </c>
      <c r="U4893">
        <v>4822</v>
      </c>
      <c r="V4893" s="32">
        <v>-230749735.39389381</v>
      </c>
    </row>
    <row r="4894" spans="19:22" x14ac:dyDescent="0.35">
      <c r="S4894">
        <v>4823</v>
      </c>
      <c r="T4894" s="32">
        <v>108793339.82961576</v>
      </c>
      <c r="U4894">
        <v>4823</v>
      </c>
      <c r="V4894" s="32">
        <v>-191973034.69218913</v>
      </c>
    </row>
    <row r="4895" spans="19:22" x14ac:dyDescent="0.35">
      <c r="S4895">
        <v>4824</v>
      </c>
      <c r="T4895" s="32">
        <v>62350790.014236644</v>
      </c>
      <c r="U4895">
        <v>4824</v>
      </c>
      <c r="V4895" s="32">
        <v>-143505509.38373634</v>
      </c>
    </row>
    <row r="4896" spans="19:22" x14ac:dyDescent="0.35">
      <c r="S4896">
        <v>4825</v>
      </c>
      <c r="T4896" s="32">
        <v>127392913.79942288</v>
      </c>
      <c r="U4896">
        <v>4825</v>
      </c>
      <c r="V4896" s="32">
        <v>1030600956.8609506</v>
      </c>
    </row>
    <row r="4897" spans="19:22" x14ac:dyDescent="0.35">
      <c r="S4897">
        <v>4826</v>
      </c>
      <c r="T4897" s="32">
        <v>209516526.26195648</v>
      </c>
      <c r="U4897">
        <v>4826</v>
      </c>
      <c r="V4897" s="32">
        <v>-74812939.198395774</v>
      </c>
    </row>
    <row r="4898" spans="19:22" x14ac:dyDescent="0.35">
      <c r="S4898">
        <v>4827</v>
      </c>
      <c r="T4898" s="32">
        <v>116450417.54147823</v>
      </c>
      <c r="U4898">
        <v>4827</v>
      </c>
      <c r="V4898" s="32">
        <v>7033917139.9632788</v>
      </c>
    </row>
    <row r="4899" spans="19:22" x14ac:dyDescent="0.35">
      <c r="S4899">
        <v>4828</v>
      </c>
      <c r="T4899" s="32">
        <v>118529345.70688303</v>
      </c>
      <c r="U4899">
        <v>4828</v>
      </c>
      <c r="V4899" s="32">
        <v>-280912532.12275475</v>
      </c>
    </row>
    <row r="4900" spans="19:22" x14ac:dyDescent="0.35">
      <c r="S4900">
        <v>4829</v>
      </c>
      <c r="T4900" s="32">
        <v>165786436.93741825</v>
      </c>
      <c r="U4900">
        <v>4829</v>
      </c>
      <c r="V4900" s="32">
        <v>-246325334.73343793</v>
      </c>
    </row>
    <row r="4901" spans="19:22" x14ac:dyDescent="0.35">
      <c r="S4901">
        <v>4830</v>
      </c>
      <c r="T4901" s="32">
        <v>191943307.80994987</v>
      </c>
      <c r="U4901">
        <v>4830</v>
      </c>
      <c r="V4901" s="32">
        <v>-460222278.48015493</v>
      </c>
    </row>
    <row r="4902" spans="19:22" x14ac:dyDescent="0.35">
      <c r="S4902">
        <v>4831</v>
      </c>
      <c r="T4902" s="32">
        <v>148805989.61794403</v>
      </c>
      <c r="U4902">
        <v>4831</v>
      </c>
      <c r="V4902" s="32">
        <v>-215679145.65644181</v>
      </c>
    </row>
    <row r="4903" spans="19:22" x14ac:dyDescent="0.35">
      <c r="S4903">
        <v>4832</v>
      </c>
      <c r="T4903" s="32">
        <v>152590363.94671217</v>
      </c>
      <c r="U4903">
        <v>4832</v>
      </c>
      <c r="V4903" s="32">
        <v>-254995326.68956888</v>
      </c>
    </row>
    <row r="4904" spans="19:22" x14ac:dyDescent="0.35">
      <c r="S4904">
        <v>4833</v>
      </c>
      <c r="T4904" s="32">
        <v>126090568.16021858</v>
      </c>
      <c r="U4904">
        <v>4833</v>
      </c>
      <c r="V4904" s="32">
        <v>44112426.298505336</v>
      </c>
    </row>
    <row r="4905" spans="19:22" x14ac:dyDescent="0.35">
      <c r="S4905">
        <v>4834</v>
      </c>
      <c r="T4905" s="32">
        <v>371614836.53467017</v>
      </c>
      <c r="U4905">
        <v>4834</v>
      </c>
      <c r="V4905" s="32">
        <v>-392090182.21232641</v>
      </c>
    </row>
    <row r="4906" spans="19:22" x14ac:dyDescent="0.35">
      <c r="S4906">
        <v>4835</v>
      </c>
      <c r="T4906" s="32">
        <v>80202506.767232195</v>
      </c>
      <c r="U4906">
        <v>4835</v>
      </c>
      <c r="V4906" s="32">
        <v>-461140616.68552452</v>
      </c>
    </row>
    <row r="4907" spans="19:22" x14ac:dyDescent="0.35">
      <c r="S4907">
        <v>4836</v>
      </c>
      <c r="T4907" s="32">
        <v>146471413.72374356</v>
      </c>
      <c r="U4907">
        <v>4836</v>
      </c>
      <c r="V4907" s="32">
        <v>-325379521.56851178</v>
      </c>
    </row>
    <row r="4908" spans="19:22" x14ac:dyDescent="0.35">
      <c r="S4908">
        <v>4837</v>
      </c>
      <c r="T4908" s="32">
        <v>163650519.54386082</v>
      </c>
      <c r="U4908">
        <v>4837</v>
      </c>
      <c r="V4908" s="32">
        <v>265214340.69688547</v>
      </c>
    </row>
    <row r="4909" spans="19:22" x14ac:dyDescent="0.35">
      <c r="S4909">
        <v>4838</v>
      </c>
      <c r="T4909" s="32">
        <v>59530128.931864142</v>
      </c>
      <c r="U4909">
        <v>4838</v>
      </c>
      <c r="V4909" s="32">
        <v>-343211290.55709046</v>
      </c>
    </row>
    <row r="4910" spans="19:22" x14ac:dyDescent="0.35">
      <c r="S4910">
        <v>4839</v>
      </c>
      <c r="T4910" s="32">
        <v>131254614.89410998</v>
      </c>
      <c r="U4910">
        <v>4839</v>
      </c>
      <c r="V4910" s="32">
        <v>-355506061.980407</v>
      </c>
    </row>
    <row r="4911" spans="19:22" x14ac:dyDescent="0.35">
      <c r="S4911">
        <v>4840</v>
      </c>
      <c r="T4911" s="32">
        <v>188247828.08914125</v>
      </c>
      <c r="U4911">
        <v>4840</v>
      </c>
      <c r="V4911" s="32">
        <v>-176452443.59446383</v>
      </c>
    </row>
    <row r="4912" spans="19:22" x14ac:dyDescent="0.35">
      <c r="S4912">
        <v>4841</v>
      </c>
      <c r="T4912" s="32">
        <v>139099693.70975554</v>
      </c>
      <c r="U4912">
        <v>4841</v>
      </c>
      <c r="V4912" s="32">
        <v>-114340517.26332773</v>
      </c>
    </row>
    <row r="4913" spans="19:22" x14ac:dyDescent="0.35">
      <c r="S4913">
        <v>4842</v>
      </c>
      <c r="T4913" s="32">
        <v>179462861.99493223</v>
      </c>
      <c r="U4913">
        <v>4842</v>
      </c>
      <c r="V4913" s="32">
        <v>-504370172.61923558</v>
      </c>
    </row>
    <row r="4914" spans="19:22" x14ac:dyDescent="0.35">
      <c r="S4914">
        <v>4843</v>
      </c>
      <c r="T4914" s="32">
        <v>106264844.78236023</v>
      </c>
      <c r="U4914">
        <v>4843</v>
      </c>
      <c r="V4914" s="32">
        <v>255328711.54624003</v>
      </c>
    </row>
    <row r="4915" spans="19:22" x14ac:dyDescent="0.35">
      <c r="S4915">
        <v>4844</v>
      </c>
      <c r="T4915" s="32">
        <v>105038862.88643184</v>
      </c>
      <c r="U4915">
        <v>4844</v>
      </c>
      <c r="V4915" s="32">
        <v>1759084258.6869931</v>
      </c>
    </row>
    <row r="4916" spans="19:22" x14ac:dyDescent="0.35">
      <c r="S4916">
        <v>4845</v>
      </c>
      <c r="T4916" s="32">
        <v>232358878.63067517</v>
      </c>
      <c r="U4916">
        <v>4845</v>
      </c>
      <c r="V4916" s="32">
        <v>-146202673.27379462</v>
      </c>
    </row>
    <row r="4917" spans="19:22" x14ac:dyDescent="0.35">
      <c r="S4917">
        <v>4846</v>
      </c>
      <c r="T4917" s="32">
        <v>157899973.7636936</v>
      </c>
      <c r="U4917">
        <v>4846</v>
      </c>
      <c r="V4917" s="32">
        <v>-408612534.57592541</v>
      </c>
    </row>
    <row r="4918" spans="19:22" x14ac:dyDescent="0.35">
      <c r="S4918">
        <v>4847</v>
      </c>
      <c r="T4918" s="32">
        <v>95688662.893718302</v>
      </c>
      <c r="U4918">
        <v>4847</v>
      </c>
      <c r="V4918" s="32">
        <v>-356759955.44387305</v>
      </c>
    </row>
    <row r="4919" spans="19:22" x14ac:dyDescent="0.35">
      <c r="S4919">
        <v>4848</v>
      </c>
      <c r="T4919" s="32">
        <v>107999524.29661721</v>
      </c>
      <c r="U4919">
        <v>4848</v>
      </c>
      <c r="V4919" s="32">
        <v>-325394761.19967276</v>
      </c>
    </row>
    <row r="4920" spans="19:22" x14ac:dyDescent="0.35">
      <c r="S4920">
        <v>4849</v>
      </c>
      <c r="T4920" s="32">
        <v>297352311.99209332</v>
      </c>
      <c r="U4920">
        <v>4849</v>
      </c>
      <c r="V4920" s="32">
        <v>-298821142.28100604</v>
      </c>
    </row>
    <row r="4921" spans="19:22" x14ac:dyDescent="0.35">
      <c r="S4921">
        <v>4850</v>
      </c>
      <c r="T4921" s="32">
        <v>146204033.52492046</v>
      </c>
      <c r="U4921">
        <v>4850</v>
      </c>
      <c r="V4921" s="32">
        <v>-436764877.20634758</v>
      </c>
    </row>
    <row r="4922" spans="19:22" x14ac:dyDescent="0.35">
      <c r="S4922">
        <v>4851</v>
      </c>
      <c r="T4922" s="32">
        <v>198161515.24573216</v>
      </c>
      <c r="U4922">
        <v>4851</v>
      </c>
      <c r="V4922" s="32">
        <v>-204992801.05914846</v>
      </c>
    </row>
    <row r="4923" spans="19:22" x14ac:dyDescent="0.35">
      <c r="S4923">
        <v>4852</v>
      </c>
      <c r="T4923" s="32">
        <v>105045687.8536732</v>
      </c>
      <c r="U4923">
        <v>4852</v>
      </c>
      <c r="V4923" s="32">
        <v>616425959.15209985</v>
      </c>
    </row>
    <row r="4924" spans="19:22" x14ac:dyDescent="0.35">
      <c r="S4924">
        <v>4853</v>
      </c>
      <c r="T4924" s="32">
        <v>221336052.72192684</v>
      </c>
      <c r="U4924">
        <v>4853</v>
      </c>
      <c r="V4924" s="32">
        <v>-175163559.23366907</v>
      </c>
    </row>
    <row r="4925" spans="19:22" x14ac:dyDescent="0.35">
      <c r="S4925">
        <v>4854</v>
      </c>
      <c r="T4925" s="32">
        <v>321663113.87185234</v>
      </c>
      <c r="U4925">
        <v>4854</v>
      </c>
      <c r="V4925" s="32">
        <v>33129630.739960391</v>
      </c>
    </row>
    <row r="4926" spans="19:22" x14ac:dyDescent="0.35">
      <c r="S4926">
        <v>4855</v>
      </c>
      <c r="T4926" s="32">
        <v>151452141.97207659</v>
      </c>
      <c r="U4926">
        <v>4855</v>
      </c>
      <c r="V4926" s="32">
        <v>-105511536.28087492</v>
      </c>
    </row>
    <row r="4927" spans="19:22" x14ac:dyDescent="0.35">
      <c r="S4927">
        <v>4856</v>
      </c>
      <c r="T4927" s="32">
        <v>116375538.1473271</v>
      </c>
      <c r="U4927">
        <v>4856</v>
      </c>
      <c r="V4927" s="32">
        <v>-212060203.09274757</v>
      </c>
    </row>
    <row r="4928" spans="19:22" x14ac:dyDescent="0.35">
      <c r="S4928">
        <v>4857</v>
      </c>
      <c r="T4928" s="32">
        <v>65204417.125436813</v>
      </c>
      <c r="U4928">
        <v>4857</v>
      </c>
      <c r="V4928" s="32">
        <v>277146092.7320981</v>
      </c>
    </row>
    <row r="4929" spans="19:22" x14ac:dyDescent="0.35">
      <c r="S4929">
        <v>4858</v>
      </c>
      <c r="T4929" s="32">
        <v>150249791.66803867</v>
      </c>
      <c r="U4929">
        <v>4858</v>
      </c>
      <c r="V4929" s="32">
        <v>-319140963.05490696</v>
      </c>
    </row>
    <row r="4930" spans="19:22" x14ac:dyDescent="0.35">
      <c r="S4930">
        <v>4859</v>
      </c>
      <c r="T4930" s="32">
        <v>116015038.0362062</v>
      </c>
      <c r="U4930">
        <v>4859</v>
      </c>
      <c r="V4930" s="32">
        <v>-152821473.48491409</v>
      </c>
    </row>
    <row r="4931" spans="19:22" x14ac:dyDescent="0.35">
      <c r="S4931">
        <v>4860</v>
      </c>
      <c r="T4931" s="32">
        <v>80566836.763652638</v>
      </c>
      <c r="U4931">
        <v>4860</v>
      </c>
      <c r="V4931" s="32">
        <v>2243734586.7764964</v>
      </c>
    </row>
    <row r="4932" spans="19:22" x14ac:dyDescent="0.35">
      <c r="S4932">
        <v>4861</v>
      </c>
      <c r="T4932" s="32">
        <v>181505855.36700886</v>
      </c>
      <c r="U4932">
        <v>4861</v>
      </c>
      <c r="V4932" s="32">
        <v>-327196022.94081283</v>
      </c>
    </row>
    <row r="4933" spans="19:22" x14ac:dyDescent="0.35">
      <c r="S4933">
        <v>4862</v>
      </c>
      <c r="T4933" s="32">
        <v>96820230.991832048</v>
      </c>
      <c r="U4933">
        <v>4862</v>
      </c>
      <c r="V4933" s="32">
        <v>2167251197.9845691</v>
      </c>
    </row>
    <row r="4934" spans="19:22" x14ac:dyDescent="0.35">
      <c r="S4934">
        <v>4863</v>
      </c>
      <c r="T4934" s="32">
        <v>149373863.29501238</v>
      </c>
      <c r="U4934">
        <v>4863</v>
      </c>
      <c r="V4934" s="32">
        <v>2420739780.8678837</v>
      </c>
    </row>
    <row r="4935" spans="19:22" x14ac:dyDescent="0.35">
      <c r="S4935">
        <v>4864</v>
      </c>
      <c r="T4935" s="32">
        <v>164104891.26997539</v>
      </c>
      <c r="U4935">
        <v>4864</v>
      </c>
      <c r="V4935" s="32">
        <v>389226535.39629304</v>
      </c>
    </row>
    <row r="4936" spans="19:22" x14ac:dyDescent="0.35">
      <c r="S4936">
        <v>4865</v>
      </c>
      <c r="T4936" s="32">
        <v>159112107.55555043</v>
      </c>
      <c r="U4936">
        <v>4865</v>
      </c>
      <c r="V4936" s="32">
        <v>-349400914.89198011</v>
      </c>
    </row>
    <row r="4937" spans="19:22" x14ac:dyDescent="0.35">
      <c r="S4937">
        <v>4866</v>
      </c>
      <c r="T4937" s="32">
        <v>152780820.36602759</v>
      </c>
      <c r="U4937">
        <v>4866</v>
      </c>
      <c r="V4937" s="32">
        <v>242757259.13000059</v>
      </c>
    </row>
    <row r="4938" spans="19:22" x14ac:dyDescent="0.35">
      <c r="S4938">
        <v>4867</v>
      </c>
      <c r="T4938" s="32">
        <v>160687883.31661922</v>
      </c>
      <c r="U4938">
        <v>4867</v>
      </c>
      <c r="V4938" s="32">
        <v>-497259713.80215752</v>
      </c>
    </row>
    <row r="4939" spans="19:22" x14ac:dyDescent="0.35">
      <c r="S4939">
        <v>4868</v>
      </c>
      <c r="T4939" s="32">
        <v>180670874.83523622</v>
      </c>
      <c r="U4939">
        <v>4868</v>
      </c>
      <c r="V4939" s="32">
        <v>-422013238.39277256</v>
      </c>
    </row>
    <row r="4940" spans="19:22" x14ac:dyDescent="0.35">
      <c r="S4940">
        <v>4869</v>
      </c>
      <c r="T4940" s="32">
        <v>229562066.94013262</v>
      </c>
      <c r="U4940">
        <v>4869</v>
      </c>
      <c r="V4940" s="32">
        <v>-400459610.01579922</v>
      </c>
    </row>
    <row r="4941" spans="19:22" x14ac:dyDescent="0.35">
      <c r="S4941">
        <v>4870</v>
      </c>
      <c r="T4941" s="32">
        <v>140739739.10030329</v>
      </c>
      <c r="U4941">
        <v>4870</v>
      </c>
      <c r="V4941" s="32">
        <v>-449465541.45600027</v>
      </c>
    </row>
    <row r="4942" spans="19:22" x14ac:dyDescent="0.35">
      <c r="S4942">
        <v>4871</v>
      </c>
      <c r="T4942" s="32">
        <v>102191047.17076688</v>
      </c>
      <c r="U4942">
        <v>4871</v>
      </c>
      <c r="V4942" s="32">
        <v>-23490738.04784584</v>
      </c>
    </row>
    <row r="4943" spans="19:22" x14ac:dyDescent="0.35">
      <c r="S4943">
        <v>4872</v>
      </c>
      <c r="T4943" s="32">
        <v>236450673.25048876</v>
      </c>
      <c r="U4943">
        <v>4872</v>
      </c>
      <c r="V4943" s="32">
        <v>43782955.790310577</v>
      </c>
    </row>
    <row r="4944" spans="19:22" x14ac:dyDescent="0.35">
      <c r="S4944">
        <v>4873</v>
      </c>
      <c r="T4944" s="32">
        <v>112149105.00598802</v>
      </c>
      <c r="U4944">
        <v>4873</v>
      </c>
      <c r="V4944" s="32">
        <v>-170078588.0401009</v>
      </c>
    </row>
    <row r="4945" spans="19:22" x14ac:dyDescent="0.35">
      <c r="S4945">
        <v>4874</v>
      </c>
      <c r="T4945" s="32">
        <v>110330857.39324135</v>
      </c>
      <c r="U4945">
        <v>4874</v>
      </c>
      <c r="V4945" s="32">
        <v>-154742486.45448938</v>
      </c>
    </row>
    <row r="4946" spans="19:22" x14ac:dyDescent="0.35">
      <c r="S4946">
        <v>4875</v>
      </c>
      <c r="T4946" s="32">
        <v>93467174.298308656</v>
      </c>
      <c r="U4946">
        <v>4875</v>
      </c>
      <c r="V4946" s="32">
        <v>1986024609.118155</v>
      </c>
    </row>
    <row r="4947" spans="19:22" x14ac:dyDescent="0.35">
      <c r="S4947">
        <v>4876</v>
      </c>
      <c r="T4947" s="32">
        <v>232964796.80832887</v>
      </c>
      <c r="U4947">
        <v>4876</v>
      </c>
      <c r="V4947" s="32">
        <v>1095398.1880110987</v>
      </c>
    </row>
    <row r="4948" spans="19:22" x14ac:dyDescent="0.35">
      <c r="S4948">
        <v>4877</v>
      </c>
      <c r="T4948" s="32">
        <v>181837851.36936444</v>
      </c>
      <c r="U4948">
        <v>4877</v>
      </c>
      <c r="V4948" s="32">
        <v>-196923883.99708</v>
      </c>
    </row>
    <row r="4949" spans="19:22" x14ac:dyDescent="0.35">
      <c r="S4949">
        <v>4878</v>
      </c>
      <c r="T4949" s="32">
        <v>124737253.80613752</v>
      </c>
      <c r="U4949">
        <v>4878</v>
      </c>
      <c r="V4949" s="32">
        <v>6036491.5922934525</v>
      </c>
    </row>
    <row r="4950" spans="19:22" x14ac:dyDescent="0.35">
      <c r="S4950">
        <v>4879</v>
      </c>
      <c r="T4950" s="32">
        <v>75354550.550261006</v>
      </c>
      <c r="U4950">
        <v>4879</v>
      </c>
      <c r="V4950" s="32">
        <v>-43386705.514683753</v>
      </c>
    </row>
    <row r="4951" spans="19:22" x14ac:dyDescent="0.35">
      <c r="S4951">
        <v>4880</v>
      </c>
      <c r="T4951" s="32">
        <v>174389144.76096857</v>
      </c>
      <c r="U4951">
        <v>4880</v>
      </c>
      <c r="V4951" s="32">
        <v>-302774760.38856155</v>
      </c>
    </row>
    <row r="4952" spans="19:22" x14ac:dyDescent="0.35">
      <c r="S4952">
        <v>4881</v>
      </c>
      <c r="T4952" s="32">
        <v>120535798.33469644</v>
      </c>
      <c r="U4952">
        <v>4881</v>
      </c>
      <c r="V4952" s="32">
        <v>-428560649.82275426</v>
      </c>
    </row>
    <row r="4953" spans="19:22" x14ac:dyDescent="0.35">
      <c r="S4953">
        <v>4882</v>
      </c>
      <c r="T4953" s="32">
        <v>312777995.83772671</v>
      </c>
      <c r="U4953">
        <v>4882</v>
      </c>
      <c r="V4953" s="32">
        <v>178216989.3782334</v>
      </c>
    </row>
    <row r="4954" spans="19:22" x14ac:dyDescent="0.35">
      <c r="S4954">
        <v>4883</v>
      </c>
      <c r="T4954" s="32">
        <v>184253741.62499923</v>
      </c>
      <c r="U4954">
        <v>4883</v>
      </c>
      <c r="V4954" s="32">
        <v>-217589191.40867591</v>
      </c>
    </row>
    <row r="4955" spans="19:22" x14ac:dyDescent="0.35">
      <c r="S4955">
        <v>4884</v>
      </c>
      <c r="T4955" s="32">
        <v>198908841.61659357</v>
      </c>
      <c r="U4955">
        <v>4884</v>
      </c>
      <c r="V4955" s="32">
        <v>1719073953.0867856</v>
      </c>
    </row>
    <row r="4956" spans="19:22" x14ac:dyDescent="0.35">
      <c r="S4956">
        <v>4885</v>
      </c>
      <c r="T4956" s="32">
        <v>107770592.49738386</v>
      </c>
      <c r="U4956">
        <v>4885</v>
      </c>
      <c r="V4956" s="32">
        <v>-227108323.41361383</v>
      </c>
    </row>
    <row r="4957" spans="19:22" x14ac:dyDescent="0.35">
      <c r="S4957">
        <v>4886</v>
      </c>
      <c r="T4957" s="32">
        <v>127997016.26051266</v>
      </c>
      <c r="U4957">
        <v>4886</v>
      </c>
      <c r="V4957" s="32">
        <v>-62536265.899819016</v>
      </c>
    </row>
    <row r="4958" spans="19:22" x14ac:dyDescent="0.35">
      <c r="S4958">
        <v>4887</v>
      </c>
      <c r="T4958" s="32">
        <v>70611026.96645999</v>
      </c>
      <c r="U4958">
        <v>4887</v>
      </c>
      <c r="V4958" s="32">
        <v>162958187.86154619</v>
      </c>
    </row>
    <row r="4959" spans="19:22" x14ac:dyDescent="0.35">
      <c r="S4959">
        <v>4888</v>
      </c>
      <c r="T4959" s="32">
        <v>132141232.76092611</v>
      </c>
      <c r="U4959">
        <v>4888</v>
      </c>
      <c r="V4959" s="32">
        <v>334931860.78762376</v>
      </c>
    </row>
    <row r="4960" spans="19:22" x14ac:dyDescent="0.35">
      <c r="S4960">
        <v>4889</v>
      </c>
      <c r="T4960" s="32">
        <v>130919492.45995565</v>
      </c>
      <c r="U4960">
        <v>4889</v>
      </c>
      <c r="V4960" s="32">
        <v>-268975192.67111725</v>
      </c>
    </row>
    <row r="4961" spans="19:22" x14ac:dyDescent="0.35">
      <c r="S4961">
        <v>4890</v>
      </c>
      <c r="T4961" s="32">
        <v>104908008.41146819</v>
      </c>
      <c r="U4961">
        <v>4890</v>
      </c>
      <c r="V4961" s="32">
        <v>-964844468.33015299</v>
      </c>
    </row>
    <row r="4962" spans="19:22" x14ac:dyDescent="0.35">
      <c r="S4962">
        <v>4891</v>
      </c>
      <c r="T4962" s="32">
        <v>160255895.70065105</v>
      </c>
      <c r="U4962">
        <v>4891</v>
      </c>
      <c r="V4962" s="32">
        <v>907441668.32440031</v>
      </c>
    </row>
    <row r="4963" spans="19:22" x14ac:dyDescent="0.35">
      <c r="S4963">
        <v>4892</v>
      </c>
      <c r="T4963" s="32">
        <v>132685413.43429974</v>
      </c>
      <c r="U4963">
        <v>4892</v>
      </c>
      <c r="V4963" s="32">
        <v>-50936129.489164546</v>
      </c>
    </row>
    <row r="4964" spans="19:22" x14ac:dyDescent="0.35">
      <c r="S4964">
        <v>4893</v>
      </c>
      <c r="T4964" s="32">
        <v>90044785.601446912</v>
      </c>
      <c r="U4964">
        <v>4893</v>
      </c>
      <c r="V4964" s="32">
        <v>77181443.940403283</v>
      </c>
    </row>
    <row r="4965" spans="19:22" x14ac:dyDescent="0.35">
      <c r="S4965">
        <v>4894</v>
      </c>
      <c r="T4965" s="32">
        <v>183935446.01248837</v>
      </c>
      <c r="U4965">
        <v>4894</v>
      </c>
      <c r="V4965" s="32">
        <v>-340317312.38610882</v>
      </c>
    </row>
    <row r="4966" spans="19:22" x14ac:dyDescent="0.35">
      <c r="S4966">
        <v>4895</v>
      </c>
      <c r="T4966" s="32">
        <v>199358740.57774553</v>
      </c>
      <c r="U4966">
        <v>4895</v>
      </c>
      <c r="V4966" s="32">
        <v>-193924746.63558686</v>
      </c>
    </row>
    <row r="4967" spans="19:22" x14ac:dyDescent="0.35">
      <c r="S4967">
        <v>4896</v>
      </c>
      <c r="T4967" s="32">
        <v>93326817.178171143</v>
      </c>
      <c r="U4967">
        <v>4896</v>
      </c>
      <c r="V4967" s="32">
        <v>-258222451.15863341</v>
      </c>
    </row>
    <row r="4968" spans="19:22" x14ac:dyDescent="0.35">
      <c r="S4968">
        <v>4897</v>
      </c>
      <c r="T4968" s="32">
        <v>111545040.2366758</v>
      </c>
      <c r="U4968">
        <v>4897</v>
      </c>
      <c r="V4968" s="32">
        <v>-471817943.142663</v>
      </c>
    </row>
    <row r="4969" spans="19:22" x14ac:dyDescent="0.35">
      <c r="S4969">
        <v>4898</v>
      </c>
      <c r="T4969" s="32">
        <v>81604111.700104654</v>
      </c>
      <c r="U4969">
        <v>4898</v>
      </c>
      <c r="V4969" s="32">
        <v>-404926330.33802289</v>
      </c>
    </row>
    <row r="4970" spans="19:22" x14ac:dyDescent="0.35">
      <c r="S4970">
        <v>4899</v>
      </c>
      <c r="T4970" s="32">
        <v>69337477.013342962</v>
      </c>
      <c r="U4970">
        <v>4899</v>
      </c>
      <c r="V4970" s="32">
        <v>-223562301.61879334</v>
      </c>
    </row>
    <row r="4971" spans="19:22" x14ac:dyDescent="0.35">
      <c r="S4971">
        <v>4900</v>
      </c>
      <c r="T4971" s="32">
        <v>155119511.867706</v>
      </c>
      <c r="U4971">
        <v>4900</v>
      </c>
      <c r="V4971" s="32">
        <v>-190586309.42012519</v>
      </c>
    </row>
    <row r="4972" spans="19:22" x14ac:dyDescent="0.35">
      <c r="S4972">
        <v>4901</v>
      </c>
      <c r="T4972" s="32">
        <v>102566961.80610086</v>
      </c>
      <c r="U4972">
        <v>4901</v>
      </c>
      <c r="V4972" s="32">
        <v>716368507.56608474</v>
      </c>
    </row>
    <row r="4973" spans="19:22" x14ac:dyDescent="0.35">
      <c r="S4973">
        <v>4902</v>
      </c>
      <c r="T4973" s="32">
        <v>113199942.11082157</v>
      </c>
      <c r="U4973">
        <v>4902</v>
      </c>
      <c r="V4973" s="32">
        <v>330810898.57444781</v>
      </c>
    </row>
    <row r="4974" spans="19:22" x14ac:dyDescent="0.35">
      <c r="S4974">
        <v>4903</v>
      </c>
      <c r="T4974" s="32">
        <v>95903524.579917774</v>
      </c>
      <c r="U4974">
        <v>4903</v>
      </c>
      <c r="V4974" s="32">
        <v>250578254.42859381</v>
      </c>
    </row>
    <row r="4975" spans="19:22" x14ac:dyDescent="0.35">
      <c r="S4975">
        <v>4904</v>
      </c>
      <c r="T4975" s="32">
        <v>162932482.25997344</v>
      </c>
      <c r="U4975">
        <v>4904</v>
      </c>
      <c r="V4975" s="32">
        <v>617238269.5008105</v>
      </c>
    </row>
    <row r="4976" spans="19:22" x14ac:dyDescent="0.35">
      <c r="S4976">
        <v>4905</v>
      </c>
      <c r="T4976" s="32">
        <v>129923482.93934651</v>
      </c>
      <c r="U4976">
        <v>4905</v>
      </c>
      <c r="V4976" s="32">
        <v>-517320471.00501937</v>
      </c>
    </row>
    <row r="4977" spans="19:22" x14ac:dyDescent="0.35">
      <c r="S4977">
        <v>4906</v>
      </c>
      <c r="T4977" s="32">
        <v>270090388.54505432</v>
      </c>
      <c r="U4977">
        <v>4906</v>
      </c>
      <c r="V4977" s="32">
        <v>-250160603.1871067</v>
      </c>
    </row>
    <row r="4978" spans="19:22" x14ac:dyDescent="0.35">
      <c r="S4978">
        <v>4907</v>
      </c>
      <c r="T4978" s="32">
        <v>168243424.40857336</v>
      </c>
      <c r="U4978">
        <v>4907</v>
      </c>
      <c r="V4978" s="32">
        <v>2151135136.3972964</v>
      </c>
    </row>
    <row r="4979" spans="19:22" x14ac:dyDescent="0.35">
      <c r="S4979">
        <v>4908</v>
      </c>
      <c r="T4979" s="32">
        <v>67294776.532419339</v>
      </c>
      <c r="U4979">
        <v>4908</v>
      </c>
      <c r="V4979" s="32">
        <v>89591549.894080386</v>
      </c>
    </row>
    <row r="4980" spans="19:22" x14ac:dyDescent="0.35">
      <c r="S4980">
        <v>4909</v>
      </c>
      <c r="T4980" s="32">
        <v>55536848.048947923</v>
      </c>
      <c r="U4980">
        <v>4909</v>
      </c>
      <c r="V4980" s="32">
        <v>-276785916.63224131</v>
      </c>
    </row>
    <row r="4981" spans="19:22" x14ac:dyDescent="0.35">
      <c r="S4981">
        <v>4910</v>
      </c>
      <c r="T4981" s="32">
        <v>131394156.68088469</v>
      </c>
      <c r="U4981">
        <v>4910</v>
      </c>
      <c r="V4981" s="32">
        <v>-186110149.60573456</v>
      </c>
    </row>
    <row r="4982" spans="19:22" x14ac:dyDescent="0.35">
      <c r="S4982">
        <v>4911</v>
      </c>
      <c r="T4982" s="32">
        <v>56991757.322824486</v>
      </c>
      <c r="U4982">
        <v>4911</v>
      </c>
      <c r="V4982" s="32">
        <v>328074179.25199145</v>
      </c>
    </row>
    <row r="4983" spans="19:22" x14ac:dyDescent="0.35">
      <c r="S4983">
        <v>4912</v>
      </c>
      <c r="T4983" s="32">
        <v>630947319.54024339</v>
      </c>
      <c r="U4983">
        <v>4912</v>
      </c>
      <c r="V4983" s="32">
        <v>-338744393.62003201</v>
      </c>
    </row>
    <row r="4984" spans="19:22" x14ac:dyDescent="0.35">
      <c r="S4984">
        <v>4913</v>
      </c>
      <c r="T4984" s="32">
        <v>133825245.97063725</v>
      </c>
      <c r="U4984">
        <v>4913</v>
      </c>
      <c r="V4984" s="32">
        <v>-514317242.12903726</v>
      </c>
    </row>
    <row r="4985" spans="19:22" x14ac:dyDescent="0.35">
      <c r="S4985">
        <v>4914</v>
      </c>
      <c r="T4985" s="32">
        <v>105653588.64824475</v>
      </c>
      <c r="U4985">
        <v>4914</v>
      </c>
      <c r="V4985" s="32">
        <v>-185407776.40476856</v>
      </c>
    </row>
    <row r="4986" spans="19:22" x14ac:dyDescent="0.35">
      <c r="S4986">
        <v>4915</v>
      </c>
      <c r="T4986" s="32">
        <v>179048531.31409764</v>
      </c>
      <c r="U4986">
        <v>4915</v>
      </c>
      <c r="V4986" s="32">
        <v>258346616.99927557</v>
      </c>
    </row>
    <row r="4987" spans="19:22" x14ac:dyDescent="0.35">
      <c r="S4987">
        <v>4916</v>
      </c>
      <c r="T4987" s="32">
        <v>102899162.71225528</v>
      </c>
      <c r="U4987">
        <v>4916</v>
      </c>
      <c r="V4987" s="32">
        <v>-546170663.26550043</v>
      </c>
    </row>
    <row r="4988" spans="19:22" x14ac:dyDescent="0.35">
      <c r="S4988">
        <v>4917</v>
      </c>
      <c r="T4988" s="32">
        <v>144378836.69242728</v>
      </c>
      <c r="U4988">
        <v>4917</v>
      </c>
      <c r="V4988" s="32">
        <v>-428656521.16061908</v>
      </c>
    </row>
    <row r="4989" spans="19:22" x14ac:dyDescent="0.35">
      <c r="S4989">
        <v>4918</v>
      </c>
      <c r="T4989" s="32">
        <v>219579671.03716502</v>
      </c>
      <c r="U4989">
        <v>4918</v>
      </c>
      <c r="V4989" s="32">
        <v>-349201800.66647965</v>
      </c>
    </row>
    <row r="4990" spans="19:22" x14ac:dyDescent="0.35">
      <c r="S4990">
        <v>4919</v>
      </c>
      <c r="T4990" s="32">
        <v>114793570.54446495</v>
      </c>
      <c r="U4990">
        <v>4919</v>
      </c>
      <c r="V4990" s="32">
        <v>-374361877.54754204</v>
      </c>
    </row>
    <row r="4991" spans="19:22" x14ac:dyDescent="0.35">
      <c r="S4991">
        <v>4920</v>
      </c>
      <c r="T4991" s="32">
        <v>99285868.036380261</v>
      </c>
      <c r="U4991">
        <v>4920</v>
      </c>
      <c r="V4991" s="32">
        <v>-183043304.60247606</v>
      </c>
    </row>
    <row r="4992" spans="19:22" x14ac:dyDescent="0.35">
      <c r="S4992">
        <v>4921</v>
      </c>
      <c r="T4992" s="32">
        <v>139590100.73608306</v>
      </c>
      <c r="U4992">
        <v>4921</v>
      </c>
      <c r="V4992" s="32">
        <v>-198742332.56058452</v>
      </c>
    </row>
    <row r="4993" spans="19:22" x14ac:dyDescent="0.35">
      <c r="S4993">
        <v>4922</v>
      </c>
      <c r="T4993" s="32">
        <v>295694717.94679296</v>
      </c>
      <c r="U4993">
        <v>4922</v>
      </c>
      <c r="V4993" s="32">
        <v>-153337044.13487542</v>
      </c>
    </row>
    <row r="4994" spans="19:22" x14ac:dyDescent="0.35">
      <c r="S4994">
        <v>4923</v>
      </c>
      <c r="T4994" s="32">
        <v>88955976.370805755</v>
      </c>
      <c r="U4994">
        <v>4923</v>
      </c>
      <c r="V4994" s="32">
        <v>-169247083.84854895</v>
      </c>
    </row>
    <row r="4995" spans="19:22" x14ac:dyDescent="0.35">
      <c r="S4995">
        <v>4924</v>
      </c>
      <c r="T4995" s="32">
        <v>212578990.28575718</v>
      </c>
      <c r="U4995">
        <v>4924</v>
      </c>
      <c r="V4995" s="32">
        <v>-716727041.80656755</v>
      </c>
    </row>
    <row r="4996" spans="19:22" x14ac:dyDescent="0.35">
      <c r="S4996">
        <v>4925</v>
      </c>
      <c r="T4996" s="32">
        <v>233034709.49973112</v>
      </c>
      <c r="U4996">
        <v>4925</v>
      </c>
      <c r="V4996" s="32">
        <v>-317490987.11405712</v>
      </c>
    </row>
    <row r="4997" spans="19:22" x14ac:dyDescent="0.35">
      <c r="S4997">
        <v>4926</v>
      </c>
      <c r="T4997" s="32">
        <v>180711333.14046672</v>
      </c>
      <c r="U4997">
        <v>4926</v>
      </c>
      <c r="V4997" s="32">
        <v>-1219759694.772248</v>
      </c>
    </row>
    <row r="4998" spans="19:22" x14ac:dyDescent="0.35">
      <c r="S4998">
        <v>4927</v>
      </c>
      <c r="T4998" s="32">
        <v>148615813.84875298</v>
      </c>
      <c r="U4998">
        <v>4927</v>
      </c>
      <c r="V4998" s="32">
        <v>-213609249.52990612</v>
      </c>
    </row>
    <row r="4999" spans="19:22" x14ac:dyDescent="0.35">
      <c r="S4999">
        <v>4928</v>
      </c>
      <c r="T4999" s="32">
        <v>263913495.26362619</v>
      </c>
      <c r="U4999">
        <v>4928</v>
      </c>
      <c r="V4999" s="32">
        <v>-266381383.67044923</v>
      </c>
    </row>
    <row r="5000" spans="19:22" x14ac:dyDescent="0.35">
      <c r="S5000">
        <v>4929</v>
      </c>
      <c r="T5000" s="32">
        <v>82761383.202551261</v>
      </c>
      <c r="U5000">
        <v>4929</v>
      </c>
      <c r="V5000" s="32">
        <v>372534017.89708245</v>
      </c>
    </row>
    <row r="5001" spans="19:22" x14ac:dyDescent="0.35">
      <c r="S5001">
        <v>4930</v>
      </c>
      <c r="T5001" s="32">
        <v>202469924.17947751</v>
      </c>
      <c r="U5001">
        <v>4930</v>
      </c>
      <c r="V5001" s="32">
        <v>116191509.73464374</v>
      </c>
    </row>
    <row r="5002" spans="19:22" x14ac:dyDescent="0.35">
      <c r="S5002">
        <v>4931</v>
      </c>
      <c r="T5002" s="32">
        <v>95946979.680613756</v>
      </c>
      <c r="U5002">
        <v>4931</v>
      </c>
      <c r="V5002" s="32">
        <v>1124281698.6050787</v>
      </c>
    </row>
    <row r="5003" spans="19:22" x14ac:dyDescent="0.35">
      <c r="S5003">
        <v>4932</v>
      </c>
      <c r="T5003" s="32">
        <v>189644461.17259166</v>
      </c>
      <c r="U5003">
        <v>4932</v>
      </c>
      <c r="V5003" s="32">
        <v>-522880185.57635272</v>
      </c>
    </row>
    <row r="5004" spans="19:22" x14ac:dyDescent="0.35">
      <c r="S5004">
        <v>4933</v>
      </c>
      <c r="T5004" s="32">
        <v>184536082.61199784</v>
      </c>
      <c r="U5004">
        <v>4933</v>
      </c>
      <c r="V5004" s="32">
        <v>186859680.17560548</v>
      </c>
    </row>
    <row r="5005" spans="19:22" x14ac:dyDescent="0.35">
      <c r="S5005">
        <v>4934</v>
      </c>
      <c r="T5005" s="32">
        <v>220809938.35953864</v>
      </c>
      <c r="U5005">
        <v>4934</v>
      </c>
      <c r="V5005" s="32">
        <v>1745700033.1987424</v>
      </c>
    </row>
    <row r="5006" spans="19:22" x14ac:dyDescent="0.35">
      <c r="S5006">
        <v>4935</v>
      </c>
      <c r="T5006" s="32">
        <v>134974368.8059454</v>
      </c>
      <c r="U5006">
        <v>4935</v>
      </c>
      <c r="V5006" s="32">
        <v>-294365399.06212437</v>
      </c>
    </row>
    <row r="5007" spans="19:22" x14ac:dyDescent="0.35">
      <c r="S5007">
        <v>4936</v>
      </c>
      <c r="T5007" s="32">
        <v>183421777.72588468</v>
      </c>
      <c r="U5007">
        <v>4936</v>
      </c>
      <c r="V5007" s="32">
        <v>-289305234.88431895</v>
      </c>
    </row>
    <row r="5008" spans="19:22" x14ac:dyDescent="0.35">
      <c r="S5008">
        <v>4937</v>
      </c>
      <c r="T5008" s="32">
        <v>154166524.40760827</v>
      </c>
      <c r="U5008">
        <v>4937</v>
      </c>
      <c r="V5008" s="32">
        <v>-73967933.407269463</v>
      </c>
    </row>
    <row r="5009" spans="19:22" x14ac:dyDescent="0.35">
      <c r="S5009">
        <v>4938</v>
      </c>
      <c r="T5009" s="32">
        <v>169565977.97405499</v>
      </c>
      <c r="U5009">
        <v>4938</v>
      </c>
      <c r="V5009" s="32">
        <v>15285631.661131117</v>
      </c>
    </row>
    <row r="5010" spans="19:22" x14ac:dyDescent="0.35">
      <c r="S5010">
        <v>4939</v>
      </c>
      <c r="T5010" s="32">
        <v>104509628.37311488</v>
      </c>
      <c r="U5010">
        <v>4939</v>
      </c>
      <c r="V5010" s="32">
        <v>-214210259.61622939</v>
      </c>
    </row>
    <row r="5011" spans="19:22" x14ac:dyDescent="0.35">
      <c r="S5011">
        <v>4940</v>
      </c>
      <c r="T5011" s="32">
        <v>129621404.45346498</v>
      </c>
      <c r="U5011">
        <v>4940</v>
      </c>
      <c r="V5011" s="32">
        <v>72106423.160517648</v>
      </c>
    </row>
    <row r="5012" spans="19:22" x14ac:dyDescent="0.35">
      <c r="S5012">
        <v>4941</v>
      </c>
      <c r="T5012" s="32">
        <v>76924731.959737882</v>
      </c>
      <c r="U5012">
        <v>4941</v>
      </c>
      <c r="V5012" s="32">
        <v>-409861593.59587824</v>
      </c>
    </row>
    <row r="5013" spans="19:22" x14ac:dyDescent="0.35">
      <c r="S5013">
        <v>4942</v>
      </c>
      <c r="T5013" s="32">
        <v>116707752.92609596</v>
      </c>
      <c r="U5013">
        <v>4942</v>
      </c>
      <c r="V5013" s="32">
        <v>-379495973.09963608</v>
      </c>
    </row>
    <row r="5014" spans="19:22" x14ac:dyDescent="0.35">
      <c r="S5014">
        <v>4943</v>
      </c>
      <c r="T5014" s="32">
        <v>122488350.38652527</v>
      </c>
      <c r="U5014">
        <v>4943</v>
      </c>
      <c r="V5014" s="32">
        <v>-219831341.65981117</v>
      </c>
    </row>
    <row r="5015" spans="19:22" x14ac:dyDescent="0.35">
      <c r="S5015">
        <v>4944</v>
      </c>
      <c r="T5015" s="32">
        <v>184699630.69952407</v>
      </c>
      <c r="U5015">
        <v>4944</v>
      </c>
      <c r="V5015" s="32">
        <v>-143616486.22522989</v>
      </c>
    </row>
    <row r="5016" spans="19:22" x14ac:dyDescent="0.35">
      <c r="S5016">
        <v>4945</v>
      </c>
      <c r="T5016" s="32">
        <v>163439626.64474818</v>
      </c>
      <c r="U5016">
        <v>4945</v>
      </c>
      <c r="V5016" s="32">
        <v>-117955355.21307872</v>
      </c>
    </row>
    <row r="5017" spans="19:22" x14ac:dyDescent="0.35">
      <c r="S5017">
        <v>4946</v>
      </c>
      <c r="T5017" s="32">
        <v>143012672.69205925</v>
      </c>
      <c r="U5017">
        <v>4946</v>
      </c>
      <c r="V5017" s="32">
        <v>-170702800.15051898</v>
      </c>
    </row>
    <row r="5018" spans="19:22" x14ac:dyDescent="0.35">
      <c r="S5018">
        <v>4947</v>
      </c>
      <c r="T5018" s="32">
        <v>89757518.775860175</v>
      </c>
      <c r="U5018">
        <v>4947</v>
      </c>
      <c r="V5018" s="32">
        <v>-58240816.100042045</v>
      </c>
    </row>
    <row r="5019" spans="19:22" x14ac:dyDescent="0.35">
      <c r="S5019">
        <v>4948</v>
      </c>
      <c r="T5019" s="32">
        <v>110714935.78067496</v>
      </c>
      <c r="U5019">
        <v>4948</v>
      </c>
      <c r="V5019" s="32">
        <v>-339608616.51473171</v>
      </c>
    </row>
    <row r="5020" spans="19:22" x14ac:dyDescent="0.35">
      <c r="S5020">
        <v>4949</v>
      </c>
      <c r="T5020" s="32">
        <v>59570229.32001064</v>
      </c>
      <c r="U5020">
        <v>4949</v>
      </c>
      <c r="V5020" s="32">
        <v>-246266024.68083796</v>
      </c>
    </row>
    <row r="5021" spans="19:22" x14ac:dyDescent="0.35">
      <c r="S5021">
        <v>4950</v>
      </c>
      <c r="T5021" s="32">
        <v>102510071.87054738</v>
      </c>
      <c r="U5021">
        <v>4950</v>
      </c>
      <c r="V5021" s="32">
        <v>-368246936.90587962</v>
      </c>
    </row>
    <row r="5022" spans="19:22" x14ac:dyDescent="0.35">
      <c r="S5022">
        <v>4951</v>
      </c>
      <c r="T5022" s="32">
        <v>153888699.45771965</v>
      </c>
      <c r="U5022">
        <v>4951</v>
      </c>
      <c r="V5022" s="32">
        <v>-319154342.35168868</v>
      </c>
    </row>
    <row r="5023" spans="19:22" x14ac:dyDescent="0.35">
      <c r="S5023">
        <v>4952</v>
      </c>
      <c r="T5023" s="32">
        <v>168656729.07609695</v>
      </c>
      <c r="U5023">
        <v>4952</v>
      </c>
      <c r="V5023" s="32">
        <v>-102897875.13358596</v>
      </c>
    </row>
    <row r="5024" spans="19:22" x14ac:dyDescent="0.35">
      <c r="S5024">
        <v>4953</v>
      </c>
      <c r="T5024" s="32">
        <v>166396458.75827438</v>
      </c>
      <c r="U5024">
        <v>4953</v>
      </c>
      <c r="V5024" s="32">
        <v>-70601925.998032033</v>
      </c>
    </row>
    <row r="5025" spans="19:22" x14ac:dyDescent="0.35">
      <c r="S5025">
        <v>4954</v>
      </c>
      <c r="T5025" s="32">
        <v>111957991.90709656</v>
      </c>
      <c r="U5025">
        <v>4954</v>
      </c>
      <c r="V5025" s="32">
        <v>-10665896.696655536</v>
      </c>
    </row>
    <row r="5026" spans="19:22" x14ac:dyDescent="0.35">
      <c r="S5026">
        <v>4955</v>
      </c>
      <c r="T5026" s="32">
        <v>226333468.36199135</v>
      </c>
      <c r="U5026">
        <v>4955</v>
      </c>
      <c r="V5026" s="32">
        <v>-100736774.43919973</v>
      </c>
    </row>
    <row r="5027" spans="19:22" x14ac:dyDescent="0.35">
      <c r="S5027">
        <v>4956</v>
      </c>
      <c r="T5027" s="32">
        <v>99568486.198310912</v>
      </c>
      <c r="U5027">
        <v>4956</v>
      </c>
      <c r="V5027" s="32">
        <v>-500198951.09237087</v>
      </c>
    </row>
    <row r="5028" spans="19:22" x14ac:dyDescent="0.35">
      <c r="S5028">
        <v>4957</v>
      </c>
      <c r="T5028" s="32">
        <v>154142276.40053034</v>
      </c>
      <c r="U5028">
        <v>4957</v>
      </c>
      <c r="V5028" s="32">
        <v>108518931.90177315</v>
      </c>
    </row>
    <row r="5029" spans="19:22" x14ac:dyDescent="0.35">
      <c r="S5029">
        <v>4958</v>
      </c>
      <c r="T5029" s="32">
        <v>179869470.84559488</v>
      </c>
      <c r="U5029">
        <v>4958</v>
      </c>
      <c r="V5029" s="32">
        <v>-49040797.564807385</v>
      </c>
    </row>
    <row r="5030" spans="19:22" x14ac:dyDescent="0.35">
      <c r="S5030">
        <v>4959</v>
      </c>
      <c r="T5030" s="32">
        <v>225109699.56699884</v>
      </c>
      <c r="U5030">
        <v>4959</v>
      </c>
      <c r="V5030" s="32">
        <v>-244513854.52306855</v>
      </c>
    </row>
    <row r="5031" spans="19:22" x14ac:dyDescent="0.35">
      <c r="S5031">
        <v>4960</v>
      </c>
      <c r="T5031" s="32">
        <v>113833870.59809223</v>
      </c>
      <c r="U5031">
        <v>4960</v>
      </c>
      <c r="V5031" s="32">
        <v>254282118.18315953</v>
      </c>
    </row>
    <row r="5032" spans="19:22" x14ac:dyDescent="0.35">
      <c r="S5032">
        <v>4961</v>
      </c>
      <c r="T5032" s="32">
        <v>124585790.4404266</v>
      </c>
      <c r="U5032">
        <v>4961</v>
      </c>
      <c r="V5032" s="32">
        <v>-210974737.87726027</v>
      </c>
    </row>
    <row r="5033" spans="19:22" x14ac:dyDescent="0.35">
      <c r="S5033">
        <v>4962</v>
      </c>
      <c r="T5033" s="32">
        <v>111033203.33292852</v>
      </c>
      <c r="U5033">
        <v>4962</v>
      </c>
      <c r="V5033" s="32">
        <v>-111704746.24699886</v>
      </c>
    </row>
    <row r="5034" spans="19:22" x14ac:dyDescent="0.35">
      <c r="S5034">
        <v>4963</v>
      </c>
      <c r="T5034" s="32">
        <v>147657037.68387198</v>
      </c>
      <c r="U5034">
        <v>4963</v>
      </c>
      <c r="V5034" s="32">
        <v>858077189.45432973</v>
      </c>
    </row>
    <row r="5035" spans="19:22" x14ac:dyDescent="0.35">
      <c r="S5035">
        <v>4964</v>
      </c>
      <c r="T5035" s="32">
        <v>133987570.04868178</v>
      </c>
      <c r="U5035">
        <v>4964</v>
      </c>
      <c r="V5035" s="32">
        <v>-159238128.70618123</v>
      </c>
    </row>
    <row r="5036" spans="19:22" x14ac:dyDescent="0.35">
      <c r="S5036">
        <v>4965</v>
      </c>
      <c r="T5036" s="32">
        <v>92019194.577044412</v>
      </c>
      <c r="U5036">
        <v>4965</v>
      </c>
      <c r="V5036" s="32">
        <v>-91544460.929848641</v>
      </c>
    </row>
    <row r="5037" spans="19:22" x14ac:dyDescent="0.35">
      <c r="S5037">
        <v>4966</v>
      </c>
      <c r="T5037" s="32">
        <v>236865036.60061926</v>
      </c>
      <c r="U5037">
        <v>4966</v>
      </c>
      <c r="V5037" s="32">
        <v>-123652638.48760313</v>
      </c>
    </row>
    <row r="5038" spans="19:22" x14ac:dyDescent="0.35">
      <c r="S5038">
        <v>4967</v>
      </c>
      <c r="T5038" s="32">
        <v>131349104.39994808</v>
      </c>
      <c r="U5038">
        <v>4967</v>
      </c>
      <c r="V5038" s="32">
        <v>-215637198.06750867</v>
      </c>
    </row>
    <row r="5039" spans="19:22" x14ac:dyDescent="0.35">
      <c r="S5039">
        <v>4968</v>
      </c>
      <c r="T5039" s="32">
        <v>334032338.08645701</v>
      </c>
      <c r="U5039">
        <v>4968</v>
      </c>
      <c r="V5039" s="32">
        <v>-338907291.56171644</v>
      </c>
    </row>
    <row r="5040" spans="19:22" x14ac:dyDescent="0.35">
      <c r="S5040">
        <v>4969</v>
      </c>
      <c r="T5040" s="32">
        <v>137034368.08504593</v>
      </c>
      <c r="U5040">
        <v>4969</v>
      </c>
      <c r="V5040" s="32">
        <v>-378225933.82161379</v>
      </c>
    </row>
    <row r="5041" spans="19:22" x14ac:dyDescent="0.35">
      <c r="S5041">
        <v>4970</v>
      </c>
      <c r="T5041" s="32">
        <v>130082443.11675555</v>
      </c>
      <c r="U5041">
        <v>4970</v>
      </c>
      <c r="V5041" s="32">
        <v>-133454171.0467802</v>
      </c>
    </row>
    <row r="5042" spans="19:22" x14ac:dyDescent="0.35">
      <c r="S5042">
        <v>4971</v>
      </c>
      <c r="T5042" s="32">
        <v>185117561.07187864</v>
      </c>
      <c r="U5042">
        <v>4971</v>
      </c>
      <c r="V5042" s="32">
        <v>-55841256.732533619</v>
      </c>
    </row>
    <row r="5043" spans="19:22" x14ac:dyDescent="0.35">
      <c r="S5043">
        <v>4972</v>
      </c>
      <c r="T5043" s="32">
        <v>100062405.15669425</v>
      </c>
      <c r="U5043">
        <v>4972</v>
      </c>
      <c r="V5043" s="32">
        <v>-16394491.075928152</v>
      </c>
    </row>
    <row r="5044" spans="19:22" x14ac:dyDescent="0.35">
      <c r="S5044">
        <v>4973</v>
      </c>
      <c r="T5044" s="32">
        <v>98112107.87797609</v>
      </c>
      <c r="U5044">
        <v>4973</v>
      </c>
      <c r="V5044" s="32">
        <v>4436841443.7480621</v>
      </c>
    </row>
    <row r="5045" spans="19:22" x14ac:dyDescent="0.35">
      <c r="S5045">
        <v>4974</v>
      </c>
      <c r="T5045" s="32">
        <v>200331607.37496427</v>
      </c>
      <c r="U5045">
        <v>4974</v>
      </c>
      <c r="V5045" s="32">
        <v>-297560397.45164573</v>
      </c>
    </row>
    <row r="5046" spans="19:22" x14ac:dyDescent="0.35">
      <c r="S5046">
        <v>4975</v>
      </c>
      <c r="T5046" s="32">
        <v>98529713.590329364</v>
      </c>
      <c r="U5046">
        <v>4975</v>
      </c>
      <c r="V5046" s="32">
        <v>-71320910.104820073</v>
      </c>
    </row>
    <row r="5047" spans="19:22" x14ac:dyDescent="0.35">
      <c r="S5047">
        <v>4976</v>
      </c>
      <c r="T5047" s="32">
        <v>64597813.828014523</v>
      </c>
      <c r="U5047">
        <v>4976</v>
      </c>
      <c r="V5047" s="32">
        <v>-71529414.505749449</v>
      </c>
    </row>
    <row r="5048" spans="19:22" x14ac:dyDescent="0.35">
      <c r="S5048">
        <v>4977</v>
      </c>
      <c r="T5048" s="32">
        <v>67656179.470755965</v>
      </c>
      <c r="U5048">
        <v>4977</v>
      </c>
      <c r="V5048" s="32">
        <v>17369456.078588638</v>
      </c>
    </row>
    <row r="5049" spans="19:22" x14ac:dyDescent="0.35">
      <c r="S5049">
        <v>4978</v>
      </c>
      <c r="T5049" s="32">
        <v>75463902.105459183</v>
      </c>
      <c r="U5049">
        <v>4978</v>
      </c>
      <c r="V5049" s="32">
        <v>-31920779.999229878</v>
      </c>
    </row>
    <row r="5050" spans="19:22" x14ac:dyDescent="0.35">
      <c r="S5050">
        <v>4979</v>
      </c>
      <c r="T5050" s="32">
        <v>111909499.03085996</v>
      </c>
      <c r="U5050">
        <v>4979</v>
      </c>
      <c r="V5050" s="32">
        <v>-523199609.88628918</v>
      </c>
    </row>
    <row r="5051" spans="19:22" x14ac:dyDescent="0.35">
      <c r="S5051">
        <v>4980</v>
      </c>
      <c r="T5051" s="32">
        <v>97908363.934264824</v>
      </c>
      <c r="U5051">
        <v>4980</v>
      </c>
      <c r="V5051" s="32">
        <v>-572890406.74958265</v>
      </c>
    </row>
    <row r="5052" spans="19:22" x14ac:dyDescent="0.35">
      <c r="S5052">
        <v>4981</v>
      </c>
      <c r="T5052" s="32">
        <v>247827542.80540207</v>
      </c>
      <c r="U5052">
        <v>4981</v>
      </c>
      <c r="V5052" s="32">
        <v>-215034839.40436795</v>
      </c>
    </row>
    <row r="5053" spans="19:22" x14ac:dyDescent="0.35">
      <c r="S5053">
        <v>4982</v>
      </c>
      <c r="T5053" s="32">
        <v>130690229.67074287</v>
      </c>
      <c r="U5053">
        <v>4982</v>
      </c>
      <c r="V5053" s="32">
        <v>-848647910.51282477</v>
      </c>
    </row>
    <row r="5054" spans="19:22" x14ac:dyDescent="0.35">
      <c r="S5054">
        <v>4983</v>
      </c>
      <c r="T5054" s="32">
        <v>181211242.08648467</v>
      </c>
      <c r="U5054">
        <v>4983</v>
      </c>
      <c r="V5054" s="32">
        <v>46554184.703508958</v>
      </c>
    </row>
    <row r="5055" spans="19:22" x14ac:dyDescent="0.35">
      <c r="S5055">
        <v>4984</v>
      </c>
      <c r="T5055" s="32">
        <v>142295716.10564283</v>
      </c>
      <c r="U5055">
        <v>4984</v>
      </c>
      <c r="V5055" s="32">
        <v>-145214613.81783104</v>
      </c>
    </row>
    <row r="5056" spans="19:22" x14ac:dyDescent="0.35">
      <c r="S5056">
        <v>4985</v>
      </c>
      <c r="T5056" s="32">
        <v>161355226.18415529</v>
      </c>
      <c r="U5056">
        <v>4985</v>
      </c>
      <c r="V5056" s="32">
        <v>-473168477.46352428</v>
      </c>
    </row>
    <row r="5057" spans="19:22" x14ac:dyDescent="0.35">
      <c r="S5057">
        <v>4986</v>
      </c>
      <c r="T5057" s="32">
        <v>64018381.079767294</v>
      </c>
      <c r="U5057">
        <v>4986</v>
      </c>
      <c r="V5057" s="32">
        <v>-26713729.088382967</v>
      </c>
    </row>
    <row r="5058" spans="19:22" x14ac:dyDescent="0.35">
      <c r="S5058">
        <v>4987</v>
      </c>
      <c r="T5058" s="32">
        <v>112026029.45715116</v>
      </c>
      <c r="U5058">
        <v>4987</v>
      </c>
      <c r="V5058" s="32">
        <v>-424663498.54168123</v>
      </c>
    </row>
    <row r="5059" spans="19:22" x14ac:dyDescent="0.35">
      <c r="S5059">
        <v>4988</v>
      </c>
      <c r="T5059" s="32">
        <v>250740677.14858687</v>
      </c>
      <c r="U5059">
        <v>4988</v>
      </c>
      <c r="V5059" s="32">
        <v>1425280436.7473898</v>
      </c>
    </row>
    <row r="5060" spans="19:22" x14ac:dyDescent="0.35">
      <c r="S5060">
        <v>4989</v>
      </c>
      <c r="T5060" s="32">
        <v>238520343.86977288</v>
      </c>
      <c r="U5060">
        <v>4989</v>
      </c>
      <c r="V5060" s="32">
        <v>-10513515.427188775</v>
      </c>
    </row>
    <row r="5061" spans="19:22" x14ac:dyDescent="0.35">
      <c r="S5061">
        <v>4990</v>
      </c>
      <c r="T5061" s="32">
        <v>118992772.07850489</v>
      </c>
      <c r="U5061">
        <v>4990</v>
      </c>
      <c r="V5061" s="32">
        <v>-369780791.30187505</v>
      </c>
    </row>
    <row r="5062" spans="19:22" x14ac:dyDescent="0.35">
      <c r="S5062">
        <v>4991</v>
      </c>
      <c r="T5062" s="32">
        <v>202870813.43880099</v>
      </c>
      <c r="U5062">
        <v>4991</v>
      </c>
      <c r="V5062" s="32">
        <v>1358107845.5046215</v>
      </c>
    </row>
    <row r="5063" spans="19:22" x14ac:dyDescent="0.35">
      <c r="S5063">
        <v>4992</v>
      </c>
      <c r="T5063" s="32">
        <v>71950449.713302687</v>
      </c>
      <c r="U5063">
        <v>4992</v>
      </c>
      <c r="V5063" s="32">
        <v>-574007898.53483617</v>
      </c>
    </row>
    <row r="5064" spans="19:22" x14ac:dyDescent="0.35">
      <c r="S5064">
        <v>4993</v>
      </c>
      <c r="T5064" s="32">
        <v>134651118.62653691</v>
      </c>
      <c r="U5064">
        <v>4993</v>
      </c>
      <c r="V5064" s="32">
        <v>-223173438.535247</v>
      </c>
    </row>
    <row r="5065" spans="19:22" x14ac:dyDescent="0.35">
      <c r="S5065">
        <v>4994</v>
      </c>
      <c r="T5065" s="32">
        <v>357209163.87890822</v>
      </c>
      <c r="U5065">
        <v>4994</v>
      </c>
      <c r="V5065" s="32">
        <v>227660450.89427099</v>
      </c>
    </row>
    <row r="5066" spans="19:22" x14ac:dyDescent="0.35">
      <c r="S5066">
        <v>4995</v>
      </c>
      <c r="T5066" s="32">
        <v>82155182.419716239</v>
      </c>
      <c r="U5066">
        <v>4995</v>
      </c>
      <c r="V5066" s="32">
        <v>-165373517.4981699</v>
      </c>
    </row>
    <row r="5067" spans="19:22" x14ac:dyDescent="0.35">
      <c r="S5067">
        <v>4996</v>
      </c>
      <c r="T5067" s="32">
        <v>85214947.548963532</v>
      </c>
      <c r="U5067">
        <v>4996</v>
      </c>
      <c r="V5067" s="32">
        <v>-266432980.22344345</v>
      </c>
    </row>
    <row r="5068" spans="19:22" x14ac:dyDescent="0.35">
      <c r="S5068">
        <v>4997</v>
      </c>
      <c r="T5068" s="32">
        <v>89879708.760982379</v>
      </c>
      <c r="U5068">
        <v>4997</v>
      </c>
      <c r="V5068" s="32">
        <v>-224344594.78792277</v>
      </c>
    </row>
    <row r="5069" spans="19:22" x14ac:dyDescent="0.35">
      <c r="S5069">
        <v>4998</v>
      </c>
      <c r="T5069" s="32">
        <v>129769475.48428509</v>
      </c>
      <c r="U5069">
        <v>4998</v>
      </c>
      <c r="V5069" s="32">
        <v>-90151913.227783918</v>
      </c>
    </row>
    <row r="5070" spans="19:22" x14ac:dyDescent="0.35">
      <c r="S5070">
        <v>4999</v>
      </c>
      <c r="T5070" s="32">
        <v>163752692.0753251</v>
      </c>
      <c r="U5070">
        <v>4999</v>
      </c>
      <c r="V5070" s="32">
        <v>1591631855.5931771</v>
      </c>
    </row>
    <row r="5071" spans="19:22" x14ac:dyDescent="0.35">
      <c r="S5071">
        <v>5000</v>
      </c>
      <c r="T5071" s="32">
        <v>108511529.85403018</v>
      </c>
      <c r="U5071">
        <v>5000</v>
      </c>
      <c r="V5071" s="32">
        <v>1125601103.6296959</v>
      </c>
    </row>
    <row r="5072" spans="19:22" x14ac:dyDescent="0.35">
      <c r="T5072" s="32"/>
      <c r="V5072" s="32"/>
    </row>
    <row r="5073" spans="20:22" x14ac:dyDescent="0.35">
      <c r="T5073" s="32"/>
      <c r="V5073" s="32"/>
    </row>
    <row r="5074" spans="20:22" x14ac:dyDescent="0.35">
      <c r="T5074" s="32"/>
      <c r="V5074" s="32"/>
    </row>
    <row r="5075" spans="20:22" x14ac:dyDescent="0.35">
      <c r="T5075" s="32"/>
      <c r="V5075" s="32"/>
    </row>
    <row r="5076" spans="20:22" x14ac:dyDescent="0.35">
      <c r="T5076" s="32"/>
      <c r="V5076" s="32"/>
    </row>
    <row r="5077" spans="20:22" x14ac:dyDescent="0.35">
      <c r="T5077" s="32"/>
      <c r="V5077" s="32"/>
    </row>
    <row r="5078" spans="20:22" x14ac:dyDescent="0.35">
      <c r="T5078" s="32"/>
      <c r="V5078" s="32"/>
    </row>
    <row r="5079" spans="20:22" x14ac:dyDescent="0.35">
      <c r="T5079" s="32"/>
      <c r="V5079" s="32"/>
    </row>
    <row r="5080" spans="20:22" x14ac:dyDescent="0.35">
      <c r="T5080" s="32"/>
      <c r="V5080" s="32"/>
    </row>
    <row r="5081" spans="20:22" x14ac:dyDescent="0.35">
      <c r="T5081" s="32"/>
      <c r="V5081" s="32"/>
    </row>
    <row r="5082" spans="20:22" x14ac:dyDescent="0.35">
      <c r="T5082" s="32"/>
      <c r="V5082" s="32"/>
    </row>
    <row r="5083" spans="20:22" x14ac:dyDescent="0.35">
      <c r="T5083" s="32"/>
      <c r="V5083" s="32"/>
    </row>
    <row r="5084" spans="20:22" x14ac:dyDescent="0.35">
      <c r="T5084" s="32"/>
      <c r="V5084" s="32"/>
    </row>
    <row r="5085" spans="20:22" x14ac:dyDescent="0.35">
      <c r="T5085" s="32"/>
      <c r="V5085" s="32"/>
    </row>
    <row r="5086" spans="20:22" x14ac:dyDescent="0.35">
      <c r="T5086" s="32"/>
      <c r="V5086" s="32"/>
    </row>
    <row r="5087" spans="20:22" x14ac:dyDescent="0.35">
      <c r="T5087" s="32"/>
      <c r="V5087" s="32"/>
    </row>
    <row r="5088" spans="20:22" x14ac:dyDescent="0.35">
      <c r="T5088" s="32"/>
      <c r="V5088" s="32"/>
    </row>
    <row r="5089" spans="20:22" x14ac:dyDescent="0.35">
      <c r="T5089" s="32"/>
      <c r="V5089" s="32"/>
    </row>
    <row r="5090" spans="20:22" x14ac:dyDescent="0.35">
      <c r="T5090" s="32"/>
      <c r="V5090" s="32"/>
    </row>
    <row r="5091" spans="20:22" x14ac:dyDescent="0.35">
      <c r="T5091" s="32"/>
      <c r="V5091" s="32"/>
    </row>
    <row r="5092" spans="20:22" x14ac:dyDescent="0.35">
      <c r="T5092" s="32"/>
      <c r="V5092" s="32"/>
    </row>
    <row r="5093" spans="20:22" x14ac:dyDescent="0.35">
      <c r="T5093" s="32"/>
      <c r="V5093" s="32"/>
    </row>
    <row r="5094" spans="20:22" x14ac:dyDescent="0.35">
      <c r="T5094" s="32"/>
      <c r="V5094" s="32"/>
    </row>
    <row r="5095" spans="20:22" x14ac:dyDescent="0.35">
      <c r="T5095" s="32"/>
      <c r="V5095" s="32"/>
    </row>
    <row r="5096" spans="20:22" x14ac:dyDescent="0.35">
      <c r="T5096" s="32"/>
      <c r="V5096" s="32"/>
    </row>
    <row r="5097" spans="20:22" x14ac:dyDescent="0.35">
      <c r="T5097" s="32"/>
      <c r="V5097" s="32"/>
    </row>
    <row r="5098" spans="20:22" x14ac:dyDescent="0.35">
      <c r="T5098" s="32"/>
      <c r="V5098" s="32"/>
    </row>
    <row r="5099" spans="20:22" x14ac:dyDescent="0.35">
      <c r="T5099" s="32"/>
      <c r="V5099" s="32"/>
    </row>
    <row r="5100" spans="20:22" x14ac:dyDescent="0.35">
      <c r="T5100" s="32"/>
      <c r="V5100" s="32"/>
    </row>
    <row r="5101" spans="20:22" x14ac:dyDescent="0.35">
      <c r="T5101" s="32"/>
      <c r="V5101" s="32"/>
    </row>
    <row r="5102" spans="20:22" x14ac:dyDescent="0.35">
      <c r="T5102" s="32"/>
      <c r="V5102" s="32"/>
    </row>
    <row r="5103" spans="20:22" x14ac:dyDescent="0.35">
      <c r="T5103" s="32"/>
      <c r="V5103" s="32"/>
    </row>
    <row r="5104" spans="20:22" x14ac:dyDescent="0.35">
      <c r="T5104" s="32"/>
      <c r="V5104" s="32"/>
    </row>
    <row r="5105" spans="20:22" x14ac:dyDescent="0.35">
      <c r="T5105" s="32"/>
      <c r="V5105" s="32"/>
    </row>
    <row r="5106" spans="20:22" x14ac:dyDescent="0.35">
      <c r="T5106" s="32"/>
      <c r="V5106" s="32"/>
    </row>
    <row r="5107" spans="20:22" x14ac:dyDescent="0.35">
      <c r="T5107" s="32"/>
      <c r="V5107" s="32"/>
    </row>
    <row r="5108" spans="20:22" x14ac:dyDescent="0.35">
      <c r="T5108" s="32"/>
      <c r="V5108" s="32"/>
    </row>
    <row r="5109" spans="20:22" x14ac:dyDescent="0.35">
      <c r="T5109" s="32"/>
      <c r="V5109" s="32"/>
    </row>
    <row r="5110" spans="20:22" x14ac:dyDescent="0.35">
      <c r="T5110" s="32"/>
      <c r="V5110" s="32"/>
    </row>
    <row r="5111" spans="20:22" x14ac:dyDescent="0.35">
      <c r="T5111" s="32"/>
      <c r="V5111" s="32"/>
    </row>
    <row r="5112" spans="20:22" x14ac:dyDescent="0.35">
      <c r="T5112" s="32"/>
      <c r="V5112" s="32"/>
    </row>
    <row r="5113" spans="20:22" x14ac:dyDescent="0.35">
      <c r="T5113" s="32"/>
      <c r="V5113" s="32"/>
    </row>
    <row r="5114" spans="20:22" x14ac:dyDescent="0.35">
      <c r="T5114" s="32"/>
      <c r="V5114" s="32"/>
    </row>
    <row r="5115" spans="20:22" x14ac:dyDescent="0.35">
      <c r="T5115" s="32"/>
      <c r="V5115" s="32"/>
    </row>
    <row r="5116" spans="20:22" x14ac:dyDescent="0.35">
      <c r="T5116" s="32"/>
      <c r="V5116" s="32"/>
    </row>
    <row r="5117" spans="20:22" x14ac:dyDescent="0.35">
      <c r="T5117" s="32"/>
      <c r="V5117" s="32"/>
    </row>
    <row r="5118" spans="20:22" x14ac:dyDescent="0.35">
      <c r="T5118" s="32"/>
      <c r="V5118" s="32"/>
    </row>
    <row r="5119" spans="20:22" x14ac:dyDescent="0.35">
      <c r="T5119" s="32"/>
      <c r="V5119" s="32"/>
    </row>
    <row r="5120" spans="20:22" x14ac:dyDescent="0.35">
      <c r="T5120" s="32"/>
      <c r="V5120" s="32"/>
    </row>
    <row r="5121" spans="20:22" x14ac:dyDescent="0.35">
      <c r="T5121" s="32"/>
      <c r="V5121" s="32"/>
    </row>
    <row r="5122" spans="20:22" x14ac:dyDescent="0.35">
      <c r="T5122" s="32"/>
      <c r="V5122" s="32"/>
    </row>
    <row r="5123" spans="20:22" x14ac:dyDescent="0.35">
      <c r="T5123" s="32"/>
      <c r="V5123" s="32"/>
    </row>
    <row r="5124" spans="20:22" x14ac:dyDescent="0.35">
      <c r="T5124" s="32"/>
      <c r="V5124" s="32"/>
    </row>
    <row r="5125" spans="20:22" x14ac:dyDescent="0.35">
      <c r="T5125" s="32"/>
      <c r="V5125" s="32"/>
    </row>
    <row r="5126" spans="20:22" x14ac:dyDescent="0.35">
      <c r="T5126" s="32"/>
      <c r="V5126" s="32"/>
    </row>
    <row r="5127" spans="20:22" x14ac:dyDescent="0.35">
      <c r="T5127" s="32"/>
      <c r="V5127" s="32"/>
    </row>
    <row r="5128" spans="20:22" x14ac:dyDescent="0.35">
      <c r="T5128" s="32"/>
      <c r="V5128" s="32"/>
    </row>
    <row r="5129" spans="20:22" x14ac:dyDescent="0.35">
      <c r="T5129" s="32"/>
      <c r="V5129" s="32"/>
    </row>
    <row r="5130" spans="20:22" x14ac:dyDescent="0.35">
      <c r="T5130" s="32"/>
      <c r="V5130" s="32"/>
    </row>
    <row r="5131" spans="20:22" x14ac:dyDescent="0.35">
      <c r="T5131" s="32"/>
      <c r="V5131" s="32"/>
    </row>
    <row r="5132" spans="20:22" x14ac:dyDescent="0.35">
      <c r="T5132" s="32"/>
      <c r="V5132" s="32"/>
    </row>
    <row r="5133" spans="20:22" x14ac:dyDescent="0.35">
      <c r="T5133" s="32"/>
      <c r="V5133" s="32"/>
    </row>
    <row r="5134" spans="20:22" x14ac:dyDescent="0.35">
      <c r="T5134" s="32"/>
      <c r="V5134" s="32"/>
    </row>
    <row r="5135" spans="20:22" x14ac:dyDescent="0.35">
      <c r="T5135" s="32"/>
      <c r="V5135" s="32"/>
    </row>
    <row r="5136" spans="20:22" x14ac:dyDescent="0.35">
      <c r="T5136" s="32"/>
      <c r="V5136" s="32"/>
    </row>
    <row r="5137" spans="20:22" x14ac:dyDescent="0.35">
      <c r="T5137" s="32"/>
      <c r="V5137" s="32"/>
    </row>
    <row r="5138" spans="20:22" x14ac:dyDescent="0.35">
      <c r="T5138" s="32"/>
      <c r="V5138" s="32"/>
    </row>
    <row r="5139" spans="20:22" x14ac:dyDescent="0.35">
      <c r="T5139" s="32"/>
      <c r="V5139" s="32"/>
    </row>
    <row r="5140" spans="20:22" x14ac:dyDescent="0.35">
      <c r="T5140" s="32"/>
      <c r="V5140" s="32"/>
    </row>
    <row r="5141" spans="20:22" x14ac:dyDescent="0.35">
      <c r="T5141" s="32"/>
      <c r="V5141" s="32"/>
    </row>
    <row r="5142" spans="20:22" x14ac:dyDescent="0.35">
      <c r="T5142" s="32"/>
      <c r="V5142" s="32"/>
    </row>
    <row r="5143" spans="20:22" x14ac:dyDescent="0.35">
      <c r="T5143" s="32"/>
      <c r="V5143" s="32"/>
    </row>
    <row r="5144" spans="20:22" x14ac:dyDescent="0.35">
      <c r="T5144" s="32"/>
      <c r="V5144" s="32"/>
    </row>
    <row r="5145" spans="20:22" x14ac:dyDescent="0.35">
      <c r="T5145" s="32"/>
      <c r="V5145" s="32"/>
    </row>
    <row r="5146" spans="20:22" x14ac:dyDescent="0.35">
      <c r="T5146" s="32"/>
      <c r="V5146" s="32"/>
    </row>
    <row r="5147" spans="20:22" x14ac:dyDescent="0.35">
      <c r="T5147" s="32"/>
      <c r="V5147" s="32"/>
    </row>
    <row r="5148" spans="20:22" x14ac:dyDescent="0.35">
      <c r="T5148" s="32"/>
      <c r="V5148" s="32"/>
    </row>
    <row r="5149" spans="20:22" x14ac:dyDescent="0.35">
      <c r="T5149" s="32"/>
      <c r="V5149" s="32"/>
    </row>
    <row r="5150" spans="20:22" x14ac:dyDescent="0.35">
      <c r="T5150" s="32"/>
      <c r="V5150" s="32"/>
    </row>
    <row r="5151" spans="20:22" x14ac:dyDescent="0.35">
      <c r="T5151" s="32"/>
      <c r="V5151" s="32"/>
    </row>
    <row r="5152" spans="20:22" x14ac:dyDescent="0.35">
      <c r="T5152" s="32"/>
      <c r="V5152" s="32"/>
    </row>
    <row r="5153" spans="20:22" x14ac:dyDescent="0.35">
      <c r="T5153" s="32"/>
      <c r="V5153" s="32"/>
    </row>
    <row r="5154" spans="20:22" x14ac:dyDescent="0.35">
      <c r="T5154" s="32"/>
      <c r="V5154" s="32"/>
    </row>
    <row r="5155" spans="20:22" x14ac:dyDescent="0.35">
      <c r="T5155" s="32"/>
      <c r="V5155" s="32"/>
    </row>
    <row r="5156" spans="20:22" x14ac:dyDescent="0.35">
      <c r="T5156" s="32"/>
      <c r="V5156" s="32"/>
    </row>
    <row r="5157" spans="20:22" x14ac:dyDescent="0.35">
      <c r="T5157" s="32"/>
      <c r="V5157" s="32"/>
    </row>
    <row r="5158" spans="20:22" x14ac:dyDescent="0.35">
      <c r="T5158" s="32"/>
      <c r="V5158" s="32"/>
    </row>
    <row r="5159" spans="20:22" x14ac:dyDescent="0.35">
      <c r="T5159" s="32"/>
      <c r="V5159" s="32"/>
    </row>
    <row r="5160" spans="20:22" x14ac:dyDescent="0.35">
      <c r="T5160" s="32"/>
      <c r="V5160" s="32"/>
    </row>
    <row r="5161" spans="20:22" x14ac:dyDescent="0.35">
      <c r="T5161" s="32"/>
      <c r="V5161" s="32"/>
    </row>
    <row r="5162" spans="20:22" x14ac:dyDescent="0.35">
      <c r="T5162" s="32"/>
      <c r="V5162" s="32"/>
    </row>
    <row r="5163" spans="20:22" x14ac:dyDescent="0.35">
      <c r="T5163" s="32"/>
      <c r="V5163" s="32"/>
    </row>
    <row r="5164" spans="20:22" x14ac:dyDescent="0.35">
      <c r="T5164" s="32"/>
      <c r="V5164" s="32"/>
    </row>
    <row r="5165" spans="20:22" x14ac:dyDescent="0.35">
      <c r="T5165" s="32"/>
      <c r="V5165" s="32"/>
    </row>
    <row r="5166" spans="20:22" x14ac:dyDescent="0.35">
      <c r="T5166" s="32"/>
      <c r="V5166" s="32"/>
    </row>
    <row r="5167" spans="20:22" x14ac:dyDescent="0.35">
      <c r="T5167" s="32"/>
      <c r="V5167" s="32"/>
    </row>
    <row r="5168" spans="20:22" x14ac:dyDescent="0.35">
      <c r="T5168" s="32"/>
      <c r="V5168" s="32"/>
    </row>
    <row r="5169" spans="20:22" x14ac:dyDescent="0.35">
      <c r="T5169" s="32"/>
      <c r="V5169" s="32"/>
    </row>
    <row r="5170" spans="20:22" x14ac:dyDescent="0.35">
      <c r="T5170" s="32"/>
      <c r="V5170" s="32"/>
    </row>
    <row r="5171" spans="20:22" x14ac:dyDescent="0.35">
      <c r="T5171" s="32"/>
      <c r="V5171" s="32"/>
    </row>
    <row r="5172" spans="20:22" x14ac:dyDescent="0.35">
      <c r="T5172" s="32"/>
      <c r="V5172" s="32"/>
    </row>
    <row r="5173" spans="20:22" x14ac:dyDescent="0.35">
      <c r="T5173" s="32"/>
      <c r="V5173" s="32"/>
    </row>
    <row r="5174" spans="20:22" x14ac:dyDescent="0.35">
      <c r="T5174" s="32"/>
      <c r="V5174" s="32"/>
    </row>
    <row r="5175" spans="20:22" x14ac:dyDescent="0.35">
      <c r="T5175" s="32"/>
      <c r="V5175" s="32"/>
    </row>
    <row r="5176" spans="20:22" x14ac:dyDescent="0.35">
      <c r="T5176" s="32"/>
      <c r="V5176" s="32"/>
    </row>
    <row r="5177" spans="20:22" x14ac:dyDescent="0.35">
      <c r="T5177" s="32"/>
      <c r="V5177" s="32"/>
    </row>
    <row r="5178" spans="20:22" x14ac:dyDescent="0.35">
      <c r="T5178" s="32"/>
      <c r="V5178" s="32"/>
    </row>
    <row r="5179" spans="20:22" x14ac:dyDescent="0.35">
      <c r="T5179" s="32"/>
      <c r="V5179" s="32"/>
    </row>
    <row r="5180" spans="20:22" x14ac:dyDescent="0.35">
      <c r="T5180" s="32"/>
      <c r="V5180" s="32"/>
    </row>
    <row r="5181" spans="20:22" x14ac:dyDescent="0.35">
      <c r="T5181" s="32"/>
      <c r="V5181" s="32"/>
    </row>
    <row r="5182" spans="20:22" x14ac:dyDescent="0.35">
      <c r="T5182" s="32"/>
      <c r="V5182" s="32"/>
    </row>
    <row r="5183" spans="20:22" x14ac:dyDescent="0.35">
      <c r="T5183" s="32"/>
      <c r="V5183" s="32"/>
    </row>
    <row r="5184" spans="20:22" x14ac:dyDescent="0.35">
      <c r="T5184" s="32"/>
      <c r="V5184" s="32"/>
    </row>
    <row r="5185" spans="20:22" x14ac:dyDescent="0.35">
      <c r="T5185" s="32"/>
      <c r="V5185" s="32"/>
    </row>
    <row r="5186" spans="20:22" x14ac:dyDescent="0.35">
      <c r="T5186" s="32"/>
      <c r="V5186" s="32"/>
    </row>
    <row r="5187" spans="20:22" x14ac:dyDescent="0.35">
      <c r="T5187" s="32"/>
      <c r="V5187" s="32"/>
    </row>
    <row r="5188" spans="20:22" x14ac:dyDescent="0.35">
      <c r="T5188" s="32"/>
      <c r="V5188" s="32"/>
    </row>
    <row r="5189" spans="20:22" x14ac:dyDescent="0.35">
      <c r="T5189" s="32"/>
      <c r="V5189" s="32"/>
    </row>
    <row r="5190" spans="20:22" x14ac:dyDescent="0.35">
      <c r="T5190" s="32"/>
      <c r="V5190" s="32"/>
    </row>
    <row r="5191" spans="20:22" x14ac:dyDescent="0.35">
      <c r="T5191" s="32"/>
      <c r="V5191" s="32"/>
    </row>
    <row r="5192" spans="20:22" x14ac:dyDescent="0.35">
      <c r="T5192" s="32"/>
      <c r="V5192" s="32"/>
    </row>
    <row r="5193" spans="20:22" x14ac:dyDescent="0.35">
      <c r="T5193" s="32"/>
      <c r="V5193" s="32"/>
    </row>
    <row r="5194" spans="20:22" x14ac:dyDescent="0.35">
      <c r="T5194" s="32"/>
      <c r="V5194" s="32"/>
    </row>
    <row r="5195" spans="20:22" x14ac:dyDescent="0.35">
      <c r="T5195" s="32"/>
      <c r="V5195" s="32"/>
    </row>
    <row r="5196" spans="20:22" x14ac:dyDescent="0.35">
      <c r="T5196" s="32"/>
      <c r="V5196" s="32"/>
    </row>
    <row r="5197" spans="20:22" x14ac:dyDescent="0.35">
      <c r="T5197" s="32"/>
      <c r="V5197" s="32"/>
    </row>
    <row r="5198" spans="20:22" x14ac:dyDescent="0.35">
      <c r="T5198" s="32"/>
      <c r="V5198" s="32"/>
    </row>
    <row r="5199" spans="20:22" x14ac:dyDescent="0.35">
      <c r="T5199" s="32"/>
      <c r="V5199" s="32"/>
    </row>
    <row r="5200" spans="20:22" x14ac:dyDescent="0.35">
      <c r="T5200" s="32"/>
      <c r="V5200" s="32"/>
    </row>
    <row r="5201" spans="20:22" x14ac:dyDescent="0.35">
      <c r="T5201" s="32"/>
      <c r="V5201" s="32"/>
    </row>
    <row r="5202" spans="20:22" x14ac:dyDescent="0.35">
      <c r="T5202" s="32"/>
      <c r="V5202" s="32"/>
    </row>
    <row r="5203" spans="20:22" x14ac:dyDescent="0.35">
      <c r="T5203" s="32"/>
      <c r="V5203" s="32"/>
    </row>
    <row r="5204" spans="20:22" x14ac:dyDescent="0.35">
      <c r="T5204" s="32"/>
      <c r="V5204" s="32"/>
    </row>
    <row r="5205" spans="20:22" x14ac:dyDescent="0.35">
      <c r="T5205" s="32"/>
      <c r="V5205" s="32"/>
    </row>
    <row r="5206" spans="20:22" x14ac:dyDescent="0.35">
      <c r="T5206" s="32"/>
      <c r="V5206" s="32"/>
    </row>
    <row r="5207" spans="20:22" x14ac:dyDescent="0.35">
      <c r="T5207" s="32"/>
      <c r="V5207" s="32"/>
    </row>
    <row r="5208" spans="20:22" x14ac:dyDescent="0.35">
      <c r="T5208" s="32"/>
      <c r="V5208" s="32"/>
    </row>
    <row r="5209" spans="20:22" x14ac:dyDescent="0.35">
      <c r="T5209" s="32"/>
      <c r="V5209" s="32"/>
    </row>
    <row r="5210" spans="20:22" x14ac:dyDescent="0.35">
      <c r="T5210" s="32"/>
      <c r="V5210" s="32"/>
    </row>
    <row r="5211" spans="20:22" x14ac:dyDescent="0.35">
      <c r="T5211" s="32"/>
      <c r="V5211" s="32"/>
    </row>
    <row r="5212" spans="20:22" x14ac:dyDescent="0.35">
      <c r="T5212" s="32"/>
      <c r="V5212" s="32"/>
    </row>
    <row r="5213" spans="20:22" x14ac:dyDescent="0.35">
      <c r="T5213" s="32"/>
      <c r="V5213" s="32"/>
    </row>
    <row r="5214" spans="20:22" x14ac:dyDescent="0.35">
      <c r="T5214" s="32"/>
      <c r="V5214" s="32"/>
    </row>
    <row r="5215" spans="20:22" x14ac:dyDescent="0.35">
      <c r="T5215" s="32"/>
      <c r="V5215" s="32"/>
    </row>
    <row r="5216" spans="20:22" x14ac:dyDescent="0.35">
      <c r="T5216" s="32"/>
      <c r="V5216" s="32"/>
    </row>
    <row r="5217" spans="20:22" x14ac:dyDescent="0.35">
      <c r="T5217" s="32"/>
      <c r="V5217" s="32"/>
    </row>
    <row r="5218" spans="20:22" x14ac:dyDescent="0.35">
      <c r="T5218" s="32"/>
      <c r="V5218" s="32"/>
    </row>
    <row r="5219" spans="20:22" x14ac:dyDescent="0.35">
      <c r="T5219" s="32"/>
      <c r="V5219" s="32"/>
    </row>
    <row r="5220" spans="20:22" x14ac:dyDescent="0.35">
      <c r="T5220" s="32"/>
      <c r="V5220" s="32"/>
    </row>
    <row r="5221" spans="20:22" x14ac:dyDescent="0.35">
      <c r="T5221" s="32"/>
      <c r="V5221" s="32"/>
    </row>
    <row r="5222" spans="20:22" x14ac:dyDescent="0.35">
      <c r="T5222" s="32"/>
      <c r="V5222" s="32"/>
    </row>
    <row r="5223" spans="20:22" x14ac:dyDescent="0.35">
      <c r="T5223" s="32"/>
      <c r="V5223" s="32"/>
    </row>
    <row r="5224" spans="20:22" x14ac:dyDescent="0.35">
      <c r="T5224" s="32"/>
      <c r="V5224" s="32"/>
    </row>
    <row r="5225" spans="20:22" x14ac:dyDescent="0.35">
      <c r="T5225" s="32"/>
      <c r="V5225" s="32"/>
    </row>
    <row r="5226" spans="20:22" x14ac:dyDescent="0.35">
      <c r="T5226" s="32"/>
      <c r="V5226" s="32"/>
    </row>
    <row r="5227" spans="20:22" x14ac:dyDescent="0.35">
      <c r="T5227" s="32"/>
      <c r="V5227" s="32"/>
    </row>
    <row r="5228" spans="20:22" x14ac:dyDescent="0.35">
      <c r="T5228" s="32"/>
      <c r="V5228" s="32"/>
    </row>
    <row r="5229" spans="20:22" x14ac:dyDescent="0.35">
      <c r="T5229" s="32"/>
      <c r="V5229" s="32"/>
    </row>
    <row r="5230" spans="20:22" x14ac:dyDescent="0.35">
      <c r="T5230" s="32"/>
      <c r="V5230" s="32"/>
    </row>
    <row r="5231" spans="20:22" x14ac:dyDescent="0.35">
      <c r="T5231" s="32"/>
      <c r="V5231" s="32"/>
    </row>
    <row r="5232" spans="20:22" x14ac:dyDescent="0.35">
      <c r="T5232" s="32"/>
      <c r="V5232" s="32"/>
    </row>
    <row r="5233" spans="20:22" x14ac:dyDescent="0.35">
      <c r="T5233" s="32"/>
      <c r="V5233" s="32"/>
    </row>
    <row r="5234" spans="20:22" x14ac:dyDescent="0.35">
      <c r="T5234" s="32"/>
      <c r="V5234" s="32"/>
    </row>
    <row r="5235" spans="20:22" x14ac:dyDescent="0.35">
      <c r="T5235" s="32"/>
      <c r="V5235" s="32"/>
    </row>
    <row r="5236" spans="20:22" x14ac:dyDescent="0.35">
      <c r="T5236" s="32"/>
      <c r="V5236" s="32"/>
    </row>
    <row r="5237" spans="20:22" x14ac:dyDescent="0.35">
      <c r="T5237" s="32"/>
      <c r="V5237" s="32"/>
    </row>
    <row r="5238" spans="20:22" x14ac:dyDescent="0.35">
      <c r="T5238" s="32"/>
      <c r="V5238" s="32"/>
    </row>
    <row r="5239" spans="20:22" x14ac:dyDescent="0.35">
      <c r="T5239" s="32"/>
      <c r="V5239" s="32"/>
    </row>
    <row r="5240" spans="20:22" x14ac:dyDescent="0.35">
      <c r="T5240" s="32"/>
      <c r="V5240" s="32"/>
    </row>
    <row r="5241" spans="20:22" x14ac:dyDescent="0.35">
      <c r="T5241" s="32"/>
      <c r="V5241" s="32"/>
    </row>
    <row r="5242" spans="20:22" x14ac:dyDescent="0.35">
      <c r="T5242" s="32"/>
      <c r="V5242" s="32"/>
    </row>
    <row r="5243" spans="20:22" x14ac:dyDescent="0.35">
      <c r="T5243" s="32"/>
      <c r="V5243" s="32"/>
    </row>
    <row r="5244" spans="20:22" x14ac:dyDescent="0.35">
      <c r="T5244" s="32"/>
      <c r="V5244" s="32"/>
    </row>
    <row r="5245" spans="20:22" x14ac:dyDescent="0.35">
      <c r="T5245" s="32"/>
      <c r="V5245" s="32"/>
    </row>
    <row r="5246" spans="20:22" x14ac:dyDescent="0.35">
      <c r="T5246" s="32"/>
      <c r="V5246" s="32"/>
    </row>
    <row r="5247" spans="20:22" x14ac:dyDescent="0.35">
      <c r="T5247" s="32"/>
      <c r="V5247" s="32"/>
    </row>
    <row r="5248" spans="20:22" x14ac:dyDescent="0.35">
      <c r="T5248" s="32"/>
      <c r="V5248" s="32"/>
    </row>
    <row r="5249" spans="20:22" x14ac:dyDescent="0.35">
      <c r="T5249" s="32"/>
      <c r="V5249" s="32"/>
    </row>
    <row r="5250" spans="20:22" x14ac:dyDescent="0.35">
      <c r="T5250" s="32"/>
      <c r="V5250" s="32"/>
    </row>
    <row r="5251" spans="20:22" x14ac:dyDescent="0.35">
      <c r="T5251" s="32"/>
      <c r="V5251" s="32"/>
    </row>
    <row r="5252" spans="20:22" x14ac:dyDescent="0.35">
      <c r="T5252" s="32"/>
      <c r="V5252" s="32"/>
    </row>
    <row r="5253" spans="20:22" x14ac:dyDescent="0.35">
      <c r="T5253" s="32"/>
      <c r="V5253" s="32"/>
    </row>
    <row r="5254" spans="20:22" x14ac:dyDescent="0.35">
      <c r="T5254" s="32"/>
      <c r="V5254" s="32"/>
    </row>
    <row r="5255" spans="20:22" x14ac:dyDescent="0.35">
      <c r="T5255" s="32"/>
      <c r="V5255" s="32"/>
    </row>
    <row r="5256" spans="20:22" x14ac:dyDescent="0.35">
      <c r="T5256" s="32"/>
      <c r="V5256" s="32"/>
    </row>
    <row r="5257" spans="20:22" x14ac:dyDescent="0.35">
      <c r="T5257" s="32"/>
      <c r="V5257" s="32"/>
    </row>
    <row r="5258" spans="20:22" x14ac:dyDescent="0.35">
      <c r="T5258" s="32"/>
      <c r="V5258" s="32"/>
    </row>
    <row r="5259" spans="20:22" x14ac:dyDescent="0.35">
      <c r="T5259" s="32"/>
      <c r="V5259" s="32"/>
    </row>
    <row r="5260" spans="20:22" x14ac:dyDescent="0.35">
      <c r="T5260" s="32"/>
      <c r="V5260" s="32"/>
    </row>
    <row r="5261" spans="20:22" x14ac:dyDescent="0.35">
      <c r="T5261" s="32"/>
      <c r="V5261" s="32"/>
    </row>
    <row r="5262" spans="20:22" x14ac:dyDescent="0.35">
      <c r="T5262" s="32"/>
      <c r="V5262" s="32"/>
    </row>
    <row r="5263" spans="20:22" x14ac:dyDescent="0.35">
      <c r="T5263" s="32"/>
      <c r="V5263" s="32"/>
    </row>
    <row r="5264" spans="20:22" x14ac:dyDescent="0.35">
      <c r="T5264" s="32"/>
      <c r="V5264" s="32"/>
    </row>
    <row r="5265" spans="20:22" x14ac:dyDescent="0.35">
      <c r="T5265" s="32"/>
      <c r="V5265" s="32"/>
    </row>
    <row r="5266" spans="20:22" x14ac:dyDescent="0.35">
      <c r="T5266" s="32"/>
      <c r="V5266" s="32"/>
    </row>
    <row r="5267" spans="20:22" x14ac:dyDescent="0.35">
      <c r="T5267" s="32"/>
      <c r="V5267" s="32"/>
    </row>
    <row r="5268" spans="20:22" x14ac:dyDescent="0.35">
      <c r="T5268" s="32"/>
      <c r="V5268" s="32"/>
    </row>
    <row r="5269" spans="20:22" x14ac:dyDescent="0.35">
      <c r="T5269" s="32"/>
      <c r="V5269" s="32"/>
    </row>
    <row r="5270" spans="20:22" x14ac:dyDescent="0.35">
      <c r="T5270" s="32"/>
      <c r="V5270" s="32"/>
    </row>
    <row r="5271" spans="20:22" x14ac:dyDescent="0.35">
      <c r="T5271" s="32"/>
      <c r="V5271" s="32"/>
    </row>
    <row r="5272" spans="20:22" x14ac:dyDescent="0.35">
      <c r="T5272" s="32"/>
      <c r="V5272" s="32"/>
    </row>
    <row r="5273" spans="20:22" x14ac:dyDescent="0.35">
      <c r="T5273" s="32"/>
      <c r="V5273" s="32"/>
    </row>
    <row r="5274" spans="20:22" x14ac:dyDescent="0.35">
      <c r="T5274" s="32"/>
      <c r="V5274" s="32"/>
    </row>
    <row r="5275" spans="20:22" x14ac:dyDescent="0.35">
      <c r="T5275" s="32"/>
      <c r="V5275" s="32"/>
    </row>
    <row r="5276" spans="20:22" x14ac:dyDescent="0.35">
      <c r="T5276" s="32"/>
      <c r="V5276" s="32"/>
    </row>
    <row r="5277" spans="20:22" x14ac:dyDescent="0.35">
      <c r="T5277" s="32"/>
      <c r="V5277" s="32"/>
    </row>
    <row r="5278" spans="20:22" x14ac:dyDescent="0.35">
      <c r="T5278" s="32"/>
      <c r="V5278" s="32"/>
    </row>
    <row r="5279" spans="20:22" x14ac:dyDescent="0.35">
      <c r="T5279" s="32"/>
      <c r="V5279" s="32"/>
    </row>
    <row r="5280" spans="20:22" x14ac:dyDescent="0.35">
      <c r="T5280" s="32"/>
      <c r="V5280" s="32"/>
    </row>
    <row r="5281" spans="20:22" x14ac:dyDescent="0.35">
      <c r="T5281" s="32"/>
      <c r="V5281" s="32"/>
    </row>
    <row r="5282" spans="20:22" x14ac:dyDescent="0.35">
      <c r="T5282" s="32"/>
      <c r="V5282" s="32"/>
    </row>
    <row r="5283" spans="20:22" x14ac:dyDescent="0.35">
      <c r="T5283" s="32"/>
      <c r="V5283" s="32"/>
    </row>
    <row r="5284" spans="20:22" x14ac:dyDescent="0.35">
      <c r="T5284" s="32"/>
      <c r="V5284" s="32"/>
    </row>
    <row r="5285" spans="20:22" x14ac:dyDescent="0.35">
      <c r="T5285" s="32"/>
      <c r="V5285" s="32"/>
    </row>
    <row r="5286" spans="20:22" x14ac:dyDescent="0.35">
      <c r="T5286" s="32"/>
      <c r="V5286" s="32"/>
    </row>
    <row r="5287" spans="20:22" x14ac:dyDescent="0.35">
      <c r="T5287" s="32"/>
      <c r="V5287" s="32"/>
    </row>
    <row r="5288" spans="20:22" x14ac:dyDescent="0.35">
      <c r="T5288" s="32"/>
      <c r="V5288" s="32"/>
    </row>
    <row r="5289" spans="20:22" x14ac:dyDescent="0.35">
      <c r="T5289" s="32"/>
      <c r="V5289" s="32"/>
    </row>
    <row r="5290" spans="20:22" x14ac:dyDescent="0.35">
      <c r="T5290" s="32"/>
      <c r="V5290" s="32"/>
    </row>
    <row r="5291" spans="20:22" x14ac:dyDescent="0.35">
      <c r="T5291" s="32"/>
      <c r="V5291" s="32"/>
    </row>
    <row r="5292" spans="20:22" x14ac:dyDescent="0.35">
      <c r="T5292" s="32"/>
      <c r="V5292" s="32"/>
    </row>
    <row r="5293" spans="20:22" x14ac:dyDescent="0.35">
      <c r="T5293" s="32"/>
      <c r="V5293" s="32"/>
    </row>
    <row r="5294" spans="20:22" x14ac:dyDescent="0.35">
      <c r="T5294" s="32"/>
      <c r="V5294" s="32"/>
    </row>
    <row r="5295" spans="20:22" x14ac:dyDescent="0.35">
      <c r="T5295" s="32"/>
      <c r="V5295" s="32"/>
    </row>
    <row r="5296" spans="20:22" x14ac:dyDescent="0.35">
      <c r="T5296" s="32"/>
      <c r="V5296" s="32"/>
    </row>
    <row r="5297" spans="20:22" x14ac:dyDescent="0.35">
      <c r="T5297" s="32"/>
      <c r="V5297" s="32"/>
    </row>
    <row r="5298" spans="20:22" x14ac:dyDescent="0.35">
      <c r="T5298" s="32"/>
      <c r="V5298" s="32"/>
    </row>
    <row r="5299" spans="20:22" x14ac:dyDescent="0.35">
      <c r="T5299" s="32"/>
      <c r="V5299" s="32"/>
    </row>
    <row r="5300" spans="20:22" x14ac:dyDescent="0.35">
      <c r="T5300" s="32"/>
      <c r="V5300" s="32"/>
    </row>
    <row r="5301" spans="20:22" x14ac:dyDescent="0.35">
      <c r="T5301" s="32"/>
      <c r="V5301" s="32"/>
    </row>
    <row r="5302" spans="20:22" x14ac:dyDescent="0.35">
      <c r="T5302" s="32"/>
      <c r="V5302" s="32"/>
    </row>
    <row r="5303" spans="20:22" x14ac:dyDescent="0.35">
      <c r="T5303" s="32"/>
      <c r="V5303" s="32"/>
    </row>
    <row r="5304" spans="20:22" x14ac:dyDescent="0.35">
      <c r="T5304" s="32"/>
      <c r="V5304" s="32"/>
    </row>
    <row r="5305" spans="20:22" x14ac:dyDescent="0.35">
      <c r="T5305" s="32"/>
      <c r="V5305" s="32"/>
    </row>
    <row r="5306" spans="20:22" x14ac:dyDescent="0.35">
      <c r="T5306" s="32"/>
      <c r="V5306" s="32"/>
    </row>
    <row r="5307" spans="20:22" x14ac:dyDescent="0.35">
      <c r="T5307" s="32"/>
      <c r="V5307" s="32"/>
    </row>
    <row r="5308" spans="20:22" x14ac:dyDescent="0.35">
      <c r="T5308" s="32"/>
      <c r="V5308" s="32"/>
    </row>
    <row r="5309" spans="20:22" x14ac:dyDescent="0.35">
      <c r="T5309" s="32"/>
      <c r="V5309" s="32"/>
    </row>
    <row r="5310" spans="20:22" x14ac:dyDescent="0.35">
      <c r="T5310" s="32"/>
      <c r="V5310" s="32"/>
    </row>
    <row r="5311" spans="20:22" x14ac:dyDescent="0.35">
      <c r="T5311" s="32"/>
      <c r="V5311" s="32"/>
    </row>
    <row r="5312" spans="20:22" x14ac:dyDescent="0.35">
      <c r="T5312" s="32"/>
      <c r="V5312" s="32"/>
    </row>
    <row r="5313" spans="20:22" x14ac:dyDescent="0.35">
      <c r="T5313" s="32"/>
      <c r="V5313" s="32"/>
    </row>
    <row r="5314" spans="20:22" x14ac:dyDescent="0.35">
      <c r="T5314" s="32"/>
      <c r="V5314" s="32"/>
    </row>
    <row r="5315" spans="20:22" x14ac:dyDescent="0.35">
      <c r="T5315" s="32"/>
      <c r="V5315" s="32"/>
    </row>
    <row r="5316" spans="20:22" x14ac:dyDescent="0.35">
      <c r="T5316" s="32"/>
      <c r="V5316" s="32"/>
    </row>
    <row r="5317" spans="20:22" x14ac:dyDescent="0.35">
      <c r="T5317" s="32"/>
      <c r="V5317" s="32"/>
    </row>
    <row r="5318" spans="20:22" x14ac:dyDescent="0.35">
      <c r="T5318" s="32"/>
      <c r="V5318" s="32"/>
    </row>
    <row r="5319" spans="20:22" x14ac:dyDescent="0.35">
      <c r="T5319" s="32"/>
      <c r="V5319" s="32"/>
    </row>
    <row r="5320" spans="20:22" x14ac:dyDescent="0.35">
      <c r="T5320" s="32"/>
      <c r="V5320" s="32"/>
    </row>
    <row r="5321" spans="20:22" x14ac:dyDescent="0.35">
      <c r="T5321" s="32"/>
      <c r="V5321" s="32"/>
    </row>
    <row r="5322" spans="20:22" x14ac:dyDescent="0.35">
      <c r="T5322" s="32"/>
      <c r="V5322" s="32"/>
    </row>
    <row r="5323" spans="20:22" x14ac:dyDescent="0.35">
      <c r="T5323" s="32"/>
      <c r="V5323" s="32"/>
    </row>
    <row r="5324" spans="20:22" x14ac:dyDescent="0.35">
      <c r="T5324" s="32"/>
      <c r="V5324" s="32"/>
    </row>
    <row r="5325" spans="20:22" x14ac:dyDescent="0.35">
      <c r="T5325" s="32"/>
      <c r="V5325" s="32"/>
    </row>
    <row r="5326" spans="20:22" x14ac:dyDescent="0.35">
      <c r="T5326" s="32"/>
      <c r="V5326" s="32"/>
    </row>
    <row r="5327" spans="20:22" x14ac:dyDescent="0.35">
      <c r="T5327" s="32"/>
      <c r="V5327" s="32"/>
    </row>
    <row r="5328" spans="20:22" x14ac:dyDescent="0.35">
      <c r="T5328" s="32"/>
      <c r="V5328" s="32"/>
    </row>
    <row r="5329" spans="20:22" x14ac:dyDescent="0.35">
      <c r="T5329" s="32"/>
      <c r="V5329" s="32"/>
    </row>
    <row r="5330" spans="20:22" x14ac:dyDescent="0.35">
      <c r="T5330" s="32"/>
      <c r="V5330" s="32"/>
    </row>
    <row r="5331" spans="20:22" x14ac:dyDescent="0.35">
      <c r="T5331" s="32"/>
      <c r="V5331" s="32"/>
    </row>
    <row r="5332" spans="20:22" x14ac:dyDescent="0.35">
      <c r="T5332" s="32"/>
      <c r="V5332" s="32"/>
    </row>
    <row r="5333" spans="20:22" x14ac:dyDescent="0.35">
      <c r="T5333" s="32"/>
      <c r="V5333" s="32"/>
    </row>
    <row r="5334" spans="20:22" x14ac:dyDescent="0.35">
      <c r="T5334" s="32"/>
      <c r="V5334" s="32"/>
    </row>
    <row r="5335" spans="20:22" x14ac:dyDescent="0.35">
      <c r="T5335" s="32"/>
      <c r="V5335" s="32"/>
    </row>
    <row r="5336" spans="20:22" x14ac:dyDescent="0.35">
      <c r="T5336" s="32"/>
      <c r="V5336" s="32"/>
    </row>
    <row r="5337" spans="20:22" x14ac:dyDescent="0.35">
      <c r="T5337" s="32"/>
      <c r="V5337" s="32"/>
    </row>
    <row r="5338" spans="20:22" x14ac:dyDescent="0.35">
      <c r="T5338" s="32"/>
      <c r="V5338" s="32"/>
    </row>
    <row r="5339" spans="20:22" x14ac:dyDescent="0.35">
      <c r="T5339" s="32"/>
      <c r="V5339" s="32"/>
    </row>
    <row r="5340" spans="20:22" x14ac:dyDescent="0.35">
      <c r="T5340" s="32"/>
      <c r="V5340" s="32"/>
    </row>
    <row r="5341" spans="20:22" x14ac:dyDescent="0.35">
      <c r="T5341" s="32"/>
      <c r="V5341" s="32"/>
    </row>
    <row r="5342" spans="20:22" x14ac:dyDescent="0.35">
      <c r="T5342" s="32"/>
      <c r="V5342" s="32"/>
    </row>
    <row r="5343" spans="20:22" x14ac:dyDescent="0.35">
      <c r="T5343" s="32"/>
      <c r="V5343" s="32"/>
    </row>
    <row r="5344" spans="20:22" x14ac:dyDescent="0.35">
      <c r="T5344" s="32"/>
      <c r="V5344" s="32"/>
    </row>
    <row r="5345" spans="20:22" x14ac:dyDescent="0.35">
      <c r="T5345" s="32"/>
      <c r="V5345" s="32"/>
    </row>
    <row r="5346" spans="20:22" x14ac:dyDescent="0.35">
      <c r="T5346" s="32"/>
      <c r="V5346" s="32"/>
    </row>
    <row r="5347" spans="20:22" x14ac:dyDescent="0.35">
      <c r="T5347" s="32"/>
      <c r="V5347" s="32"/>
    </row>
    <row r="5348" spans="20:22" x14ac:dyDescent="0.35">
      <c r="T5348" s="32"/>
      <c r="V5348" s="32"/>
    </row>
    <row r="5349" spans="20:22" x14ac:dyDescent="0.35">
      <c r="T5349" s="32"/>
      <c r="V5349" s="32"/>
    </row>
    <row r="5350" spans="20:22" x14ac:dyDescent="0.35">
      <c r="T5350" s="32"/>
      <c r="V5350" s="32"/>
    </row>
    <row r="5351" spans="20:22" x14ac:dyDescent="0.35">
      <c r="T5351" s="32"/>
      <c r="V5351" s="32"/>
    </row>
    <row r="5352" spans="20:22" x14ac:dyDescent="0.35">
      <c r="T5352" s="32"/>
      <c r="V5352" s="32"/>
    </row>
    <row r="5353" spans="20:22" x14ac:dyDescent="0.35">
      <c r="T5353" s="32"/>
      <c r="V5353" s="32"/>
    </row>
    <row r="5354" spans="20:22" x14ac:dyDescent="0.35">
      <c r="T5354" s="32"/>
      <c r="V5354" s="32"/>
    </row>
    <row r="5355" spans="20:22" x14ac:dyDescent="0.35">
      <c r="T5355" s="32"/>
      <c r="V5355" s="32"/>
    </row>
    <row r="5356" spans="20:22" x14ac:dyDescent="0.35">
      <c r="T5356" s="32"/>
      <c r="V5356" s="32"/>
    </row>
    <row r="5357" spans="20:22" x14ac:dyDescent="0.35">
      <c r="T5357" s="32"/>
      <c r="V5357" s="32"/>
    </row>
    <row r="5358" spans="20:22" x14ac:dyDescent="0.35">
      <c r="T5358" s="32"/>
      <c r="V5358" s="32"/>
    </row>
    <row r="5359" spans="20:22" x14ac:dyDescent="0.35">
      <c r="T5359" s="32"/>
      <c r="V5359" s="32"/>
    </row>
    <row r="5360" spans="20:22" x14ac:dyDescent="0.35">
      <c r="T5360" s="32"/>
      <c r="V5360" s="32"/>
    </row>
    <row r="5361" spans="20:22" x14ac:dyDescent="0.35">
      <c r="T5361" s="32"/>
      <c r="V5361" s="32"/>
    </row>
    <row r="5362" spans="20:22" x14ac:dyDescent="0.35">
      <c r="T5362" s="32"/>
      <c r="V5362" s="32"/>
    </row>
    <row r="5363" spans="20:22" x14ac:dyDescent="0.35">
      <c r="T5363" s="32"/>
      <c r="V5363" s="32"/>
    </row>
    <row r="5364" spans="20:22" x14ac:dyDescent="0.35">
      <c r="T5364" s="32"/>
      <c r="V5364" s="32"/>
    </row>
    <row r="5365" spans="20:22" x14ac:dyDescent="0.35">
      <c r="T5365" s="32"/>
      <c r="V5365" s="32"/>
    </row>
    <row r="5366" spans="20:22" x14ac:dyDescent="0.35">
      <c r="T5366" s="32"/>
      <c r="V5366" s="32"/>
    </row>
    <row r="5367" spans="20:22" x14ac:dyDescent="0.35">
      <c r="T5367" s="32"/>
      <c r="V5367" s="32"/>
    </row>
    <row r="5368" spans="20:22" x14ac:dyDescent="0.35">
      <c r="T5368" s="32"/>
      <c r="V5368" s="32"/>
    </row>
    <row r="5369" spans="20:22" x14ac:dyDescent="0.35">
      <c r="T5369" s="32"/>
      <c r="V5369" s="32"/>
    </row>
    <row r="5370" spans="20:22" x14ac:dyDescent="0.35">
      <c r="T5370" s="32"/>
      <c r="V5370" s="32"/>
    </row>
    <row r="5371" spans="20:22" x14ac:dyDescent="0.35">
      <c r="T5371" s="32"/>
      <c r="V5371" s="32"/>
    </row>
    <row r="5372" spans="20:22" x14ac:dyDescent="0.35">
      <c r="T5372" s="32"/>
      <c r="V5372" s="32"/>
    </row>
    <row r="5373" spans="20:22" x14ac:dyDescent="0.35">
      <c r="T5373" s="32"/>
      <c r="V5373" s="32"/>
    </row>
    <row r="5374" spans="20:22" x14ac:dyDescent="0.35">
      <c r="T5374" s="32"/>
      <c r="V5374" s="32"/>
    </row>
    <row r="5375" spans="20:22" x14ac:dyDescent="0.35">
      <c r="T5375" s="32"/>
      <c r="V5375" s="32"/>
    </row>
    <row r="5376" spans="20:22" x14ac:dyDescent="0.35">
      <c r="T5376" s="32"/>
      <c r="V5376" s="32"/>
    </row>
    <row r="5377" spans="20:22" x14ac:dyDescent="0.35">
      <c r="T5377" s="32"/>
      <c r="V5377" s="32"/>
    </row>
    <row r="5378" spans="20:22" x14ac:dyDescent="0.35">
      <c r="T5378" s="32"/>
      <c r="V5378" s="32"/>
    </row>
    <row r="5379" spans="20:22" x14ac:dyDescent="0.35">
      <c r="T5379" s="32"/>
      <c r="V5379" s="32"/>
    </row>
    <row r="5380" spans="20:22" x14ac:dyDescent="0.35">
      <c r="T5380" s="32"/>
      <c r="V5380" s="32"/>
    </row>
    <row r="5381" spans="20:22" x14ac:dyDescent="0.35">
      <c r="T5381" s="32"/>
      <c r="V5381" s="32"/>
    </row>
    <row r="5382" spans="20:22" x14ac:dyDescent="0.35">
      <c r="T5382" s="32"/>
      <c r="V5382" s="32"/>
    </row>
    <row r="5383" spans="20:22" x14ac:dyDescent="0.35">
      <c r="T5383" s="32"/>
      <c r="V5383" s="32"/>
    </row>
    <row r="5384" spans="20:22" x14ac:dyDescent="0.35">
      <c r="T5384" s="32"/>
      <c r="V5384" s="32"/>
    </row>
    <row r="5385" spans="20:22" x14ac:dyDescent="0.35">
      <c r="T5385" s="32"/>
      <c r="V5385" s="32"/>
    </row>
    <row r="5386" spans="20:22" x14ac:dyDescent="0.35">
      <c r="T5386" s="32"/>
      <c r="V5386" s="32"/>
    </row>
    <row r="5387" spans="20:22" x14ac:dyDescent="0.35">
      <c r="T5387" s="32"/>
      <c r="V5387" s="32"/>
    </row>
    <row r="5388" spans="20:22" x14ac:dyDescent="0.35">
      <c r="T5388" s="32"/>
      <c r="V5388" s="32"/>
    </row>
    <row r="5389" spans="20:22" x14ac:dyDescent="0.35">
      <c r="T5389" s="32"/>
      <c r="V5389" s="32"/>
    </row>
    <row r="5390" spans="20:22" x14ac:dyDescent="0.35">
      <c r="T5390" s="32"/>
      <c r="V5390" s="32"/>
    </row>
    <row r="5391" spans="20:22" x14ac:dyDescent="0.35">
      <c r="T5391" s="32"/>
      <c r="V5391" s="32"/>
    </row>
    <row r="5392" spans="20:22" x14ac:dyDescent="0.35">
      <c r="T5392" s="32"/>
      <c r="V5392" s="32"/>
    </row>
    <row r="5393" spans="20:22" x14ac:dyDescent="0.35">
      <c r="T5393" s="32"/>
      <c r="V5393" s="32"/>
    </row>
    <row r="5394" spans="20:22" x14ac:dyDescent="0.35">
      <c r="T5394" s="32"/>
      <c r="V5394" s="32"/>
    </row>
    <row r="5395" spans="20:22" x14ac:dyDescent="0.35">
      <c r="T5395" s="32"/>
      <c r="V5395" s="32"/>
    </row>
    <row r="5396" spans="20:22" x14ac:dyDescent="0.35">
      <c r="T5396" s="32"/>
      <c r="V5396" s="32"/>
    </row>
    <row r="5397" spans="20:22" x14ac:dyDescent="0.35">
      <c r="T5397" s="32"/>
      <c r="V5397" s="32"/>
    </row>
    <row r="5398" spans="20:22" x14ac:dyDescent="0.35">
      <c r="T5398" s="32"/>
      <c r="V5398" s="32"/>
    </row>
    <row r="5399" spans="20:22" x14ac:dyDescent="0.35">
      <c r="T5399" s="32"/>
      <c r="V5399" s="32"/>
    </row>
    <row r="5400" spans="20:22" x14ac:dyDescent="0.35">
      <c r="T5400" s="32"/>
      <c r="V5400" s="32"/>
    </row>
    <row r="5401" spans="20:22" x14ac:dyDescent="0.35">
      <c r="T5401" s="32"/>
      <c r="V5401" s="32"/>
    </row>
    <row r="5402" spans="20:22" x14ac:dyDescent="0.35">
      <c r="T5402" s="32"/>
      <c r="V5402" s="32"/>
    </row>
    <row r="5403" spans="20:22" x14ac:dyDescent="0.35">
      <c r="T5403" s="32"/>
      <c r="V5403" s="32"/>
    </row>
    <row r="5404" spans="20:22" x14ac:dyDescent="0.35">
      <c r="T5404" s="32"/>
      <c r="V5404" s="32"/>
    </row>
    <row r="5405" spans="20:22" x14ac:dyDescent="0.35">
      <c r="T5405" s="32"/>
      <c r="V5405" s="32"/>
    </row>
    <row r="5406" spans="20:22" x14ac:dyDescent="0.35">
      <c r="T5406" s="32"/>
      <c r="V5406" s="32"/>
    </row>
    <row r="5407" spans="20:22" x14ac:dyDescent="0.35">
      <c r="T5407" s="32"/>
      <c r="V5407" s="32"/>
    </row>
    <row r="5408" spans="20:22" x14ac:dyDescent="0.35">
      <c r="T5408" s="32"/>
      <c r="V5408" s="32"/>
    </row>
    <row r="5409" spans="20:22" x14ac:dyDescent="0.35">
      <c r="T5409" s="32"/>
      <c r="V5409" s="32"/>
    </row>
    <row r="5410" spans="20:22" x14ac:dyDescent="0.35">
      <c r="T5410" s="32"/>
      <c r="V5410" s="32"/>
    </row>
    <row r="5411" spans="20:22" x14ac:dyDescent="0.35">
      <c r="T5411" s="32"/>
      <c r="V5411" s="32"/>
    </row>
    <row r="5412" spans="20:22" x14ac:dyDescent="0.35">
      <c r="T5412" s="32"/>
      <c r="V5412" s="32"/>
    </row>
    <row r="5413" spans="20:22" x14ac:dyDescent="0.35">
      <c r="T5413" s="32"/>
      <c r="V5413" s="32"/>
    </row>
    <row r="5414" spans="20:22" x14ac:dyDescent="0.35">
      <c r="T5414" s="32"/>
      <c r="V5414" s="32"/>
    </row>
    <row r="5415" spans="20:22" x14ac:dyDescent="0.35">
      <c r="T5415" s="32"/>
      <c r="V5415" s="32"/>
    </row>
    <row r="5416" spans="20:22" x14ac:dyDescent="0.35">
      <c r="T5416" s="32"/>
      <c r="V5416" s="32"/>
    </row>
    <row r="5417" spans="20:22" x14ac:dyDescent="0.35">
      <c r="T5417" s="32"/>
      <c r="V5417" s="32"/>
    </row>
    <row r="5418" spans="20:22" x14ac:dyDescent="0.35">
      <c r="T5418" s="32"/>
      <c r="V5418" s="32"/>
    </row>
    <row r="5419" spans="20:22" x14ac:dyDescent="0.35">
      <c r="T5419" s="32"/>
      <c r="V5419" s="32"/>
    </row>
    <row r="5420" spans="20:22" x14ac:dyDescent="0.35">
      <c r="T5420" s="32"/>
      <c r="V5420" s="32"/>
    </row>
    <row r="5421" spans="20:22" x14ac:dyDescent="0.35">
      <c r="T5421" s="32"/>
      <c r="V5421" s="32"/>
    </row>
    <row r="5422" spans="20:22" x14ac:dyDescent="0.35">
      <c r="T5422" s="32"/>
      <c r="V5422" s="32"/>
    </row>
    <row r="5423" spans="20:22" x14ac:dyDescent="0.35">
      <c r="T5423" s="32"/>
      <c r="V5423" s="32"/>
    </row>
    <row r="5424" spans="20:22" x14ac:dyDescent="0.35">
      <c r="T5424" s="32"/>
      <c r="V5424" s="32"/>
    </row>
    <row r="5425" spans="20:22" x14ac:dyDescent="0.35">
      <c r="T5425" s="32"/>
      <c r="V5425" s="32"/>
    </row>
    <row r="5426" spans="20:22" x14ac:dyDescent="0.35">
      <c r="T5426" s="32"/>
      <c r="V5426" s="32"/>
    </row>
    <row r="5427" spans="20:22" x14ac:dyDescent="0.35">
      <c r="T5427" s="32"/>
      <c r="V5427" s="32"/>
    </row>
    <row r="5428" spans="20:22" x14ac:dyDescent="0.35">
      <c r="T5428" s="32"/>
      <c r="V5428" s="32"/>
    </row>
    <row r="5429" spans="20:22" x14ac:dyDescent="0.35">
      <c r="T5429" s="32"/>
      <c r="V5429" s="32"/>
    </row>
    <row r="5430" spans="20:22" x14ac:dyDescent="0.35">
      <c r="T5430" s="32"/>
      <c r="V5430" s="32"/>
    </row>
    <row r="5431" spans="20:22" x14ac:dyDescent="0.35">
      <c r="T5431" s="32"/>
      <c r="V5431" s="32"/>
    </row>
    <row r="5432" spans="20:22" x14ac:dyDescent="0.35">
      <c r="T5432" s="32"/>
      <c r="V5432" s="32"/>
    </row>
    <row r="5433" spans="20:22" x14ac:dyDescent="0.35">
      <c r="T5433" s="32"/>
      <c r="V5433" s="32"/>
    </row>
    <row r="5434" spans="20:22" x14ac:dyDescent="0.35">
      <c r="T5434" s="32"/>
      <c r="V5434" s="32"/>
    </row>
    <row r="5435" spans="20:22" x14ac:dyDescent="0.35">
      <c r="T5435" s="32"/>
      <c r="V5435" s="32"/>
    </row>
    <row r="5436" spans="20:22" x14ac:dyDescent="0.35">
      <c r="T5436" s="32"/>
      <c r="V5436" s="32"/>
    </row>
    <row r="5437" spans="20:22" x14ac:dyDescent="0.35">
      <c r="T5437" s="32"/>
      <c r="V5437" s="32"/>
    </row>
    <row r="5438" spans="20:22" x14ac:dyDescent="0.35">
      <c r="T5438" s="32"/>
      <c r="V5438" s="32"/>
    </row>
    <row r="5439" spans="20:22" x14ac:dyDescent="0.35">
      <c r="T5439" s="32"/>
      <c r="V5439" s="32"/>
    </row>
    <row r="5440" spans="20:22" x14ac:dyDescent="0.35">
      <c r="T5440" s="32"/>
      <c r="V5440" s="32"/>
    </row>
    <row r="5441" spans="20:22" x14ac:dyDescent="0.35">
      <c r="T5441" s="32"/>
      <c r="V5441" s="32"/>
    </row>
    <row r="5442" spans="20:22" x14ac:dyDescent="0.35">
      <c r="T5442" s="32"/>
      <c r="V5442" s="32"/>
    </row>
    <row r="5443" spans="20:22" x14ac:dyDescent="0.35">
      <c r="T5443" s="32"/>
      <c r="V5443" s="32"/>
    </row>
    <row r="5444" spans="20:22" x14ac:dyDescent="0.35">
      <c r="T5444" s="32"/>
      <c r="V5444" s="32"/>
    </row>
    <row r="5445" spans="20:22" x14ac:dyDescent="0.35">
      <c r="T5445" s="32"/>
      <c r="V5445" s="32"/>
    </row>
    <row r="5446" spans="20:22" x14ac:dyDescent="0.35">
      <c r="T5446" s="32"/>
      <c r="V5446" s="32"/>
    </row>
    <row r="5447" spans="20:22" x14ac:dyDescent="0.35">
      <c r="T5447" s="32"/>
      <c r="V5447" s="32"/>
    </row>
    <row r="5448" spans="20:22" x14ac:dyDescent="0.35">
      <c r="T5448" s="32"/>
      <c r="V5448" s="32"/>
    </row>
    <row r="5449" spans="20:22" x14ac:dyDescent="0.35">
      <c r="T5449" s="32"/>
      <c r="V5449" s="32"/>
    </row>
    <row r="5450" spans="20:22" x14ac:dyDescent="0.35">
      <c r="T5450" s="32"/>
      <c r="V5450" s="32"/>
    </row>
    <row r="5451" spans="20:22" x14ac:dyDescent="0.35">
      <c r="T5451" s="32"/>
      <c r="V5451" s="32"/>
    </row>
    <row r="5452" spans="20:22" x14ac:dyDescent="0.35">
      <c r="T5452" s="32"/>
      <c r="V5452" s="32"/>
    </row>
    <row r="5453" spans="20:22" x14ac:dyDescent="0.35">
      <c r="T5453" s="32"/>
      <c r="V5453" s="32"/>
    </row>
    <row r="5454" spans="20:22" x14ac:dyDescent="0.35">
      <c r="T5454" s="32"/>
      <c r="V5454" s="32"/>
    </row>
    <row r="5455" spans="20:22" x14ac:dyDescent="0.35">
      <c r="T5455" s="32"/>
      <c r="V5455" s="32"/>
    </row>
    <row r="5456" spans="20:22" x14ac:dyDescent="0.35">
      <c r="T5456" s="32"/>
      <c r="V5456" s="32"/>
    </row>
    <row r="5457" spans="20:22" x14ac:dyDescent="0.35">
      <c r="T5457" s="32"/>
      <c r="V5457" s="32"/>
    </row>
    <row r="5458" spans="20:22" x14ac:dyDescent="0.35">
      <c r="T5458" s="32"/>
      <c r="V5458" s="32"/>
    </row>
    <row r="5459" spans="20:22" x14ac:dyDescent="0.35">
      <c r="T5459" s="32"/>
      <c r="V5459" s="32"/>
    </row>
    <row r="5460" spans="20:22" x14ac:dyDescent="0.35">
      <c r="T5460" s="32"/>
      <c r="V5460" s="32"/>
    </row>
    <row r="5461" spans="20:22" x14ac:dyDescent="0.35">
      <c r="T5461" s="32"/>
      <c r="V5461" s="32"/>
    </row>
    <row r="5462" spans="20:22" x14ac:dyDescent="0.35">
      <c r="T5462" s="32"/>
      <c r="V5462" s="32"/>
    </row>
    <row r="5463" spans="20:22" x14ac:dyDescent="0.35">
      <c r="T5463" s="32"/>
      <c r="V5463" s="32"/>
    </row>
    <row r="5464" spans="20:22" x14ac:dyDescent="0.35">
      <c r="T5464" s="32"/>
      <c r="V5464" s="32"/>
    </row>
    <row r="5465" spans="20:22" x14ac:dyDescent="0.35">
      <c r="T5465" s="32"/>
      <c r="V5465" s="32"/>
    </row>
    <row r="5466" spans="20:22" x14ac:dyDescent="0.35">
      <c r="T5466" s="32"/>
      <c r="V5466" s="32"/>
    </row>
    <row r="5467" spans="20:22" x14ac:dyDescent="0.35">
      <c r="T5467" s="32"/>
      <c r="V5467" s="32"/>
    </row>
    <row r="5468" spans="20:22" x14ac:dyDescent="0.35">
      <c r="T5468" s="32"/>
      <c r="V5468" s="32"/>
    </row>
    <row r="5469" spans="20:22" x14ac:dyDescent="0.35">
      <c r="T5469" s="32"/>
      <c r="V5469" s="32"/>
    </row>
    <row r="5470" spans="20:22" x14ac:dyDescent="0.35">
      <c r="T5470" s="32"/>
      <c r="V5470" s="32"/>
    </row>
    <row r="5471" spans="20:22" x14ac:dyDescent="0.35">
      <c r="T5471" s="32"/>
      <c r="V5471" s="32"/>
    </row>
    <row r="5472" spans="20:22" x14ac:dyDescent="0.35">
      <c r="T5472" s="32"/>
      <c r="V5472" s="32"/>
    </row>
    <row r="5473" spans="20:22" x14ac:dyDescent="0.35">
      <c r="T5473" s="32"/>
      <c r="V5473" s="32"/>
    </row>
    <row r="5474" spans="20:22" x14ac:dyDescent="0.35">
      <c r="T5474" s="32"/>
      <c r="V5474" s="32"/>
    </row>
    <row r="5475" spans="20:22" x14ac:dyDescent="0.35">
      <c r="T5475" s="32"/>
      <c r="V5475" s="32"/>
    </row>
    <row r="5476" spans="20:22" x14ac:dyDescent="0.35">
      <c r="T5476" s="32"/>
      <c r="V5476" s="32"/>
    </row>
    <row r="5477" spans="20:22" x14ac:dyDescent="0.35">
      <c r="T5477" s="32"/>
      <c r="V5477" s="32"/>
    </row>
    <row r="5478" spans="20:22" x14ac:dyDescent="0.35">
      <c r="T5478" s="32"/>
      <c r="V5478" s="32"/>
    </row>
    <row r="5479" spans="20:22" x14ac:dyDescent="0.35">
      <c r="T5479" s="32"/>
      <c r="V5479" s="32"/>
    </row>
    <row r="5480" spans="20:22" x14ac:dyDescent="0.35">
      <c r="T5480" s="32"/>
      <c r="V5480" s="32"/>
    </row>
    <row r="5481" spans="20:22" x14ac:dyDescent="0.35">
      <c r="T5481" s="32"/>
      <c r="V5481" s="32"/>
    </row>
    <row r="5482" spans="20:22" x14ac:dyDescent="0.35">
      <c r="T5482" s="32"/>
      <c r="V5482" s="32"/>
    </row>
    <row r="5483" spans="20:22" x14ac:dyDescent="0.35">
      <c r="T5483" s="32"/>
      <c r="V5483" s="32"/>
    </row>
    <row r="5484" spans="20:22" x14ac:dyDescent="0.35">
      <c r="T5484" s="32"/>
      <c r="V5484" s="32"/>
    </row>
    <row r="5485" spans="20:22" x14ac:dyDescent="0.35">
      <c r="T5485" s="32"/>
      <c r="V5485" s="32"/>
    </row>
    <row r="5486" spans="20:22" x14ac:dyDescent="0.35">
      <c r="T5486" s="32"/>
      <c r="V5486" s="32"/>
    </row>
    <row r="5487" spans="20:22" x14ac:dyDescent="0.35">
      <c r="T5487" s="32"/>
      <c r="V5487" s="32"/>
    </row>
    <row r="5488" spans="20:22" x14ac:dyDescent="0.35">
      <c r="T5488" s="32"/>
      <c r="V5488" s="32"/>
    </row>
    <row r="5489" spans="20:22" x14ac:dyDescent="0.35">
      <c r="T5489" s="32"/>
      <c r="V5489" s="32"/>
    </row>
    <row r="5490" spans="20:22" x14ac:dyDescent="0.35">
      <c r="T5490" s="32"/>
      <c r="V5490" s="32"/>
    </row>
    <row r="5491" spans="20:22" x14ac:dyDescent="0.35">
      <c r="T5491" s="32"/>
      <c r="V5491" s="32"/>
    </row>
    <row r="5492" spans="20:22" x14ac:dyDescent="0.35">
      <c r="T5492" s="32"/>
      <c r="V5492" s="32"/>
    </row>
    <row r="5493" spans="20:22" x14ac:dyDescent="0.35">
      <c r="T5493" s="32"/>
      <c r="V5493" s="32"/>
    </row>
    <row r="5494" spans="20:22" x14ac:dyDescent="0.35">
      <c r="T5494" s="32"/>
      <c r="V5494" s="32"/>
    </row>
    <row r="5495" spans="20:22" x14ac:dyDescent="0.35">
      <c r="T5495" s="32"/>
      <c r="V5495" s="32"/>
    </row>
    <row r="5496" spans="20:22" x14ac:dyDescent="0.35">
      <c r="T5496" s="32"/>
      <c r="V5496" s="32"/>
    </row>
    <row r="5497" spans="20:22" x14ac:dyDescent="0.35">
      <c r="T5497" s="32"/>
      <c r="V5497" s="32"/>
    </row>
    <row r="5498" spans="20:22" x14ac:dyDescent="0.35">
      <c r="T5498" s="32"/>
      <c r="V5498" s="32"/>
    </row>
    <row r="5499" spans="20:22" x14ac:dyDescent="0.35">
      <c r="T5499" s="32"/>
      <c r="V5499" s="32"/>
    </row>
    <row r="5500" spans="20:22" x14ac:dyDescent="0.35">
      <c r="T5500" s="32"/>
      <c r="V5500" s="32"/>
    </row>
    <row r="5501" spans="20:22" x14ac:dyDescent="0.35">
      <c r="T5501" s="32"/>
      <c r="V5501" s="32"/>
    </row>
    <row r="5502" spans="20:22" x14ac:dyDescent="0.35">
      <c r="T5502" s="32"/>
      <c r="V5502" s="32"/>
    </row>
    <row r="5503" spans="20:22" x14ac:dyDescent="0.35">
      <c r="T5503" s="32"/>
      <c r="V5503" s="32"/>
    </row>
    <row r="5504" spans="20:22" x14ac:dyDescent="0.35">
      <c r="T5504" s="32"/>
      <c r="V5504" s="32"/>
    </row>
    <row r="5505" spans="20:22" x14ac:dyDescent="0.35">
      <c r="T5505" s="32"/>
      <c r="V5505" s="32"/>
    </row>
    <row r="5506" spans="20:22" x14ac:dyDescent="0.35">
      <c r="T5506" s="32"/>
      <c r="V5506" s="32"/>
    </row>
    <row r="5507" spans="20:22" x14ac:dyDescent="0.35">
      <c r="T5507" s="32"/>
      <c r="V5507" s="32"/>
    </row>
    <row r="5508" spans="20:22" x14ac:dyDescent="0.35">
      <c r="T5508" s="32"/>
      <c r="V5508" s="32"/>
    </row>
    <row r="5509" spans="20:22" x14ac:dyDescent="0.35">
      <c r="T5509" s="32"/>
      <c r="V5509" s="32"/>
    </row>
    <row r="5510" spans="20:22" x14ac:dyDescent="0.35">
      <c r="T5510" s="32"/>
      <c r="V5510" s="32"/>
    </row>
    <row r="5511" spans="20:22" x14ac:dyDescent="0.35">
      <c r="T5511" s="32"/>
      <c r="V5511" s="32"/>
    </row>
    <row r="5512" spans="20:22" x14ac:dyDescent="0.35">
      <c r="T5512" s="32"/>
      <c r="V5512" s="32"/>
    </row>
    <row r="5513" spans="20:22" x14ac:dyDescent="0.35">
      <c r="T5513" s="32"/>
      <c r="V5513" s="32"/>
    </row>
    <row r="5514" spans="20:22" x14ac:dyDescent="0.35">
      <c r="T5514" s="32"/>
      <c r="V5514" s="32"/>
    </row>
    <row r="5515" spans="20:22" x14ac:dyDescent="0.35">
      <c r="T5515" s="32"/>
      <c r="V5515" s="32"/>
    </row>
    <row r="5516" spans="20:22" x14ac:dyDescent="0.35">
      <c r="T5516" s="32"/>
      <c r="V5516" s="32"/>
    </row>
    <row r="5517" spans="20:22" x14ac:dyDescent="0.35">
      <c r="T5517" s="32"/>
      <c r="V5517" s="32"/>
    </row>
    <row r="5518" spans="20:22" x14ac:dyDescent="0.35">
      <c r="T5518" s="32"/>
      <c r="V5518" s="32"/>
    </row>
    <row r="5519" spans="20:22" x14ac:dyDescent="0.35">
      <c r="T5519" s="32"/>
      <c r="V5519" s="32"/>
    </row>
    <row r="5520" spans="20:22" x14ac:dyDescent="0.35">
      <c r="T5520" s="32"/>
      <c r="V5520" s="32"/>
    </row>
    <row r="5521" spans="20:22" x14ac:dyDescent="0.35">
      <c r="T5521" s="32"/>
      <c r="V5521" s="32"/>
    </row>
    <row r="5522" spans="20:22" x14ac:dyDescent="0.35">
      <c r="T5522" s="32"/>
      <c r="V5522" s="32"/>
    </row>
    <row r="5523" spans="20:22" x14ac:dyDescent="0.35">
      <c r="T5523" s="32"/>
      <c r="V5523" s="32"/>
    </row>
    <row r="5524" spans="20:22" x14ac:dyDescent="0.35">
      <c r="T5524" s="32"/>
      <c r="V5524" s="32"/>
    </row>
    <row r="5525" spans="20:22" x14ac:dyDescent="0.35">
      <c r="T5525" s="32"/>
      <c r="V5525" s="32"/>
    </row>
    <row r="5526" spans="20:22" x14ac:dyDescent="0.35">
      <c r="T5526" s="32"/>
      <c r="V5526" s="32"/>
    </row>
    <row r="5527" spans="20:22" x14ac:dyDescent="0.35">
      <c r="T5527" s="32"/>
      <c r="V5527" s="32"/>
    </row>
    <row r="5528" spans="20:22" x14ac:dyDescent="0.35">
      <c r="T5528" s="32"/>
      <c r="V5528" s="32"/>
    </row>
    <row r="5529" spans="20:22" x14ac:dyDescent="0.35">
      <c r="T5529" s="32"/>
      <c r="V5529" s="32"/>
    </row>
    <row r="5530" spans="20:22" x14ac:dyDescent="0.35">
      <c r="T5530" s="32"/>
      <c r="V5530" s="32"/>
    </row>
    <row r="5531" spans="20:22" x14ac:dyDescent="0.35">
      <c r="T5531" s="32"/>
      <c r="V5531" s="32"/>
    </row>
    <row r="5532" spans="20:22" x14ac:dyDescent="0.35">
      <c r="T5532" s="32"/>
      <c r="V5532" s="32"/>
    </row>
    <row r="5533" spans="20:22" x14ac:dyDescent="0.35">
      <c r="T5533" s="32"/>
      <c r="V5533" s="32"/>
    </row>
    <row r="5534" spans="20:22" x14ac:dyDescent="0.35">
      <c r="T5534" s="32"/>
      <c r="V5534" s="32"/>
    </row>
    <row r="5535" spans="20:22" x14ac:dyDescent="0.35">
      <c r="T5535" s="32"/>
      <c r="V5535" s="32"/>
    </row>
    <row r="5536" spans="20:22" x14ac:dyDescent="0.35">
      <c r="T5536" s="32"/>
      <c r="V5536" s="32"/>
    </row>
    <row r="5537" spans="20:22" x14ac:dyDescent="0.35">
      <c r="T5537" s="32"/>
      <c r="V5537" s="32"/>
    </row>
    <row r="5538" spans="20:22" x14ac:dyDescent="0.35">
      <c r="T5538" s="32"/>
      <c r="V5538" s="32"/>
    </row>
    <row r="5539" spans="20:22" x14ac:dyDescent="0.35">
      <c r="T5539" s="32"/>
      <c r="V5539" s="32"/>
    </row>
    <row r="5540" spans="20:22" x14ac:dyDescent="0.35">
      <c r="T5540" s="32"/>
      <c r="V5540" s="32"/>
    </row>
    <row r="5541" spans="20:22" x14ac:dyDescent="0.35">
      <c r="T5541" s="32"/>
      <c r="V5541" s="32"/>
    </row>
    <row r="5542" spans="20:22" x14ac:dyDescent="0.35">
      <c r="T5542" s="32"/>
      <c r="V5542" s="32"/>
    </row>
    <row r="5543" spans="20:22" x14ac:dyDescent="0.35">
      <c r="T5543" s="32"/>
      <c r="V5543" s="32"/>
    </row>
    <row r="5544" spans="20:22" x14ac:dyDescent="0.35">
      <c r="T5544" s="32"/>
      <c r="V5544" s="32"/>
    </row>
    <row r="5545" spans="20:22" x14ac:dyDescent="0.35">
      <c r="T5545" s="32"/>
      <c r="V5545" s="32"/>
    </row>
    <row r="5546" spans="20:22" x14ac:dyDescent="0.35">
      <c r="T5546" s="32"/>
      <c r="V5546" s="32"/>
    </row>
    <row r="5547" spans="20:22" x14ac:dyDescent="0.35">
      <c r="T5547" s="32"/>
      <c r="V5547" s="32"/>
    </row>
    <row r="5548" spans="20:22" x14ac:dyDescent="0.35">
      <c r="T5548" s="32"/>
      <c r="V5548" s="32"/>
    </row>
    <row r="5549" spans="20:22" x14ac:dyDescent="0.35">
      <c r="T5549" s="32"/>
      <c r="V5549" s="32"/>
    </row>
    <row r="5550" spans="20:22" x14ac:dyDescent="0.35">
      <c r="T5550" s="32"/>
      <c r="V5550" s="32"/>
    </row>
    <row r="5551" spans="20:22" x14ac:dyDescent="0.35">
      <c r="T5551" s="32"/>
      <c r="V5551" s="32"/>
    </row>
    <row r="5552" spans="20:22" x14ac:dyDescent="0.35">
      <c r="T5552" s="32"/>
      <c r="V5552" s="32"/>
    </row>
    <row r="5553" spans="20:22" x14ac:dyDescent="0.35">
      <c r="T5553" s="32"/>
      <c r="V5553" s="32"/>
    </row>
    <row r="5554" spans="20:22" x14ac:dyDescent="0.35">
      <c r="T5554" s="32"/>
      <c r="V5554" s="32"/>
    </row>
    <row r="5555" spans="20:22" x14ac:dyDescent="0.35">
      <c r="T5555" s="32"/>
      <c r="V5555" s="32"/>
    </row>
    <row r="5556" spans="20:22" x14ac:dyDescent="0.35">
      <c r="T5556" s="32"/>
      <c r="V5556" s="32"/>
    </row>
    <row r="5557" spans="20:22" x14ac:dyDescent="0.35">
      <c r="T5557" s="32"/>
      <c r="V5557" s="32"/>
    </row>
    <row r="5558" spans="20:22" x14ac:dyDescent="0.35">
      <c r="T5558" s="32"/>
      <c r="V5558" s="32"/>
    </row>
    <row r="5559" spans="20:22" x14ac:dyDescent="0.35">
      <c r="T5559" s="32"/>
      <c r="V5559" s="32"/>
    </row>
    <row r="5560" spans="20:22" x14ac:dyDescent="0.35">
      <c r="T5560" s="32"/>
      <c r="V5560" s="32"/>
    </row>
    <row r="5561" spans="20:22" x14ac:dyDescent="0.35">
      <c r="T5561" s="32"/>
      <c r="V5561" s="32"/>
    </row>
    <row r="5562" spans="20:22" x14ac:dyDescent="0.35">
      <c r="T5562" s="32"/>
      <c r="V5562" s="32"/>
    </row>
    <row r="5563" spans="20:22" x14ac:dyDescent="0.35">
      <c r="T5563" s="32"/>
      <c r="V5563" s="32"/>
    </row>
    <row r="5564" spans="20:22" x14ac:dyDescent="0.35">
      <c r="T5564" s="32"/>
      <c r="V5564" s="32"/>
    </row>
    <row r="5565" spans="20:22" x14ac:dyDescent="0.35">
      <c r="T5565" s="32"/>
      <c r="V5565" s="32"/>
    </row>
    <row r="5566" spans="20:22" x14ac:dyDescent="0.35">
      <c r="T5566" s="32"/>
      <c r="V5566" s="32"/>
    </row>
    <row r="5567" spans="20:22" x14ac:dyDescent="0.35">
      <c r="T5567" s="32"/>
      <c r="V5567" s="32"/>
    </row>
    <row r="5568" spans="20:22" x14ac:dyDescent="0.35">
      <c r="T5568" s="32"/>
      <c r="V5568" s="32"/>
    </row>
    <row r="5569" spans="20:22" x14ac:dyDescent="0.35">
      <c r="T5569" s="32"/>
      <c r="V5569" s="32"/>
    </row>
    <row r="5570" spans="20:22" x14ac:dyDescent="0.35">
      <c r="T5570" s="32"/>
      <c r="V5570" s="32"/>
    </row>
    <row r="5571" spans="20:22" x14ac:dyDescent="0.35">
      <c r="T5571" s="32"/>
      <c r="V5571" s="32"/>
    </row>
    <row r="5572" spans="20:22" x14ac:dyDescent="0.35">
      <c r="T5572" s="32"/>
      <c r="V5572" s="32"/>
    </row>
    <row r="5573" spans="20:22" x14ac:dyDescent="0.35">
      <c r="T5573" s="32"/>
      <c r="V5573" s="32"/>
    </row>
    <row r="5574" spans="20:22" x14ac:dyDescent="0.35">
      <c r="T5574" s="32"/>
      <c r="V5574" s="32"/>
    </row>
    <row r="5575" spans="20:22" x14ac:dyDescent="0.35">
      <c r="T5575" s="32"/>
      <c r="V5575" s="32"/>
    </row>
    <row r="5576" spans="20:22" x14ac:dyDescent="0.35">
      <c r="T5576" s="32"/>
      <c r="V5576" s="32"/>
    </row>
    <row r="5577" spans="20:22" x14ac:dyDescent="0.35">
      <c r="T5577" s="32"/>
      <c r="V5577" s="32"/>
    </row>
    <row r="5578" spans="20:22" x14ac:dyDescent="0.35">
      <c r="T5578" s="32"/>
      <c r="V5578" s="32"/>
    </row>
    <row r="5579" spans="20:22" x14ac:dyDescent="0.35">
      <c r="T5579" s="32"/>
      <c r="V5579" s="32"/>
    </row>
    <row r="5580" spans="20:22" x14ac:dyDescent="0.35">
      <c r="T5580" s="32"/>
      <c r="V5580" s="32"/>
    </row>
    <row r="5581" spans="20:22" x14ac:dyDescent="0.35">
      <c r="T5581" s="32"/>
      <c r="V5581" s="32"/>
    </row>
    <row r="5582" spans="20:22" x14ac:dyDescent="0.35">
      <c r="T5582" s="32"/>
      <c r="V5582" s="32"/>
    </row>
    <row r="5583" spans="20:22" x14ac:dyDescent="0.35">
      <c r="T5583" s="32"/>
      <c r="V5583" s="32"/>
    </row>
    <row r="5584" spans="20:22" x14ac:dyDescent="0.35">
      <c r="T5584" s="32"/>
      <c r="V5584" s="32"/>
    </row>
    <row r="5585" spans="20:22" x14ac:dyDescent="0.35">
      <c r="T5585" s="32"/>
      <c r="V5585" s="32"/>
    </row>
    <row r="5586" spans="20:22" x14ac:dyDescent="0.35">
      <c r="T5586" s="32"/>
      <c r="V5586" s="32"/>
    </row>
    <row r="5587" spans="20:22" x14ac:dyDescent="0.35">
      <c r="T5587" s="32"/>
      <c r="V5587" s="32"/>
    </row>
    <row r="5588" spans="20:22" x14ac:dyDescent="0.35">
      <c r="T5588" s="32"/>
      <c r="V5588" s="32"/>
    </row>
    <row r="5589" spans="20:22" x14ac:dyDescent="0.35">
      <c r="T5589" s="32"/>
      <c r="V5589" s="32"/>
    </row>
    <row r="5590" spans="20:22" x14ac:dyDescent="0.35">
      <c r="T5590" s="32"/>
      <c r="V5590" s="32"/>
    </row>
    <row r="5591" spans="20:22" x14ac:dyDescent="0.35">
      <c r="T5591" s="32"/>
      <c r="V5591" s="32"/>
    </row>
    <row r="5592" spans="20:22" x14ac:dyDescent="0.35">
      <c r="T5592" s="32"/>
      <c r="V5592" s="32"/>
    </row>
    <row r="5593" spans="20:22" x14ac:dyDescent="0.35">
      <c r="T5593" s="32"/>
      <c r="V5593" s="32"/>
    </row>
    <row r="5594" spans="20:22" x14ac:dyDescent="0.35">
      <c r="T5594" s="32"/>
      <c r="V5594" s="32"/>
    </row>
    <row r="5595" spans="20:22" x14ac:dyDescent="0.35">
      <c r="T5595" s="32"/>
      <c r="V5595" s="32"/>
    </row>
    <row r="5596" spans="20:22" x14ac:dyDescent="0.35">
      <c r="T5596" s="32"/>
      <c r="V5596" s="32"/>
    </row>
    <row r="5597" spans="20:22" x14ac:dyDescent="0.35">
      <c r="T5597" s="32"/>
      <c r="V5597" s="32"/>
    </row>
    <row r="5598" spans="20:22" x14ac:dyDescent="0.35">
      <c r="T5598" s="32"/>
      <c r="V5598" s="32"/>
    </row>
    <row r="5599" spans="20:22" x14ac:dyDescent="0.35">
      <c r="T5599" s="32"/>
      <c r="V5599" s="32"/>
    </row>
    <row r="5600" spans="20:22" x14ac:dyDescent="0.35">
      <c r="T5600" s="32"/>
      <c r="V5600" s="32"/>
    </row>
    <row r="5601" spans="20:22" x14ac:dyDescent="0.35">
      <c r="T5601" s="32"/>
      <c r="V5601" s="32"/>
    </row>
    <row r="5602" spans="20:22" x14ac:dyDescent="0.35">
      <c r="T5602" s="32"/>
      <c r="V5602" s="32"/>
    </row>
    <row r="5603" spans="20:22" x14ac:dyDescent="0.35">
      <c r="T5603" s="32"/>
      <c r="V5603" s="32"/>
    </row>
    <row r="5604" spans="20:22" x14ac:dyDescent="0.35">
      <c r="T5604" s="32"/>
      <c r="V5604" s="32"/>
    </row>
    <row r="5605" spans="20:22" x14ac:dyDescent="0.35">
      <c r="T5605" s="32"/>
      <c r="V5605" s="32"/>
    </row>
    <row r="5606" spans="20:22" x14ac:dyDescent="0.35">
      <c r="T5606" s="32"/>
      <c r="V5606" s="32"/>
    </row>
    <row r="5607" spans="20:22" x14ac:dyDescent="0.35">
      <c r="T5607" s="32"/>
      <c r="V5607" s="32"/>
    </row>
    <row r="5608" spans="20:22" x14ac:dyDescent="0.35">
      <c r="T5608" s="32"/>
      <c r="V5608" s="32"/>
    </row>
    <row r="5609" spans="20:22" x14ac:dyDescent="0.35">
      <c r="T5609" s="32"/>
      <c r="V5609" s="32"/>
    </row>
    <row r="5610" spans="20:22" x14ac:dyDescent="0.35">
      <c r="T5610" s="32"/>
      <c r="V5610" s="32"/>
    </row>
    <row r="5611" spans="20:22" x14ac:dyDescent="0.35">
      <c r="T5611" s="32"/>
      <c r="V5611" s="32"/>
    </row>
    <row r="5612" spans="20:22" x14ac:dyDescent="0.35">
      <c r="T5612" s="32"/>
      <c r="V5612" s="32"/>
    </row>
    <row r="5613" spans="20:22" x14ac:dyDescent="0.35">
      <c r="T5613" s="32"/>
      <c r="V5613" s="32"/>
    </row>
    <row r="5614" spans="20:22" x14ac:dyDescent="0.35">
      <c r="T5614" s="32"/>
      <c r="V5614" s="32"/>
    </row>
    <row r="5615" spans="20:22" x14ac:dyDescent="0.35">
      <c r="T5615" s="32"/>
      <c r="V5615" s="32"/>
    </row>
    <row r="5616" spans="20:22" x14ac:dyDescent="0.35">
      <c r="T5616" s="32"/>
      <c r="V5616" s="32"/>
    </row>
    <row r="5617" spans="20:22" x14ac:dyDescent="0.35">
      <c r="T5617" s="32"/>
      <c r="V5617" s="32"/>
    </row>
    <row r="5618" spans="20:22" x14ac:dyDescent="0.35">
      <c r="T5618" s="32"/>
      <c r="V5618" s="32"/>
    </row>
    <row r="5619" spans="20:22" x14ac:dyDescent="0.35">
      <c r="T5619" s="32"/>
      <c r="V5619" s="32"/>
    </row>
    <row r="5620" spans="20:22" x14ac:dyDescent="0.35">
      <c r="T5620" s="32"/>
      <c r="V5620" s="32"/>
    </row>
    <row r="5621" spans="20:22" x14ac:dyDescent="0.35">
      <c r="T5621" s="32"/>
      <c r="V5621" s="32"/>
    </row>
    <row r="5622" spans="20:22" x14ac:dyDescent="0.35">
      <c r="T5622" s="32"/>
      <c r="V5622" s="32"/>
    </row>
    <row r="5623" spans="20:22" x14ac:dyDescent="0.35">
      <c r="T5623" s="32"/>
      <c r="V5623" s="32"/>
    </row>
    <row r="5624" spans="20:22" x14ac:dyDescent="0.35">
      <c r="T5624" s="32"/>
      <c r="V5624" s="32"/>
    </row>
    <row r="5625" spans="20:22" x14ac:dyDescent="0.35">
      <c r="T5625" s="32"/>
      <c r="V5625" s="32"/>
    </row>
    <row r="5626" spans="20:22" x14ac:dyDescent="0.35">
      <c r="T5626" s="32"/>
      <c r="V5626" s="32"/>
    </row>
    <row r="5627" spans="20:22" x14ac:dyDescent="0.35">
      <c r="T5627" s="32"/>
      <c r="V5627" s="32"/>
    </row>
    <row r="5628" spans="20:22" x14ac:dyDescent="0.35">
      <c r="T5628" s="32"/>
      <c r="V5628" s="32"/>
    </row>
    <row r="5629" spans="20:22" x14ac:dyDescent="0.35">
      <c r="T5629" s="32"/>
      <c r="V5629" s="32"/>
    </row>
    <row r="5630" spans="20:22" x14ac:dyDescent="0.35">
      <c r="T5630" s="32"/>
      <c r="V5630" s="32"/>
    </row>
    <row r="5631" spans="20:22" x14ac:dyDescent="0.35">
      <c r="T5631" s="32"/>
      <c r="V5631" s="32"/>
    </row>
    <row r="5632" spans="20:22" x14ac:dyDescent="0.35">
      <c r="T5632" s="32"/>
      <c r="V5632" s="32"/>
    </row>
    <row r="5633" spans="20:22" x14ac:dyDescent="0.35">
      <c r="T5633" s="32"/>
      <c r="V5633" s="32"/>
    </row>
    <row r="5634" spans="20:22" x14ac:dyDescent="0.35">
      <c r="T5634" s="32"/>
      <c r="V5634" s="32"/>
    </row>
    <row r="5635" spans="20:22" x14ac:dyDescent="0.35">
      <c r="T5635" s="32"/>
      <c r="V5635" s="32"/>
    </row>
    <row r="5636" spans="20:22" x14ac:dyDescent="0.35">
      <c r="T5636" s="32"/>
      <c r="V5636" s="32"/>
    </row>
    <row r="5637" spans="20:22" x14ac:dyDescent="0.35">
      <c r="T5637" s="32"/>
      <c r="V5637" s="32"/>
    </row>
    <row r="5638" spans="20:22" x14ac:dyDescent="0.35">
      <c r="T5638" s="32"/>
      <c r="V5638" s="32"/>
    </row>
    <row r="5639" spans="20:22" x14ac:dyDescent="0.35">
      <c r="T5639" s="32"/>
      <c r="V5639" s="32"/>
    </row>
    <row r="5640" spans="20:22" x14ac:dyDescent="0.35">
      <c r="T5640" s="32"/>
      <c r="V5640" s="32"/>
    </row>
    <row r="5641" spans="20:22" x14ac:dyDescent="0.35">
      <c r="T5641" s="32"/>
      <c r="V5641" s="32"/>
    </row>
    <row r="5642" spans="20:22" x14ac:dyDescent="0.35">
      <c r="T5642" s="32"/>
      <c r="V5642" s="32"/>
    </row>
    <row r="5643" spans="20:22" x14ac:dyDescent="0.35">
      <c r="T5643" s="32"/>
      <c r="V5643" s="32"/>
    </row>
    <row r="5644" spans="20:22" x14ac:dyDescent="0.35">
      <c r="T5644" s="32"/>
      <c r="V5644" s="32"/>
    </row>
    <row r="5645" spans="20:22" x14ac:dyDescent="0.35">
      <c r="T5645" s="32"/>
      <c r="V5645" s="32"/>
    </row>
    <row r="5646" spans="20:22" x14ac:dyDescent="0.35">
      <c r="T5646" s="32"/>
      <c r="V5646" s="32"/>
    </row>
    <row r="5647" spans="20:22" x14ac:dyDescent="0.35">
      <c r="T5647" s="32"/>
      <c r="V5647" s="32"/>
    </row>
    <row r="5648" spans="20:22" x14ac:dyDescent="0.35">
      <c r="T5648" s="32"/>
      <c r="V5648" s="32"/>
    </row>
    <row r="5649" spans="20:22" x14ac:dyDescent="0.35">
      <c r="T5649" s="32"/>
      <c r="V5649" s="32"/>
    </row>
    <row r="5650" spans="20:22" x14ac:dyDescent="0.35">
      <c r="T5650" s="32"/>
      <c r="V5650" s="32"/>
    </row>
    <row r="5651" spans="20:22" x14ac:dyDescent="0.35">
      <c r="T5651" s="32"/>
      <c r="V5651" s="32"/>
    </row>
    <row r="5652" spans="20:22" x14ac:dyDescent="0.35">
      <c r="T5652" s="32"/>
      <c r="V5652" s="32"/>
    </row>
    <row r="5653" spans="20:22" x14ac:dyDescent="0.35">
      <c r="T5653" s="32"/>
      <c r="V5653" s="32"/>
    </row>
    <row r="5654" spans="20:22" x14ac:dyDescent="0.35">
      <c r="T5654" s="32"/>
      <c r="V5654" s="32"/>
    </row>
    <row r="5655" spans="20:22" x14ac:dyDescent="0.35">
      <c r="T5655" s="32"/>
      <c r="V5655" s="32"/>
    </row>
    <row r="5656" spans="20:22" x14ac:dyDescent="0.35">
      <c r="T5656" s="32"/>
      <c r="V5656" s="32"/>
    </row>
    <row r="5657" spans="20:22" x14ac:dyDescent="0.35">
      <c r="T5657" s="32"/>
      <c r="V5657" s="32"/>
    </row>
    <row r="5658" spans="20:22" x14ac:dyDescent="0.35">
      <c r="T5658" s="32"/>
      <c r="V5658" s="32"/>
    </row>
    <row r="5659" spans="20:22" x14ac:dyDescent="0.35">
      <c r="T5659" s="32"/>
      <c r="V5659" s="32"/>
    </row>
    <row r="5660" spans="20:22" x14ac:dyDescent="0.35">
      <c r="T5660" s="32"/>
      <c r="V5660" s="32"/>
    </row>
    <row r="5661" spans="20:22" x14ac:dyDescent="0.35">
      <c r="T5661" s="32"/>
      <c r="V5661" s="32"/>
    </row>
    <row r="5662" spans="20:22" x14ac:dyDescent="0.35">
      <c r="T5662" s="32"/>
      <c r="V5662" s="32"/>
    </row>
    <row r="5663" spans="20:22" x14ac:dyDescent="0.35">
      <c r="T5663" s="32"/>
      <c r="V5663" s="32"/>
    </row>
    <row r="5664" spans="20:22" x14ac:dyDescent="0.35">
      <c r="T5664" s="32"/>
      <c r="V5664" s="32"/>
    </row>
    <row r="5665" spans="20:22" x14ac:dyDescent="0.35">
      <c r="T5665" s="32"/>
      <c r="V5665" s="32"/>
    </row>
    <row r="5666" spans="20:22" x14ac:dyDescent="0.35">
      <c r="T5666" s="32"/>
      <c r="V5666" s="32"/>
    </row>
    <row r="5667" spans="20:22" x14ac:dyDescent="0.35">
      <c r="T5667" s="32"/>
      <c r="V5667" s="32"/>
    </row>
    <row r="5668" spans="20:22" x14ac:dyDescent="0.35">
      <c r="T5668" s="32"/>
      <c r="V5668" s="32"/>
    </row>
    <row r="5669" spans="20:22" x14ac:dyDescent="0.35">
      <c r="T5669" s="32"/>
      <c r="V5669" s="32"/>
    </row>
    <row r="5670" spans="20:22" x14ac:dyDescent="0.35">
      <c r="T5670" s="32"/>
      <c r="V5670" s="32"/>
    </row>
    <row r="5671" spans="20:22" x14ac:dyDescent="0.35">
      <c r="T5671" s="32"/>
      <c r="V5671" s="32"/>
    </row>
    <row r="5672" spans="20:22" x14ac:dyDescent="0.35">
      <c r="T5672" s="32"/>
      <c r="V5672" s="32"/>
    </row>
    <row r="5673" spans="20:22" x14ac:dyDescent="0.35">
      <c r="T5673" s="32"/>
      <c r="V5673" s="32"/>
    </row>
    <row r="5674" spans="20:22" x14ac:dyDescent="0.35">
      <c r="T5674" s="32"/>
      <c r="V5674" s="32"/>
    </row>
    <row r="5675" spans="20:22" x14ac:dyDescent="0.35">
      <c r="T5675" s="32"/>
      <c r="V5675" s="32"/>
    </row>
    <row r="5676" spans="20:22" x14ac:dyDescent="0.35">
      <c r="T5676" s="32"/>
      <c r="V5676" s="32"/>
    </row>
    <row r="5677" spans="20:22" x14ac:dyDescent="0.35">
      <c r="T5677" s="32"/>
      <c r="V5677" s="32"/>
    </row>
    <row r="5678" spans="20:22" x14ac:dyDescent="0.35">
      <c r="T5678" s="32"/>
      <c r="V5678" s="32"/>
    </row>
    <row r="5679" spans="20:22" x14ac:dyDescent="0.35">
      <c r="T5679" s="32"/>
      <c r="V5679" s="32"/>
    </row>
    <row r="5680" spans="20:22" x14ac:dyDescent="0.35">
      <c r="T5680" s="32"/>
      <c r="V5680" s="32"/>
    </row>
    <row r="5681" spans="20:22" x14ac:dyDescent="0.35">
      <c r="T5681" s="32"/>
      <c r="V5681" s="32"/>
    </row>
    <row r="5682" spans="20:22" x14ac:dyDescent="0.35">
      <c r="T5682" s="32"/>
      <c r="V5682" s="32"/>
    </row>
    <row r="5683" spans="20:22" x14ac:dyDescent="0.35">
      <c r="T5683" s="32"/>
      <c r="V5683" s="32"/>
    </row>
    <row r="5684" spans="20:22" x14ac:dyDescent="0.35">
      <c r="T5684" s="32"/>
      <c r="V5684" s="32"/>
    </row>
    <row r="5685" spans="20:22" x14ac:dyDescent="0.35">
      <c r="T5685" s="32"/>
      <c r="V5685" s="32"/>
    </row>
    <row r="5686" spans="20:22" x14ac:dyDescent="0.35">
      <c r="T5686" s="32"/>
      <c r="V5686" s="32"/>
    </row>
    <row r="5687" spans="20:22" x14ac:dyDescent="0.35">
      <c r="T5687" s="32"/>
      <c r="V5687" s="32"/>
    </row>
    <row r="5688" spans="20:22" x14ac:dyDescent="0.35">
      <c r="T5688" s="32"/>
      <c r="V5688" s="32"/>
    </row>
    <row r="5689" spans="20:22" x14ac:dyDescent="0.35">
      <c r="T5689" s="32"/>
      <c r="V5689" s="32"/>
    </row>
    <row r="5690" spans="20:22" x14ac:dyDescent="0.35">
      <c r="T5690" s="32"/>
      <c r="V5690" s="32"/>
    </row>
    <row r="5691" spans="20:22" x14ac:dyDescent="0.35">
      <c r="T5691" s="32"/>
      <c r="V5691" s="32"/>
    </row>
    <row r="5692" spans="20:22" x14ac:dyDescent="0.35">
      <c r="T5692" s="32"/>
      <c r="V5692" s="32"/>
    </row>
    <row r="5693" spans="20:22" x14ac:dyDescent="0.35">
      <c r="T5693" s="32"/>
      <c r="V5693" s="32"/>
    </row>
    <row r="5694" spans="20:22" x14ac:dyDescent="0.35">
      <c r="T5694" s="32"/>
      <c r="V5694" s="32"/>
    </row>
    <row r="5695" spans="20:22" x14ac:dyDescent="0.35">
      <c r="T5695" s="32"/>
      <c r="V5695" s="32"/>
    </row>
    <row r="5696" spans="20:22" x14ac:dyDescent="0.35">
      <c r="T5696" s="32"/>
      <c r="V5696" s="32"/>
    </row>
    <row r="5697" spans="20:22" x14ac:dyDescent="0.35">
      <c r="T5697" s="32"/>
      <c r="V5697" s="32"/>
    </row>
    <row r="5698" spans="20:22" x14ac:dyDescent="0.35">
      <c r="T5698" s="32"/>
      <c r="V5698" s="32"/>
    </row>
    <row r="5699" spans="20:22" x14ac:dyDescent="0.35">
      <c r="T5699" s="32"/>
      <c r="V5699" s="32"/>
    </row>
    <row r="5700" spans="20:22" x14ac:dyDescent="0.35">
      <c r="T5700" s="32"/>
      <c r="V5700" s="32"/>
    </row>
    <row r="5701" spans="20:22" x14ac:dyDescent="0.35">
      <c r="T5701" s="32"/>
      <c r="V5701" s="32"/>
    </row>
    <row r="5702" spans="20:22" x14ac:dyDescent="0.35">
      <c r="T5702" s="32"/>
      <c r="V5702" s="32"/>
    </row>
    <row r="5703" spans="20:22" x14ac:dyDescent="0.35">
      <c r="T5703" s="32"/>
      <c r="V5703" s="32"/>
    </row>
    <row r="5704" spans="20:22" x14ac:dyDescent="0.35">
      <c r="T5704" s="32"/>
      <c r="V5704" s="32"/>
    </row>
    <row r="5705" spans="20:22" x14ac:dyDescent="0.35">
      <c r="T5705" s="32"/>
      <c r="V5705" s="32"/>
    </row>
    <row r="5706" spans="20:22" x14ac:dyDescent="0.35">
      <c r="T5706" s="32"/>
      <c r="V5706" s="32"/>
    </row>
    <row r="5707" spans="20:22" x14ac:dyDescent="0.35">
      <c r="T5707" s="32"/>
      <c r="V5707" s="32"/>
    </row>
    <row r="5708" spans="20:22" x14ac:dyDescent="0.35">
      <c r="T5708" s="32"/>
      <c r="V5708" s="32"/>
    </row>
    <row r="5709" spans="20:22" x14ac:dyDescent="0.35">
      <c r="T5709" s="32"/>
      <c r="V5709" s="32"/>
    </row>
    <row r="5710" spans="20:22" x14ac:dyDescent="0.35">
      <c r="T5710" s="32"/>
      <c r="V5710" s="32"/>
    </row>
    <row r="5711" spans="20:22" x14ac:dyDescent="0.35">
      <c r="T5711" s="32"/>
      <c r="V5711" s="32"/>
    </row>
    <row r="5712" spans="20:22" x14ac:dyDescent="0.35">
      <c r="T5712" s="32"/>
      <c r="V5712" s="32"/>
    </row>
    <row r="5713" spans="20:22" x14ac:dyDescent="0.35">
      <c r="T5713" s="32"/>
      <c r="V5713" s="32"/>
    </row>
    <row r="5714" spans="20:22" x14ac:dyDescent="0.35">
      <c r="T5714" s="32"/>
      <c r="V5714" s="32"/>
    </row>
    <row r="5715" spans="20:22" x14ac:dyDescent="0.35">
      <c r="T5715" s="32"/>
      <c r="V5715" s="32"/>
    </row>
    <row r="5716" spans="20:22" x14ac:dyDescent="0.35">
      <c r="T5716" s="32"/>
      <c r="V5716" s="32"/>
    </row>
    <row r="5717" spans="20:22" x14ac:dyDescent="0.35">
      <c r="T5717" s="32"/>
      <c r="V5717" s="32"/>
    </row>
    <row r="5718" spans="20:22" x14ac:dyDescent="0.35">
      <c r="T5718" s="32"/>
      <c r="V5718" s="32"/>
    </row>
    <row r="5719" spans="20:22" x14ac:dyDescent="0.35">
      <c r="T5719" s="32"/>
      <c r="V5719" s="32"/>
    </row>
    <row r="5720" spans="20:22" x14ac:dyDescent="0.35">
      <c r="T5720" s="32"/>
      <c r="V5720" s="32"/>
    </row>
    <row r="5721" spans="20:22" x14ac:dyDescent="0.35">
      <c r="T5721" s="32"/>
      <c r="V5721" s="32"/>
    </row>
    <row r="5722" spans="20:22" x14ac:dyDescent="0.35">
      <c r="T5722" s="32"/>
      <c r="V5722" s="32"/>
    </row>
    <row r="5723" spans="20:22" x14ac:dyDescent="0.35">
      <c r="T5723" s="32"/>
      <c r="V5723" s="32"/>
    </row>
    <row r="5724" spans="20:22" x14ac:dyDescent="0.35">
      <c r="T5724" s="32"/>
      <c r="V5724" s="32"/>
    </row>
    <row r="5725" spans="20:22" x14ac:dyDescent="0.35">
      <c r="T5725" s="32"/>
      <c r="V5725" s="32"/>
    </row>
    <row r="5726" spans="20:22" x14ac:dyDescent="0.35">
      <c r="T5726" s="32"/>
      <c r="V5726" s="32"/>
    </row>
    <row r="5727" spans="20:22" x14ac:dyDescent="0.35">
      <c r="T5727" s="32"/>
      <c r="V5727" s="32"/>
    </row>
    <row r="5728" spans="20:22" x14ac:dyDescent="0.35">
      <c r="T5728" s="32"/>
      <c r="V5728" s="32"/>
    </row>
    <row r="5729" spans="20:22" x14ac:dyDescent="0.35">
      <c r="T5729" s="32"/>
      <c r="V5729" s="32"/>
    </row>
    <row r="5730" spans="20:22" x14ac:dyDescent="0.35">
      <c r="T5730" s="32"/>
      <c r="V5730" s="32"/>
    </row>
    <row r="5731" spans="20:22" x14ac:dyDescent="0.35">
      <c r="T5731" s="32"/>
      <c r="V5731" s="32"/>
    </row>
    <row r="5732" spans="20:22" x14ac:dyDescent="0.35">
      <c r="T5732" s="32"/>
      <c r="V5732" s="32"/>
    </row>
    <row r="5733" spans="20:22" x14ac:dyDescent="0.35">
      <c r="T5733" s="32"/>
      <c r="V5733" s="32"/>
    </row>
    <row r="5734" spans="20:22" x14ac:dyDescent="0.35">
      <c r="T5734" s="32"/>
      <c r="V5734" s="32"/>
    </row>
    <row r="5735" spans="20:22" x14ac:dyDescent="0.35">
      <c r="T5735" s="32"/>
      <c r="V5735" s="32"/>
    </row>
    <row r="5736" spans="20:22" x14ac:dyDescent="0.35">
      <c r="T5736" s="32"/>
      <c r="V5736" s="32"/>
    </row>
    <row r="5737" spans="20:22" x14ac:dyDescent="0.35">
      <c r="T5737" s="32"/>
      <c r="V5737" s="32"/>
    </row>
    <row r="5738" spans="20:22" x14ac:dyDescent="0.35">
      <c r="T5738" s="32"/>
      <c r="V5738" s="32"/>
    </row>
    <row r="5739" spans="20:22" x14ac:dyDescent="0.35">
      <c r="T5739" s="32"/>
      <c r="V5739" s="32"/>
    </row>
    <row r="5740" spans="20:22" x14ac:dyDescent="0.35">
      <c r="T5740" s="32"/>
      <c r="V5740" s="32"/>
    </row>
    <row r="5741" spans="20:22" x14ac:dyDescent="0.35">
      <c r="T5741" s="32"/>
      <c r="V5741" s="32"/>
    </row>
    <row r="5742" spans="20:22" x14ac:dyDescent="0.35">
      <c r="T5742" s="32"/>
      <c r="V5742" s="32"/>
    </row>
    <row r="5743" spans="20:22" x14ac:dyDescent="0.35">
      <c r="T5743" s="32"/>
      <c r="V5743" s="32"/>
    </row>
    <row r="5744" spans="20:22" x14ac:dyDescent="0.35">
      <c r="T5744" s="32"/>
      <c r="V5744" s="32"/>
    </row>
    <row r="5745" spans="20:22" x14ac:dyDescent="0.35">
      <c r="T5745" s="32"/>
      <c r="V5745" s="32"/>
    </row>
    <row r="5746" spans="20:22" x14ac:dyDescent="0.35">
      <c r="T5746" s="32"/>
      <c r="V5746" s="32"/>
    </row>
    <row r="5747" spans="20:22" x14ac:dyDescent="0.35">
      <c r="T5747" s="32"/>
      <c r="V5747" s="32"/>
    </row>
    <row r="5748" spans="20:22" x14ac:dyDescent="0.35">
      <c r="T5748" s="32"/>
      <c r="V5748" s="32"/>
    </row>
    <row r="5749" spans="20:22" x14ac:dyDescent="0.35">
      <c r="T5749" s="32"/>
      <c r="V5749" s="32"/>
    </row>
    <row r="5750" spans="20:22" x14ac:dyDescent="0.35">
      <c r="T5750" s="32"/>
      <c r="V5750" s="32"/>
    </row>
    <row r="5751" spans="20:22" x14ac:dyDescent="0.35">
      <c r="T5751" s="32"/>
      <c r="V5751" s="32"/>
    </row>
    <row r="5752" spans="20:22" x14ac:dyDescent="0.35">
      <c r="T5752" s="32"/>
      <c r="V5752" s="32"/>
    </row>
    <row r="5753" spans="20:22" x14ac:dyDescent="0.35">
      <c r="T5753" s="32"/>
      <c r="V5753" s="32"/>
    </row>
    <row r="5754" spans="20:22" x14ac:dyDescent="0.35">
      <c r="T5754" s="32"/>
      <c r="V5754" s="32"/>
    </row>
    <row r="5755" spans="20:22" x14ac:dyDescent="0.35">
      <c r="T5755" s="32"/>
      <c r="V5755" s="32"/>
    </row>
    <row r="5756" spans="20:22" x14ac:dyDescent="0.35">
      <c r="T5756" s="32"/>
      <c r="V5756" s="32"/>
    </row>
    <row r="5757" spans="20:22" x14ac:dyDescent="0.35">
      <c r="T5757" s="32"/>
      <c r="V5757" s="32"/>
    </row>
    <row r="5758" spans="20:22" x14ac:dyDescent="0.35">
      <c r="T5758" s="32"/>
      <c r="V5758" s="32"/>
    </row>
    <row r="5759" spans="20:22" x14ac:dyDescent="0.35">
      <c r="T5759" s="32"/>
      <c r="V5759" s="32"/>
    </row>
    <row r="5760" spans="20:22" x14ac:dyDescent="0.35">
      <c r="T5760" s="32"/>
      <c r="V5760" s="32"/>
    </row>
    <row r="5761" spans="20:22" x14ac:dyDescent="0.35">
      <c r="T5761" s="32"/>
      <c r="V5761" s="32"/>
    </row>
    <row r="5762" spans="20:22" x14ac:dyDescent="0.35">
      <c r="T5762" s="32"/>
      <c r="V5762" s="32"/>
    </row>
    <row r="5763" spans="20:22" x14ac:dyDescent="0.35">
      <c r="T5763" s="32"/>
      <c r="V5763" s="32"/>
    </row>
    <row r="5764" spans="20:22" x14ac:dyDescent="0.35">
      <c r="T5764" s="32"/>
      <c r="V5764" s="32"/>
    </row>
    <row r="5765" spans="20:22" x14ac:dyDescent="0.35">
      <c r="T5765" s="32"/>
      <c r="V5765" s="32"/>
    </row>
    <row r="5766" spans="20:22" x14ac:dyDescent="0.35">
      <c r="T5766" s="32"/>
      <c r="V5766" s="32"/>
    </row>
    <row r="5767" spans="20:22" x14ac:dyDescent="0.35">
      <c r="T5767" s="32"/>
      <c r="V5767" s="32"/>
    </row>
    <row r="5768" spans="20:22" x14ac:dyDescent="0.35">
      <c r="T5768" s="32"/>
      <c r="V5768" s="32"/>
    </row>
    <row r="5769" spans="20:22" x14ac:dyDescent="0.35">
      <c r="T5769" s="32"/>
      <c r="V5769" s="32"/>
    </row>
    <row r="5770" spans="20:22" x14ac:dyDescent="0.35">
      <c r="T5770" s="32"/>
      <c r="V5770" s="32"/>
    </row>
    <row r="5771" spans="20:22" x14ac:dyDescent="0.35">
      <c r="T5771" s="32"/>
      <c r="V5771" s="32"/>
    </row>
    <row r="5772" spans="20:22" x14ac:dyDescent="0.35">
      <c r="T5772" s="32"/>
      <c r="V5772" s="32"/>
    </row>
    <row r="5773" spans="20:22" x14ac:dyDescent="0.35">
      <c r="T5773" s="32"/>
      <c r="V5773" s="32"/>
    </row>
    <row r="5774" spans="20:22" x14ac:dyDescent="0.35">
      <c r="T5774" s="32"/>
      <c r="V5774" s="32"/>
    </row>
    <row r="5775" spans="20:22" x14ac:dyDescent="0.35">
      <c r="T5775" s="32"/>
      <c r="V5775" s="32"/>
    </row>
    <row r="5776" spans="20:22" x14ac:dyDescent="0.35">
      <c r="T5776" s="32"/>
      <c r="V5776" s="32"/>
    </row>
    <row r="5777" spans="20:22" x14ac:dyDescent="0.35">
      <c r="T5777" s="32"/>
      <c r="V5777" s="32"/>
    </row>
    <row r="5778" spans="20:22" x14ac:dyDescent="0.35">
      <c r="T5778" s="32"/>
      <c r="V5778" s="32"/>
    </row>
    <row r="5779" spans="20:22" x14ac:dyDescent="0.35">
      <c r="T5779" s="32"/>
      <c r="V5779" s="32"/>
    </row>
    <row r="5780" spans="20:22" x14ac:dyDescent="0.35">
      <c r="T5780" s="32"/>
      <c r="V5780" s="32"/>
    </row>
    <row r="5781" spans="20:22" x14ac:dyDescent="0.35">
      <c r="T5781" s="32"/>
      <c r="V5781" s="32"/>
    </row>
    <row r="5782" spans="20:22" x14ac:dyDescent="0.35">
      <c r="T5782" s="32"/>
      <c r="V5782" s="32"/>
    </row>
    <row r="5783" spans="20:22" x14ac:dyDescent="0.35">
      <c r="T5783" s="32"/>
      <c r="V5783" s="32"/>
    </row>
    <row r="5784" spans="20:22" x14ac:dyDescent="0.35">
      <c r="T5784" s="32"/>
      <c r="V5784" s="32"/>
    </row>
    <row r="5785" spans="20:22" x14ac:dyDescent="0.35">
      <c r="T5785" s="32"/>
      <c r="V5785" s="32"/>
    </row>
    <row r="5786" spans="20:22" x14ac:dyDescent="0.35">
      <c r="T5786" s="32"/>
      <c r="V5786" s="32"/>
    </row>
    <row r="5787" spans="20:22" x14ac:dyDescent="0.35">
      <c r="T5787" s="32"/>
      <c r="V5787" s="32"/>
    </row>
    <row r="5788" spans="20:22" x14ac:dyDescent="0.35">
      <c r="T5788" s="32"/>
      <c r="V5788" s="32"/>
    </row>
    <row r="5789" spans="20:22" x14ac:dyDescent="0.35">
      <c r="T5789" s="32"/>
      <c r="V5789" s="32"/>
    </row>
    <row r="5790" spans="20:22" x14ac:dyDescent="0.35">
      <c r="T5790" s="32"/>
      <c r="V5790" s="32"/>
    </row>
    <row r="5791" spans="20:22" x14ac:dyDescent="0.35">
      <c r="T5791" s="32"/>
      <c r="V5791" s="32"/>
    </row>
    <row r="5792" spans="20:22" x14ac:dyDescent="0.35">
      <c r="T5792" s="32"/>
      <c r="V5792" s="32"/>
    </row>
    <row r="5793" spans="20:22" x14ac:dyDescent="0.35">
      <c r="T5793" s="32"/>
      <c r="V5793" s="32"/>
    </row>
    <row r="5794" spans="20:22" x14ac:dyDescent="0.35">
      <c r="T5794" s="32"/>
      <c r="V5794" s="32"/>
    </row>
    <row r="5795" spans="20:22" x14ac:dyDescent="0.35">
      <c r="T5795" s="32"/>
      <c r="V5795" s="32"/>
    </row>
    <row r="5796" spans="20:22" x14ac:dyDescent="0.35">
      <c r="T5796" s="32"/>
      <c r="V5796" s="32"/>
    </row>
    <row r="5797" spans="20:22" x14ac:dyDescent="0.35">
      <c r="T5797" s="32"/>
      <c r="V5797" s="32"/>
    </row>
    <row r="5798" spans="20:22" x14ac:dyDescent="0.35">
      <c r="T5798" s="32"/>
      <c r="V5798" s="32"/>
    </row>
    <row r="5799" spans="20:22" x14ac:dyDescent="0.35">
      <c r="T5799" s="32"/>
      <c r="V5799" s="32"/>
    </row>
    <row r="5800" spans="20:22" x14ac:dyDescent="0.35">
      <c r="T5800" s="32"/>
      <c r="V5800" s="32"/>
    </row>
    <row r="5801" spans="20:22" x14ac:dyDescent="0.35">
      <c r="T5801" s="32"/>
      <c r="V5801" s="32"/>
    </row>
    <row r="5802" spans="20:22" x14ac:dyDescent="0.35">
      <c r="T5802" s="32"/>
      <c r="V5802" s="32"/>
    </row>
    <row r="5803" spans="20:22" x14ac:dyDescent="0.35">
      <c r="T5803" s="32"/>
      <c r="V5803" s="32"/>
    </row>
    <row r="5804" spans="20:22" x14ac:dyDescent="0.35">
      <c r="T5804" s="32"/>
      <c r="V5804" s="32"/>
    </row>
    <row r="5805" spans="20:22" x14ac:dyDescent="0.35">
      <c r="T5805" s="32"/>
      <c r="V5805" s="32"/>
    </row>
    <row r="5806" spans="20:22" x14ac:dyDescent="0.35">
      <c r="T5806" s="32"/>
      <c r="V5806" s="32"/>
    </row>
    <row r="5807" spans="20:22" x14ac:dyDescent="0.35">
      <c r="T5807" s="32"/>
      <c r="V5807" s="32"/>
    </row>
    <row r="5808" spans="20:22" x14ac:dyDescent="0.35">
      <c r="T5808" s="32"/>
      <c r="V5808" s="32"/>
    </row>
    <row r="5809" spans="20:22" x14ac:dyDescent="0.35">
      <c r="T5809" s="32"/>
      <c r="V5809" s="32"/>
    </row>
    <row r="5810" spans="20:22" x14ac:dyDescent="0.35">
      <c r="T5810" s="32"/>
      <c r="V5810" s="32"/>
    </row>
    <row r="5811" spans="20:22" x14ac:dyDescent="0.35">
      <c r="T5811" s="32"/>
      <c r="V5811" s="32"/>
    </row>
    <row r="5812" spans="20:22" x14ac:dyDescent="0.35">
      <c r="T5812" s="32"/>
      <c r="V5812" s="32"/>
    </row>
    <row r="5813" spans="20:22" x14ac:dyDescent="0.35">
      <c r="T5813" s="32"/>
      <c r="V5813" s="32"/>
    </row>
    <row r="5814" spans="20:22" x14ac:dyDescent="0.35">
      <c r="T5814" s="32"/>
      <c r="V5814" s="32"/>
    </row>
    <row r="5815" spans="20:22" x14ac:dyDescent="0.35">
      <c r="T5815" s="32"/>
      <c r="V5815" s="32"/>
    </row>
    <row r="5816" spans="20:22" x14ac:dyDescent="0.35">
      <c r="T5816" s="32"/>
      <c r="V5816" s="32"/>
    </row>
    <row r="5817" spans="20:22" x14ac:dyDescent="0.35">
      <c r="T5817" s="32"/>
      <c r="V5817" s="32"/>
    </row>
    <row r="5818" spans="20:22" x14ac:dyDescent="0.35">
      <c r="T5818" s="32"/>
      <c r="V5818" s="32"/>
    </row>
    <row r="5819" spans="20:22" x14ac:dyDescent="0.35">
      <c r="T5819" s="32"/>
      <c r="V5819" s="32"/>
    </row>
    <row r="5820" spans="20:22" x14ac:dyDescent="0.35">
      <c r="T5820" s="32"/>
      <c r="V5820" s="32"/>
    </row>
    <row r="5821" spans="20:22" x14ac:dyDescent="0.35">
      <c r="T5821" s="32"/>
      <c r="V5821" s="32"/>
    </row>
    <row r="5822" spans="20:22" x14ac:dyDescent="0.35">
      <c r="T5822" s="32"/>
      <c r="V5822" s="32"/>
    </row>
    <row r="5823" spans="20:22" x14ac:dyDescent="0.35">
      <c r="T5823" s="32"/>
      <c r="V5823" s="32"/>
    </row>
    <row r="5824" spans="20:22" x14ac:dyDescent="0.35">
      <c r="T5824" s="32"/>
      <c r="V5824" s="32"/>
    </row>
    <row r="5825" spans="20:22" x14ac:dyDescent="0.35">
      <c r="T5825" s="32"/>
      <c r="V5825" s="32"/>
    </row>
    <row r="5826" spans="20:22" x14ac:dyDescent="0.35">
      <c r="T5826" s="32"/>
      <c r="V5826" s="32"/>
    </row>
    <row r="5827" spans="20:22" x14ac:dyDescent="0.35">
      <c r="T5827" s="32"/>
      <c r="V5827" s="32"/>
    </row>
    <row r="5828" spans="20:22" x14ac:dyDescent="0.35">
      <c r="T5828" s="32"/>
      <c r="V5828" s="32"/>
    </row>
    <row r="5829" spans="20:22" x14ac:dyDescent="0.35">
      <c r="T5829" s="32"/>
      <c r="V5829" s="32"/>
    </row>
    <row r="5830" spans="20:22" x14ac:dyDescent="0.35">
      <c r="T5830" s="32"/>
      <c r="V5830" s="32"/>
    </row>
    <row r="5831" spans="20:22" x14ac:dyDescent="0.35">
      <c r="T5831" s="32"/>
      <c r="V5831" s="32"/>
    </row>
    <row r="5832" spans="20:22" x14ac:dyDescent="0.35">
      <c r="T5832" s="32"/>
      <c r="V5832" s="32"/>
    </row>
    <row r="5833" spans="20:22" x14ac:dyDescent="0.35">
      <c r="T5833" s="32"/>
      <c r="V5833" s="32"/>
    </row>
    <row r="5834" spans="20:22" x14ac:dyDescent="0.35">
      <c r="T5834" s="32"/>
      <c r="V5834" s="32"/>
    </row>
    <row r="5835" spans="20:22" x14ac:dyDescent="0.35">
      <c r="T5835" s="32"/>
      <c r="V5835" s="32"/>
    </row>
    <row r="5836" spans="20:22" x14ac:dyDescent="0.35">
      <c r="T5836" s="32"/>
      <c r="V5836" s="32"/>
    </row>
    <row r="5837" spans="20:22" x14ac:dyDescent="0.35">
      <c r="T5837" s="32"/>
      <c r="V5837" s="32"/>
    </row>
    <row r="5838" spans="20:22" x14ac:dyDescent="0.35">
      <c r="T5838" s="32"/>
      <c r="V5838" s="32"/>
    </row>
    <row r="5839" spans="20:22" x14ac:dyDescent="0.35">
      <c r="T5839" s="32"/>
      <c r="V5839" s="32"/>
    </row>
    <row r="5840" spans="20:22" x14ac:dyDescent="0.35">
      <c r="T5840" s="32"/>
      <c r="V5840" s="32"/>
    </row>
    <row r="5841" spans="20:22" x14ac:dyDescent="0.35">
      <c r="T5841" s="32"/>
      <c r="V5841" s="32"/>
    </row>
    <row r="5842" spans="20:22" x14ac:dyDescent="0.35">
      <c r="T5842" s="32"/>
      <c r="V5842" s="32"/>
    </row>
    <row r="5843" spans="20:22" x14ac:dyDescent="0.35">
      <c r="T5843" s="32"/>
      <c r="V5843" s="32"/>
    </row>
    <row r="5844" spans="20:22" x14ac:dyDescent="0.35">
      <c r="T5844" s="32"/>
      <c r="V5844" s="32"/>
    </row>
    <row r="5845" spans="20:22" x14ac:dyDescent="0.35">
      <c r="T5845" s="32"/>
      <c r="V5845" s="32"/>
    </row>
    <row r="5846" spans="20:22" x14ac:dyDescent="0.35">
      <c r="T5846" s="32"/>
      <c r="V5846" s="32"/>
    </row>
    <row r="5847" spans="20:22" x14ac:dyDescent="0.35">
      <c r="T5847" s="32"/>
      <c r="V5847" s="32"/>
    </row>
    <row r="5848" spans="20:22" x14ac:dyDescent="0.35">
      <c r="T5848" s="32"/>
      <c r="V5848" s="32"/>
    </row>
    <row r="5849" spans="20:22" x14ac:dyDescent="0.35">
      <c r="T5849" s="32"/>
      <c r="V5849" s="32"/>
    </row>
    <row r="5850" spans="20:22" x14ac:dyDescent="0.35">
      <c r="T5850" s="32"/>
      <c r="V5850" s="32"/>
    </row>
    <row r="5851" spans="20:22" x14ac:dyDescent="0.35">
      <c r="T5851" s="32"/>
      <c r="V5851" s="32"/>
    </row>
    <row r="5852" spans="20:22" x14ac:dyDescent="0.35">
      <c r="T5852" s="32"/>
      <c r="V5852" s="32"/>
    </row>
    <row r="5853" spans="20:22" x14ac:dyDescent="0.35">
      <c r="T5853" s="32"/>
      <c r="V5853" s="32"/>
    </row>
    <row r="5854" spans="20:22" x14ac:dyDescent="0.35">
      <c r="T5854" s="32"/>
      <c r="V5854" s="32"/>
    </row>
    <row r="5855" spans="20:22" x14ac:dyDescent="0.35">
      <c r="T5855" s="32"/>
      <c r="V5855" s="32"/>
    </row>
    <row r="5856" spans="20:22" x14ac:dyDescent="0.35">
      <c r="T5856" s="32"/>
      <c r="V5856" s="32"/>
    </row>
    <row r="5857" spans="20:22" x14ac:dyDescent="0.35">
      <c r="T5857" s="32"/>
      <c r="V5857" s="32"/>
    </row>
    <row r="5858" spans="20:22" x14ac:dyDescent="0.35">
      <c r="T5858" s="32"/>
      <c r="V5858" s="32"/>
    </row>
    <row r="5859" spans="20:22" x14ac:dyDescent="0.35">
      <c r="T5859" s="32"/>
      <c r="V5859" s="32"/>
    </row>
    <row r="5860" spans="20:22" x14ac:dyDescent="0.35">
      <c r="T5860" s="32"/>
      <c r="V5860" s="32"/>
    </row>
    <row r="5861" spans="20:22" x14ac:dyDescent="0.35">
      <c r="T5861" s="32"/>
      <c r="V5861" s="32"/>
    </row>
    <row r="5862" spans="20:22" x14ac:dyDescent="0.35">
      <c r="T5862" s="32"/>
      <c r="V5862" s="32"/>
    </row>
    <row r="5863" spans="20:22" x14ac:dyDescent="0.35">
      <c r="T5863" s="32"/>
      <c r="V5863" s="32"/>
    </row>
    <row r="5864" spans="20:22" x14ac:dyDescent="0.35">
      <c r="T5864" s="32"/>
      <c r="V5864" s="32"/>
    </row>
    <row r="5865" spans="20:22" x14ac:dyDescent="0.35">
      <c r="T5865" s="32"/>
      <c r="V5865" s="32"/>
    </row>
    <row r="5866" spans="20:22" x14ac:dyDescent="0.35">
      <c r="T5866" s="32"/>
      <c r="V5866" s="32"/>
    </row>
    <row r="5867" spans="20:22" x14ac:dyDescent="0.35">
      <c r="T5867" s="32"/>
      <c r="V5867" s="32"/>
    </row>
    <row r="5868" spans="20:22" x14ac:dyDescent="0.35">
      <c r="T5868" s="32"/>
      <c r="V5868" s="32"/>
    </row>
    <row r="5869" spans="20:22" x14ac:dyDescent="0.35">
      <c r="T5869" s="32"/>
      <c r="V5869" s="32"/>
    </row>
    <row r="5870" spans="20:22" x14ac:dyDescent="0.35">
      <c r="T5870" s="32"/>
      <c r="V5870" s="32"/>
    </row>
    <row r="5871" spans="20:22" x14ac:dyDescent="0.35">
      <c r="T5871" s="32"/>
      <c r="V5871" s="32"/>
    </row>
    <row r="5872" spans="20:22" x14ac:dyDescent="0.35">
      <c r="T5872" s="32"/>
      <c r="V5872" s="32"/>
    </row>
    <row r="5873" spans="20:22" x14ac:dyDescent="0.35">
      <c r="T5873" s="32"/>
      <c r="V5873" s="32"/>
    </row>
    <row r="5874" spans="20:22" x14ac:dyDescent="0.35">
      <c r="T5874" s="32"/>
      <c r="V5874" s="32"/>
    </row>
    <row r="5875" spans="20:22" x14ac:dyDescent="0.35">
      <c r="T5875" s="32"/>
      <c r="V5875" s="32"/>
    </row>
    <row r="5876" spans="20:22" x14ac:dyDescent="0.35">
      <c r="T5876" s="32"/>
      <c r="V5876" s="32"/>
    </row>
    <row r="5877" spans="20:22" x14ac:dyDescent="0.35">
      <c r="T5877" s="32"/>
      <c r="V5877" s="32"/>
    </row>
    <row r="5878" spans="20:22" x14ac:dyDescent="0.35">
      <c r="T5878" s="32"/>
      <c r="V5878" s="32"/>
    </row>
    <row r="5879" spans="20:22" x14ac:dyDescent="0.35">
      <c r="T5879" s="32"/>
      <c r="V5879" s="32"/>
    </row>
    <row r="5880" spans="20:22" x14ac:dyDescent="0.35">
      <c r="T5880" s="32"/>
      <c r="V5880" s="32"/>
    </row>
    <row r="5881" spans="20:22" x14ac:dyDescent="0.35">
      <c r="T5881" s="32"/>
      <c r="V5881" s="32"/>
    </row>
    <row r="5882" spans="20:22" x14ac:dyDescent="0.35">
      <c r="T5882" s="32"/>
      <c r="V5882" s="32"/>
    </row>
    <row r="5883" spans="20:22" x14ac:dyDescent="0.35">
      <c r="T5883" s="32"/>
      <c r="V5883" s="32"/>
    </row>
    <row r="5884" spans="20:22" x14ac:dyDescent="0.35">
      <c r="T5884" s="32"/>
      <c r="V5884" s="32"/>
    </row>
    <row r="5885" spans="20:22" x14ac:dyDescent="0.35">
      <c r="T5885" s="32"/>
      <c r="V5885" s="32"/>
    </row>
    <row r="5886" spans="20:22" x14ac:dyDescent="0.35">
      <c r="T5886" s="32"/>
      <c r="V5886" s="32"/>
    </row>
    <row r="5887" spans="20:22" x14ac:dyDescent="0.35">
      <c r="T5887" s="32"/>
      <c r="V5887" s="32"/>
    </row>
    <row r="5888" spans="20:22" x14ac:dyDescent="0.35">
      <c r="T5888" s="32"/>
      <c r="V5888" s="32"/>
    </row>
    <row r="5889" spans="20:22" x14ac:dyDescent="0.35">
      <c r="T5889" s="32"/>
      <c r="V5889" s="32"/>
    </row>
    <row r="5890" spans="20:22" x14ac:dyDescent="0.35">
      <c r="T5890" s="32"/>
      <c r="V5890" s="32"/>
    </row>
    <row r="5891" spans="20:22" x14ac:dyDescent="0.35">
      <c r="T5891" s="32"/>
      <c r="V5891" s="32"/>
    </row>
    <row r="5892" spans="20:22" x14ac:dyDescent="0.35">
      <c r="T5892" s="32"/>
      <c r="V5892" s="32"/>
    </row>
    <row r="5893" spans="20:22" x14ac:dyDescent="0.35">
      <c r="T5893" s="32"/>
      <c r="V5893" s="32"/>
    </row>
    <row r="5894" spans="20:22" x14ac:dyDescent="0.35">
      <c r="T5894" s="32"/>
      <c r="V5894" s="32"/>
    </row>
    <row r="5895" spans="20:22" x14ac:dyDescent="0.35">
      <c r="T5895" s="32"/>
      <c r="V5895" s="32"/>
    </row>
    <row r="5896" spans="20:22" x14ac:dyDescent="0.35">
      <c r="T5896" s="32"/>
      <c r="V5896" s="32"/>
    </row>
    <row r="5897" spans="20:22" x14ac:dyDescent="0.35">
      <c r="T5897" s="32"/>
      <c r="V5897" s="32"/>
    </row>
    <row r="5898" spans="20:22" x14ac:dyDescent="0.35">
      <c r="T5898" s="32"/>
      <c r="V5898" s="32"/>
    </row>
    <row r="5899" spans="20:22" x14ac:dyDescent="0.35">
      <c r="T5899" s="32"/>
      <c r="V5899" s="32"/>
    </row>
    <row r="5900" spans="20:22" x14ac:dyDescent="0.35">
      <c r="T5900" s="32"/>
      <c r="V5900" s="32"/>
    </row>
    <row r="5901" spans="20:22" x14ac:dyDescent="0.35">
      <c r="T5901" s="32"/>
      <c r="V5901" s="32"/>
    </row>
    <row r="5902" spans="20:22" x14ac:dyDescent="0.35">
      <c r="T5902" s="32"/>
      <c r="V5902" s="32"/>
    </row>
    <row r="5903" spans="20:22" x14ac:dyDescent="0.35">
      <c r="T5903" s="32"/>
      <c r="V5903" s="32"/>
    </row>
    <row r="5904" spans="20:22" x14ac:dyDescent="0.35">
      <c r="T5904" s="32"/>
      <c r="V5904" s="32"/>
    </row>
    <row r="5905" spans="20:22" x14ac:dyDescent="0.35">
      <c r="T5905" s="32"/>
      <c r="V5905" s="32"/>
    </row>
    <row r="5906" spans="20:22" x14ac:dyDescent="0.35">
      <c r="T5906" s="32"/>
      <c r="V5906" s="32"/>
    </row>
    <row r="5907" spans="20:22" x14ac:dyDescent="0.35">
      <c r="T5907" s="32"/>
      <c r="V5907" s="32"/>
    </row>
    <row r="5908" spans="20:22" x14ac:dyDescent="0.35">
      <c r="T5908" s="32"/>
      <c r="V5908" s="32"/>
    </row>
    <row r="5909" spans="20:22" x14ac:dyDescent="0.35">
      <c r="T5909" s="32"/>
      <c r="V5909" s="32"/>
    </row>
    <row r="5910" spans="20:22" x14ac:dyDescent="0.35">
      <c r="T5910" s="32"/>
      <c r="V5910" s="32"/>
    </row>
    <row r="5911" spans="20:22" x14ac:dyDescent="0.35">
      <c r="T5911" s="32"/>
      <c r="V5911" s="32"/>
    </row>
    <row r="5912" spans="20:22" x14ac:dyDescent="0.35">
      <c r="T5912" s="32"/>
      <c r="V5912" s="32"/>
    </row>
    <row r="5913" spans="20:22" x14ac:dyDescent="0.35">
      <c r="T5913" s="32"/>
      <c r="V5913" s="32"/>
    </row>
    <row r="5914" spans="20:22" x14ac:dyDescent="0.35">
      <c r="T5914" s="32"/>
      <c r="V5914" s="32"/>
    </row>
    <row r="5915" spans="20:22" x14ac:dyDescent="0.35">
      <c r="T5915" s="32"/>
      <c r="V5915" s="32"/>
    </row>
    <row r="5916" spans="20:22" x14ac:dyDescent="0.35">
      <c r="T5916" s="32"/>
      <c r="V5916" s="32"/>
    </row>
    <row r="5917" spans="20:22" x14ac:dyDescent="0.35">
      <c r="T5917" s="32"/>
      <c r="V5917" s="32"/>
    </row>
    <row r="5918" spans="20:22" x14ac:dyDescent="0.35">
      <c r="T5918" s="32"/>
      <c r="V5918" s="32"/>
    </row>
    <row r="5919" spans="20:22" x14ac:dyDescent="0.35">
      <c r="T5919" s="32"/>
      <c r="V5919" s="32"/>
    </row>
    <row r="5920" spans="20:22" x14ac:dyDescent="0.35">
      <c r="T5920" s="32"/>
      <c r="V5920" s="32"/>
    </row>
    <row r="5921" spans="20:22" x14ac:dyDescent="0.35">
      <c r="T5921" s="32"/>
      <c r="V5921" s="32"/>
    </row>
    <row r="5922" spans="20:22" x14ac:dyDescent="0.35">
      <c r="T5922" s="32"/>
      <c r="V5922" s="32"/>
    </row>
    <row r="5923" spans="20:22" x14ac:dyDescent="0.35">
      <c r="T5923" s="32"/>
      <c r="V5923" s="32"/>
    </row>
    <row r="5924" spans="20:22" x14ac:dyDescent="0.35">
      <c r="T5924" s="32"/>
      <c r="V5924" s="32"/>
    </row>
    <row r="5925" spans="20:22" x14ac:dyDescent="0.35">
      <c r="T5925" s="32"/>
      <c r="V5925" s="32"/>
    </row>
    <row r="5926" spans="20:22" x14ac:dyDescent="0.35">
      <c r="T5926" s="32"/>
      <c r="V5926" s="32"/>
    </row>
    <row r="5927" spans="20:22" x14ac:dyDescent="0.35">
      <c r="T5927" s="32"/>
      <c r="V5927" s="32"/>
    </row>
    <row r="5928" spans="20:22" x14ac:dyDescent="0.35">
      <c r="T5928" s="32"/>
      <c r="V5928" s="32"/>
    </row>
    <row r="5929" spans="20:22" x14ac:dyDescent="0.35">
      <c r="T5929" s="32"/>
      <c r="V5929" s="32"/>
    </row>
    <row r="5930" spans="20:22" x14ac:dyDescent="0.35">
      <c r="T5930" s="32"/>
      <c r="V5930" s="32"/>
    </row>
    <row r="5931" spans="20:22" x14ac:dyDescent="0.35">
      <c r="T5931" s="32"/>
      <c r="V5931" s="32"/>
    </row>
    <row r="5932" spans="20:22" x14ac:dyDescent="0.35">
      <c r="T5932" s="32"/>
      <c r="V5932" s="32"/>
    </row>
    <row r="5933" spans="20:22" x14ac:dyDescent="0.35">
      <c r="T5933" s="32"/>
      <c r="V5933" s="32"/>
    </row>
    <row r="5934" spans="20:22" x14ac:dyDescent="0.35">
      <c r="T5934" s="32"/>
      <c r="V5934" s="32"/>
    </row>
    <row r="5935" spans="20:22" x14ac:dyDescent="0.35">
      <c r="T5935" s="32"/>
      <c r="V5935" s="32"/>
    </row>
    <row r="5936" spans="20:22" x14ac:dyDescent="0.35">
      <c r="T5936" s="32"/>
      <c r="V5936" s="32"/>
    </row>
    <row r="5937" spans="20:22" x14ac:dyDescent="0.35">
      <c r="T5937" s="32"/>
      <c r="V5937" s="32"/>
    </row>
    <row r="5938" spans="20:22" x14ac:dyDescent="0.35">
      <c r="T5938" s="32"/>
      <c r="V5938" s="32"/>
    </row>
    <row r="5939" spans="20:22" x14ac:dyDescent="0.35">
      <c r="T5939" s="32"/>
      <c r="V5939" s="32"/>
    </row>
    <row r="5940" spans="20:22" x14ac:dyDescent="0.35">
      <c r="T5940" s="32"/>
      <c r="V5940" s="32"/>
    </row>
    <row r="5941" spans="20:22" x14ac:dyDescent="0.35">
      <c r="T5941" s="32"/>
      <c r="V5941" s="32"/>
    </row>
    <row r="5942" spans="20:22" x14ac:dyDescent="0.35">
      <c r="T5942" s="32"/>
      <c r="V5942" s="32"/>
    </row>
    <row r="5943" spans="20:22" x14ac:dyDescent="0.35">
      <c r="T5943" s="32"/>
      <c r="V5943" s="32"/>
    </row>
    <row r="5944" spans="20:22" x14ac:dyDescent="0.35">
      <c r="T5944" s="32"/>
      <c r="V5944" s="32"/>
    </row>
    <row r="5945" spans="20:22" x14ac:dyDescent="0.35">
      <c r="T5945" s="32"/>
      <c r="V5945" s="32"/>
    </row>
    <row r="5946" spans="20:22" x14ac:dyDescent="0.35">
      <c r="T5946" s="32"/>
      <c r="V5946" s="32"/>
    </row>
    <row r="5947" spans="20:22" x14ac:dyDescent="0.35">
      <c r="T5947" s="32"/>
      <c r="V5947" s="32"/>
    </row>
    <row r="5948" spans="20:22" x14ac:dyDescent="0.35">
      <c r="T5948" s="32"/>
      <c r="V5948" s="32"/>
    </row>
    <row r="5949" spans="20:22" x14ac:dyDescent="0.35">
      <c r="T5949" s="32"/>
      <c r="V5949" s="32"/>
    </row>
    <row r="5950" spans="20:22" x14ac:dyDescent="0.35">
      <c r="T5950" s="32"/>
      <c r="V5950" s="32"/>
    </row>
    <row r="5951" spans="20:22" x14ac:dyDescent="0.35">
      <c r="T5951" s="32"/>
      <c r="V5951" s="32"/>
    </row>
    <row r="5952" spans="20:22" x14ac:dyDescent="0.35">
      <c r="T5952" s="32"/>
      <c r="V5952" s="32"/>
    </row>
    <row r="5953" spans="20:22" x14ac:dyDescent="0.35">
      <c r="T5953" s="32"/>
      <c r="V5953" s="32"/>
    </row>
    <row r="5954" spans="20:22" x14ac:dyDescent="0.35">
      <c r="T5954" s="32"/>
      <c r="V5954" s="32"/>
    </row>
    <row r="5955" spans="20:22" x14ac:dyDescent="0.35">
      <c r="T5955" s="32"/>
      <c r="V5955" s="32"/>
    </row>
    <row r="5956" spans="20:22" x14ac:dyDescent="0.35">
      <c r="T5956" s="32"/>
      <c r="V5956" s="32"/>
    </row>
    <row r="5957" spans="20:22" x14ac:dyDescent="0.35">
      <c r="T5957" s="32"/>
      <c r="V5957" s="32"/>
    </row>
    <row r="5958" spans="20:22" x14ac:dyDescent="0.35">
      <c r="T5958" s="32"/>
      <c r="V5958" s="32"/>
    </row>
    <row r="5959" spans="20:22" x14ac:dyDescent="0.35">
      <c r="T5959" s="32"/>
      <c r="V5959" s="32"/>
    </row>
    <row r="5960" spans="20:22" x14ac:dyDescent="0.35">
      <c r="T5960" s="32"/>
      <c r="V5960" s="32"/>
    </row>
    <row r="5961" spans="20:22" x14ac:dyDescent="0.35">
      <c r="T5961" s="32"/>
      <c r="V5961" s="32"/>
    </row>
    <row r="5962" spans="20:22" x14ac:dyDescent="0.35">
      <c r="T5962" s="32"/>
      <c r="V5962" s="32"/>
    </row>
    <row r="5963" spans="20:22" x14ac:dyDescent="0.35">
      <c r="T5963" s="32"/>
      <c r="V5963" s="32"/>
    </row>
    <row r="5964" spans="20:22" x14ac:dyDescent="0.35">
      <c r="T5964" s="32"/>
      <c r="V5964" s="32"/>
    </row>
    <row r="5965" spans="20:22" x14ac:dyDescent="0.35">
      <c r="T5965" s="32"/>
      <c r="V5965" s="32"/>
    </row>
    <row r="5966" spans="20:22" x14ac:dyDescent="0.35">
      <c r="T5966" s="32"/>
      <c r="V5966" s="32"/>
    </row>
    <row r="5967" spans="20:22" x14ac:dyDescent="0.35">
      <c r="T5967" s="32"/>
      <c r="V5967" s="32"/>
    </row>
    <row r="5968" spans="20:22" x14ac:dyDescent="0.35">
      <c r="T5968" s="32"/>
      <c r="V5968" s="32"/>
    </row>
    <row r="5969" spans="20:22" x14ac:dyDescent="0.35">
      <c r="T5969" s="32"/>
      <c r="V5969" s="32"/>
    </row>
    <row r="5970" spans="20:22" x14ac:dyDescent="0.35">
      <c r="T5970" s="32"/>
      <c r="V5970" s="32"/>
    </row>
    <row r="5971" spans="20:22" x14ac:dyDescent="0.35">
      <c r="T5971" s="32"/>
      <c r="V5971" s="32"/>
    </row>
    <row r="5972" spans="20:22" x14ac:dyDescent="0.35">
      <c r="T5972" s="32"/>
      <c r="V5972" s="32"/>
    </row>
    <row r="5973" spans="20:22" x14ac:dyDescent="0.35">
      <c r="T5973" s="32"/>
      <c r="V5973" s="32"/>
    </row>
    <row r="5974" spans="20:22" x14ac:dyDescent="0.35">
      <c r="T5974" s="32"/>
      <c r="V5974" s="32"/>
    </row>
    <row r="5975" spans="20:22" x14ac:dyDescent="0.35">
      <c r="T5975" s="32"/>
      <c r="V5975" s="32"/>
    </row>
    <row r="5976" spans="20:22" x14ac:dyDescent="0.35">
      <c r="T5976" s="32"/>
      <c r="V5976" s="32"/>
    </row>
    <row r="5977" spans="20:22" x14ac:dyDescent="0.35">
      <c r="T5977" s="32"/>
      <c r="V5977" s="32"/>
    </row>
    <row r="5978" spans="20:22" x14ac:dyDescent="0.35">
      <c r="T5978" s="32"/>
      <c r="V5978" s="32"/>
    </row>
    <row r="5979" spans="20:22" x14ac:dyDescent="0.35">
      <c r="T5979" s="32"/>
      <c r="V5979" s="32"/>
    </row>
    <row r="5980" spans="20:22" x14ac:dyDescent="0.35">
      <c r="T5980" s="32"/>
      <c r="V5980" s="32"/>
    </row>
    <row r="5981" spans="20:22" x14ac:dyDescent="0.35">
      <c r="T5981" s="32"/>
      <c r="V5981" s="32"/>
    </row>
    <row r="5982" spans="20:22" x14ac:dyDescent="0.35">
      <c r="T5982" s="32"/>
      <c r="V5982" s="32"/>
    </row>
    <row r="5983" spans="20:22" x14ac:dyDescent="0.35">
      <c r="T5983" s="32"/>
      <c r="V5983" s="32"/>
    </row>
    <row r="5984" spans="20:22" x14ac:dyDescent="0.35">
      <c r="T5984" s="32"/>
      <c r="V5984" s="32"/>
    </row>
    <row r="5985" spans="20:22" x14ac:dyDescent="0.35">
      <c r="T5985" s="32"/>
      <c r="V5985" s="32"/>
    </row>
    <row r="5986" spans="20:22" x14ac:dyDescent="0.35">
      <c r="T5986" s="32"/>
      <c r="V5986" s="32"/>
    </row>
    <row r="5987" spans="20:22" x14ac:dyDescent="0.35">
      <c r="T5987" s="32"/>
      <c r="V5987" s="32"/>
    </row>
    <row r="5988" spans="20:22" x14ac:dyDescent="0.35">
      <c r="T5988" s="32"/>
      <c r="V5988" s="32"/>
    </row>
    <row r="5989" spans="20:22" x14ac:dyDescent="0.35">
      <c r="T5989" s="32"/>
      <c r="V5989" s="32"/>
    </row>
    <row r="5990" spans="20:22" x14ac:dyDescent="0.35">
      <c r="T5990" s="32"/>
      <c r="V5990" s="32"/>
    </row>
    <row r="5991" spans="20:22" x14ac:dyDescent="0.35">
      <c r="T5991" s="32"/>
      <c r="V5991" s="32"/>
    </row>
    <row r="5992" spans="20:22" x14ac:dyDescent="0.35">
      <c r="T5992" s="32"/>
      <c r="V5992" s="32"/>
    </row>
    <row r="5993" spans="20:22" x14ac:dyDescent="0.35">
      <c r="T5993" s="32"/>
      <c r="V5993" s="32"/>
    </row>
    <row r="5994" spans="20:22" x14ac:dyDescent="0.35">
      <c r="T5994" s="32"/>
      <c r="V5994" s="32"/>
    </row>
    <row r="5995" spans="20:22" x14ac:dyDescent="0.35">
      <c r="T5995" s="32"/>
      <c r="V5995" s="32"/>
    </row>
    <row r="5996" spans="20:22" x14ac:dyDescent="0.35">
      <c r="T5996" s="32"/>
      <c r="V5996" s="32"/>
    </row>
    <row r="5997" spans="20:22" x14ac:dyDescent="0.35">
      <c r="T5997" s="32"/>
      <c r="V5997" s="32"/>
    </row>
    <row r="5998" spans="20:22" x14ac:dyDescent="0.35">
      <c r="T5998" s="32"/>
      <c r="V5998" s="32"/>
    </row>
    <row r="5999" spans="20:22" x14ac:dyDescent="0.35">
      <c r="T5999" s="32"/>
      <c r="V5999" s="32"/>
    </row>
    <row r="6000" spans="20:22" x14ac:dyDescent="0.35">
      <c r="T6000" s="32"/>
      <c r="V6000" s="32"/>
    </row>
    <row r="6001" spans="20:22" x14ac:dyDescent="0.35">
      <c r="T6001" s="32"/>
      <c r="V6001" s="32"/>
    </row>
    <row r="6002" spans="20:22" x14ac:dyDescent="0.35">
      <c r="T6002" s="32"/>
      <c r="V6002" s="32"/>
    </row>
    <row r="6003" spans="20:22" x14ac:dyDescent="0.35">
      <c r="T6003" s="32"/>
      <c r="V6003" s="32"/>
    </row>
    <row r="6004" spans="20:22" x14ac:dyDescent="0.35">
      <c r="T6004" s="32"/>
      <c r="V6004" s="32"/>
    </row>
    <row r="6005" spans="20:22" x14ac:dyDescent="0.35">
      <c r="T6005" s="32"/>
      <c r="V6005" s="32"/>
    </row>
    <row r="6006" spans="20:22" x14ac:dyDescent="0.35">
      <c r="T6006" s="32"/>
      <c r="V6006" s="32"/>
    </row>
    <row r="6007" spans="20:22" x14ac:dyDescent="0.35">
      <c r="T6007" s="32"/>
      <c r="V6007" s="32"/>
    </row>
    <row r="6008" spans="20:22" x14ac:dyDescent="0.35">
      <c r="T6008" s="32"/>
      <c r="V6008" s="32"/>
    </row>
    <row r="6009" spans="20:22" x14ac:dyDescent="0.35">
      <c r="T6009" s="32"/>
      <c r="V6009" s="32"/>
    </row>
    <row r="6010" spans="20:22" x14ac:dyDescent="0.35">
      <c r="T6010" s="32"/>
      <c r="V6010" s="32"/>
    </row>
    <row r="6011" spans="20:22" x14ac:dyDescent="0.35">
      <c r="T6011" s="32"/>
      <c r="V6011" s="32"/>
    </row>
    <row r="6012" spans="20:22" x14ac:dyDescent="0.35">
      <c r="T6012" s="32"/>
      <c r="V6012" s="32"/>
    </row>
    <row r="6013" spans="20:22" x14ac:dyDescent="0.35">
      <c r="T6013" s="32"/>
      <c r="V6013" s="32"/>
    </row>
    <row r="6014" spans="20:22" x14ac:dyDescent="0.35">
      <c r="T6014" s="32"/>
      <c r="V6014" s="32"/>
    </row>
    <row r="6015" spans="20:22" x14ac:dyDescent="0.35">
      <c r="T6015" s="32"/>
      <c r="V6015" s="32"/>
    </row>
    <row r="6016" spans="20:22" x14ac:dyDescent="0.35">
      <c r="T6016" s="32"/>
      <c r="V6016" s="32"/>
    </row>
    <row r="6017" spans="20:22" x14ac:dyDescent="0.35">
      <c r="T6017" s="32"/>
      <c r="V6017" s="32"/>
    </row>
    <row r="6018" spans="20:22" x14ac:dyDescent="0.35">
      <c r="T6018" s="32"/>
      <c r="V6018" s="32"/>
    </row>
    <row r="6019" spans="20:22" x14ac:dyDescent="0.35">
      <c r="T6019" s="32"/>
      <c r="V6019" s="32"/>
    </row>
    <row r="6020" spans="20:22" x14ac:dyDescent="0.35">
      <c r="T6020" s="32"/>
      <c r="V6020" s="32"/>
    </row>
    <row r="6021" spans="20:22" x14ac:dyDescent="0.35">
      <c r="T6021" s="32"/>
      <c r="V6021" s="32"/>
    </row>
    <row r="6022" spans="20:22" x14ac:dyDescent="0.35">
      <c r="T6022" s="32"/>
      <c r="V6022" s="32"/>
    </row>
    <row r="6023" spans="20:22" x14ac:dyDescent="0.35">
      <c r="T6023" s="32"/>
      <c r="V6023" s="32"/>
    </row>
    <row r="6024" spans="20:22" x14ac:dyDescent="0.35">
      <c r="T6024" s="32"/>
      <c r="V6024" s="32"/>
    </row>
    <row r="6025" spans="20:22" x14ac:dyDescent="0.35">
      <c r="T6025" s="32"/>
      <c r="V6025" s="32"/>
    </row>
    <row r="6026" spans="20:22" x14ac:dyDescent="0.35">
      <c r="T6026" s="32"/>
      <c r="V6026" s="32"/>
    </row>
    <row r="6027" spans="20:22" x14ac:dyDescent="0.35">
      <c r="T6027" s="32"/>
      <c r="V6027" s="32"/>
    </row>
    <row r="6028" spans="20:22" x14ac:dyDescent="0.35">
      <c r="T6028" s="32"/>
      <c r="V6028" s="32"/>
    </row>
    <row r="6029" spans="20:22" x14ac:dyDescent="0.35">
      <c r="T6029" s="32"/>
      <c r="V6029" s="32"/>
    </row>
    <row r="6030" spans="20:22" x14ac:dyDescent="0.35">
      <c r="T6030" s="32"/>
      <c r="V6030" s="32"/>
    </row>
    <row r="6031" spans="20:22" x14ac:dyDescent="0.35">
      <c r="T6031" s="32"/>
      <c r="V6031" s="32"/>
    </row>
    <row r="6032" spans="20:22" x14ac:dyDescent="0.35">
      <c r="T6032" s="32"/>
      <c r="V6032" s="32"/>
    </row>
    <row r="6033" spans="20:22" x14ac:dyDescent="0.35">
      <c r="T6033" s="32"/>
      <c r="V6033" s="32"/>
    </row>
    <row r="6034" spans="20:22" x14ac:dyDescent="0.35">
      <c r="T6034" s="32"/>
      <c r="V6034" s="32"/>
    </row>
    <row r="6035" spans="20:22" x14ac:dyDescent="0.35">
      <c r="T6035" s="32"/>
      <c r="V6035" s="32"/>
    </row>
    <row r="6036" spans="20:22" x14ac:dyDescent="0.35">
      <c r="T6036" s="32"/>
      <c r="V6036" s="32"/>
    </row>
    <row r="6037" spans="20:22" x14ac:dyDescent="0.35">
      <c r="T6037" s="32"/>
      <c r="V6037" s="32"/>
    </row>
    <row r="6038" spans="20:22" x14ac:dyDescent="0.35">
      <c r="T6038" s="32"/>
      <c r="V6038" s="32"/>
    </row>
    <row r="6039" spans="20:22" x14ac:dyDescent="0.35">
      <c r="T6039" s="32"/>
      <c r="V6039" s="32"/>
    </row>
    <row r="6040" spans="20:22" x14ac:dyDescent="0.35">
      <c r="T6040" s="32"/>
      <c r="V6040" s="32"/>
    </row>
    <row r="6041" spans="20:22" x14ac:dyDescent="0.35">
      <c r="T6041" s="32"/>
      <c r="V6041" s="32"/>
    </row>
    <row r="6042" spans="20:22" x14ac:dyDescent="0.35">
      <c r="T6042" s="32"/>
      <c r="V6042" s="32"/>
    </row>
    <row r="6043" spans="20:22" x14ac:dyDescent="0.35">
      <c r="T6043" s="32"/>
      <c r="V6043" s="32"/>
    </row>
    <row r="6044" spans="20:22" x14ac:dyDescent="0.35">
      <c r="T6044" s="32"/>
      <c r="V6044" s="32"/>
    </row>
    <row r="6045" spans="20:22" x14ac:dyDescent="0.35">
      <c r="T6045" s="32"/>
      <c r="V6045" s="32"/>
    </row>
    <row r="6046" spans="20:22" x14ac:dyDescent="0.35">
      <c r="T6046" s="32"/>
      <c r="V6046" s="32"/>
    </row>
    <row r="6047" spans="20:22" x14ac:dyDescent="0.35">
      <c r="T6047" s="32"/>
      <c r="V6047" s="32"/>
    </row>
    <row r="6048" spans="20:22" x14ac:dyDescent="0.35">
      <c r="T6048" s="32"/>
      <c r="V6048" s="32"/>
    </row>
    <row r="6049" spans="20:22" x14ac:dyDescent="0.35">
      <c r="T6049" s="32"/>
      <c r="V6049" s="32"/>
    </row>
    <row r="6050" spans="20:22" x14ac:dyDescent="0.35">
      <c r="T6050" s="32"/>
      <c r="V6050" s="32"/>
    </row>
    <row r="6051" spans="20:22" x14ac:dyDescent="0.35">
      <c r="T6051" s="32"/>
      <c r="V6051" s="32"/>
    </row>
    <row r="6052" spans="20:22" x14ac:dyDescent="0.35">
      <c r="T6052" s="32"/>
      <c r="V6052" s="32"/>
    </row>
    <row r="6053" spans="20:22" x14ac:dyDescent="0.35">
      <c r="T6053" s="32"/>
      <c r="V6053" s="32"/>
    </row>
    <row r="6054" spans="20:22" x14ac:dyDescent="0.35">
      <c r="T6054" s="32"/>
      <c r="V6054" s="32"/>
    </row>
    <row r="6055" spans="20:22" x14ac:dyDescent="0.35">
      <c r="T6055" s="32"/>
      <c r="V6055" s="32"/>
    </row>
    <row r="6056" spans="20:22" x14ac:dyDescent="0.35">
      <c r="T6056" s="32"/>
      <c r="V6056" s="32"/>
    </row>
    <row r="6057" spans="20:22" x14ac:dyDescent="0.35">
      <c r="T6057" s="32"/>
      <c r="V6057" s="32"/>
    </row>
    <row r="6058" spans="20:22" x14ac:dyDescent="0.35">
      <c r="T6058" s="32"/>
      <c r="V6058" s="32"/>
    </row>
    <row r="6059" spans="20:22" x14ac:dyDescent="0.35">
      <c r="T6059" s="32"/>
      <c r="V6059" s="32"/>
    </row>
    <row r="6060" spans="20:22" x14ac:dyDescent="0.35">
      <c r="T6060" s="32"/>
      <c r="V6060" s="32"/>
    </row>
    <row r="6061" spans="20:22" x14ac:dyDescent="0.35">
      <c r="T6061" s="32"/>
      <c r="V6061" s="32"/>
    </row>
    <row r="6062" spans="20:22" x14ac:dyDescent="0.35">
      <c r="T6062" s="32"/>
      <c r="V6062" s="32"/>
    </row>
    <row r="6063" spans="20:22" x14ac:dyDescent="0.35">
      <c r="T6063" s="32"/>
      <c r="V6063" s="32"/>
    </row>
    <row r="6064" spans="20:22" x14ac:dyDescent="0.35">
      <c r="T6064" s="32"/>
      <c r="V6064" s="32"/>
    </row>
    <row r="6065" spans="20:22" x14ac:dyDescent="0.35">
      <c r="T6065" s="32"/>
      <c r="V6065" s="32"/>
    </row>
    <row r="6066" spans="20:22" x14ac:dyDescent="0.35">
      <c r="T6066" s="32"/>
      <c r="V6066" s="32"/>
    </row>
    <row r="6067" spans="20:22" x14ac:dyDescent="0.35">
      <c r="T6067" s="32"/>
      <c r="V6067" s="32"/>
    </row>
    <row r="6068" spans="20:22" x14ac:dyDescent="0.35">
      <c r="T6068" s="32"/>
      <c r="V6068" s="32"/>
    </row>
    <row r="6069" spans="20:22" x14ac:dyDescent="0.35">
      <c r="T6069" s="32"/>
      <c r="V6069" s="32"/>
    </row>
    <row r="6070" spans="20:22" x14ac:dyDescent="0.35">
      <c r="T6070" s="32"/>
      <c r="V6070" s="32"/>
    </row>
    <row r="6071" spans="20:22" x14ac:dyDescent="0.35">
      <c r="T6071" s="32"/>
      <c r="V6071" s="32"/>
    </row>
    <row r="6072" spans="20:22" x14ac:dyDescent="0.35">
      <c r="T6072" s="32"/>
      <c r="V6072" s="32"/>
    </row>
    <row r="6073" spans="20:22" x14ac:dyDescent="0.35">
      <c r="T6073" s="32"/>
      <c r="V6073" s="32"/>
    </row>
    <row r="6074" spans="20:22" x14ac:dyDescent="0.35">
      <c r="T6074" s="32"/>
      <c r="V6074" s="32"/>
    </row>
    <row r="6075" spans="20:22" x14ac:dyDescent="0.35">
      <c r="T6075" s="32"/>
      <c r="V6075" s="32"/>
    </row>
    <row r="6076" spans="20:22" x14ac:dyDescent="0.35">
      <c r="T6076" s="32"/>
      <c r="V6076" s="32"/>
    </row>
    <row r="6077" spans="20:22" x14ac:dyDescent="0.35">
      <c r="T6077" s="32"/>
      <c r="V6077" s="32"/>
    </row>
    <row r="6078" spans="20:22" x14ac:dyDescent="0.35">
      <c r="T6078" s="32"/>
      <c r="V6078" s="32"/>
    </row>
    <row r="6079" spans="20:22" x14ac:dyDescent="0.35">
      <c r="T6079" s="32"/>
      <c r="V6079" s="32"/>
    </row>
    <row r="6080" spans="20:22" x14ac:dyDescent="0.35">
      <c r="T6080" s="32"/>
      <c r="V6080" s="32"/>
    </row>
    <row r="6081" spans="20:22" x14ac:dyDescent="0.35">
      <c r="T6081" s="32"/>
      <c r="V6081" s="32"/>
    </row>
    <row r="6082" spans="20:22" x14ac:dyDescent="0.35">
      <c r="T6082" s="32"/>
      <c r="V6082" s="32"/>
    </row>
    <row r="6083" spans="20:22" x14ac:dyDescent="0.35">
      <c r="T6083" s="32"/>
      <c r="V6083" s="32"/>
    </row>
    <row r="6084" spans="20:22" x14ac:dyDescent="0.35">
      <c r="T6084" s="32"/>
      <c r="V6084" s="32"/>
    </row>
    <row r="6085" spans="20:22" x14ac:dyDescent="0.35">
      <c r="T6085" s="32"/>
      <c r="V6085" s="32"/>
    </row>
    <row r="6086" spans="20:22" x14ac:dyDescent="0.35">
      <c r="T6086" s="32"/>
      <c r="V6086" s="32"/>
    </row>
    <row r="6087" spans="20:22" x14ac:dyDescent="0.35">
      <c r="T6087" s="32"/>
      <c r="V6087" s="32"/>
    </row>
    <row r="6088" spans="20:22" x14ac:dyDescent="0.35">
      <c r="T6088" s="32"/>
      <c r="V6088" s="32"/>
    </row>
    <row r="6089" spans="20:22" x14ac:dyDescent="0.35">
      <c r="T6089" s="32"/>
      <c r="V6089" s="32"/>
    </row>
    <row r="6090" spans="20:22" x14ac:dyDescent="0.35">
      <c r="T6090" s="32"/>
      <c r="V6090" s="32"/>
    </row>
    <row r="6091" spans="20:22" x14ac:dyDescent="0.35">
      <c r="T6091" s="32"/>
      <c r="V6091" s="32"/>
    </row>
    <row r="6092" spans="20:22" x14ac:dyDescent="0.35">
      <c r="T6092" s="32"/>
      <c r="V6092" s="32"/>
    </row>
    <row r="6093" spans="20:22" x14ac:dyDescent="0.35">
      <c r="T6093" s="32"/>
      <c r="V6093" s="32"/>
    </row>
    <row r="6094" spans="20:22" x14ac:dyDescent="0.35">
      <c r="T6094" s="32"/>
      <c r="V6094" s="32"/>
    </row>
    <row r="6095" spans="20:22" x14ac:dyDescent="0.35">
      <c r="T6095" s="32"/>
      <c r="V6095" s="32"/>
    </row>
    <row r="6096" spans="20:22" x14ac:dyDescent="0.35">
      <c r="T6096" s="32"/>
      <c r="V6096" s="32"/>
    </row>
    <row r="6097" spans="20:22" x14ac:dyDescent="0.35">
      <c r="T6097" s="32"/>
      <c r="V6097" s="32"/>
    </row>
    <row r="6098" spans="20:22" x14ac:dyDescent="0.35">
      <c r="T6098" s="32"/>
      <c r="V6098" s="32"/>
    </row>
    <row r="6099" spans="20:22" x14ac:dyDescent="0.35">
      <c r="T6099" s="32"/>
      <c r="V6099" s="32"/>
    </row>
    <row r="6100" spans="20:22" x14ac:dyDescent="0.35">
      <c r="T6100" s="32"/>
      <c r="V6100" s="32"/>
    </row>
    <row r="6101" spans="20:22" x14ac:dyDescent="0.35">
      <c r="T6101" s="32"/>
      <c r="V6101" s="32"/>
    </row>
    <row r="6102" spans="20:22" x14ac:dyDescent="0.35">
      <c r="T6102" s="32"/>
      <c r="V6102" s="32"/>
    </row>
    <row r="6103" spans="20:22" x14ac:dyDescent="0.35">
      <c r="T6103" s="32"/>
      <c r="V6103" s="32"/>
    </row>
    <row r="6104" spans="20:22" x14ac:dyDescent="0.35">
      <c r="T6104" s="32"/>
      <c r="V6104" s="32"/>
    </row>
    <row r="6105" spans="20:22" x14ac:dyDescent="0.35">
      <c r="T6105" s="32"/>
      <c r="V6105" s="32"/>
    </row>
    <row r="6106" spans="20:22" x14ac:dyDescent="0.35">
      <c r="T6106" s="32"/>
      <c r="V6106" s="32"/>
    </row>
    <row r="6107" spans="20:22" x14ac:dyDescent="0.35">
      <c r="T6107" s="32"/>
      <c r="V6107" s="32"/>
    </row>
    <row r="6108" spans="20:22" x14ac:dyDescent="0.35">
      <c r="T6108" s="32"/>
      <c r="V6108" s="32"/>
    </row>
    <row r="6109" spans="20:22" x14ac:dyDescent="0.35">
      <c r="T6109" s="32"/>
      <c r="V6109" s="32"/>
    </row>
    <row r="6110" spans="20:22" x14ac:dyDescent="0.35">
      <c r="T6110" s="32"/>
      <c r="V6110" s="32"/>
    </row>
    <row r="6111" spans="20:22" x14ac:dyDescent="0.35">
      <c r="T6111" s="32"/>
      <c r="V6111" s="32"/>
    </row>
    <row r="6112" spans="20:22" x14ac:dyDescent="0.35">
      <c r="T6112" s="32"/>
      <c r="V6112" s="32"/>
    </row>
    <row r="6113" spans="20:22" x14ac:dyDescent="0.35">
      <c r="T6113" s="32"/>
      <c r="V6113" s="32"/>
    </row>
    <row r="6114" spans="20:22" x14ac:dyDescent="0.35">
      <c r="T6114" s="32"/>
      <c r="V6114" s="32"/>
    </row>
    <row r="6115" spans="20:22" x14ac:dyDescent="0.35">
      <c r="T6115" s="32"/>
      <c r="V6115" s="32"/>
    </row>
    <row r="6116" spans="20:22" x14ac:dyDescent="0.35">
      <c r="T6116" s="32"/>
      <c r="V6116" s="32"/>
    </row>
    <row r="6117" spans="20:22" x14ac:dyDescent="0.35">
      <c r="T6117" s="32"/>
      <c r="V6117" s="32"/>
    </row>
    <row r="6118" spans="20:22" x14ac:dyDescent="0.35">
      <c r="T6118" s="32"/>
      <c r="V6118" s="32"/>
    </row>
    <row r="6119" spans="20:22" x14ac:dyDescent="0.35">
      <c r="T6119" s="32"/>
      <c r="V6119" s="32"/>
    </row>
    <row r="6120" spans="20:22" x14ac:dyDescent="0.35">
      <c r="T6120" s="32"/>
      <c r="V6120" s="32"/>
    </row>
    <row r="6121" spans="20:22" x14ac:dyDescent="0.35">
      <c r="T6121" s="32"/>
      <c r="V6121" s="32"/>
    </row>
    <row r="6122" spans="20:22" x14ac:dyDescent="0.35">
      <c r="T6122" s="32"/>
      <c r="V6122" s="32"/>
    </row>
    <row r="6123" spans="20:22" x14ac:dyDescent="0.35">
      <c r="T6123" s="32"/>
      <c r="V6123" s="32"/>
    </row>
    <row r="6124" spans="20:22" x14ac:dyDescent="0.35">
      <c r="T6124" s="32"/>
      <c r="V6124" s="32"/>
    </row>
    <row r="6125" spans="20:22" x14ac:dyDescent="0.35">
      <c r="T6125" s="32"/>
      <c r="V6125" s="32"/>
    </row>
    <row r="6126" spans="20:22" x14ac:dyDescent="0.35">
      <c r="T6126" s="32"/>
      <c r="V6126" s="32"/>
    </row>
    <row r="6127" spans="20:22" x14ac:dyDescent="0.35">
      <c r="T6127" s="32"/>
      <c r="V6127" s="32"/>
    </row>
    <row r="6128" spans="20:22" x14ac:dyDescent="0.35">
      <c r="T6128" s="32"/>
      <c r="V6128" s="32"/>
    </row>
    <row r="6129" spans="20:22" x14ac:dyDescent="0.35">
      <c r="T6129" s="32"/>
      <c r="V6129" s="32"/>
    </row>
    <row r="6130" spans="20:22" x14ac:dyDescent="0.35">
      <c r="T6130" s="32"/>
      <c r="V6130" s="32"/>
    </row>
    <row r="6131" spans="20:22" x14ac:dyDescent="0.35">
      <c r="T6131" s="32"/>
      <c r="V6131" s="32"/>
    </row>
    <row r="6132" spans="20:22" x14ac:dyDescent="0.35">
      <c r="T6132" s="32"/>
      <c r="V6132" s="32"/>
    </row>
    <row r="6133" spans="20:22" x14ac:dyDescent="0.35">
      <c r="T6133" s="32"/>
      <c r="V6133" s="32"/>
    </row>
    <row r="6134" spans="20:22" x14ac:dyDescent="0.35">
      <c r="T6134" s="32"/>
      <c r="V6134" s="32"/>
    </row>
    <row r="6135" spans="20:22" x14ac:dyDescent="0.35">
      <c r="T6135" s="32"/>
      <c r="V6135" s="32"/>
    </row>
    <row r="6136" spans="20:22" x14ac:dyDescent="0.35">
      <c r="T6136" s="32"/>
      <c r="V6136" s="32"/>
    </row>
    <row r="6137" spans="20:22" x14ac:dyDescent="0.35">
      <c r="T6137" s="32"/>
      <c r="V6137" s="32"/>
    </row>
    <row r="6138" spans="20:22" x14ac:dyDescent="0.35">
      <c r="T6138" s="32"/>
      <c r="V6138" s="32"/>
    </row>
    <row r="6139" spans="20:22" x14ac:dyDescent="0.35">
      <c r="T6139" s="32"/>
      <c r="V6139" s="32"/>
    </row>
    <row r="6140" spans="20:22" x14ac:dyDescent="0.35">
      <c r="T6140" s="32"/>
      <c r="V6140" s="32"/>
    </row>
    <row r="6141" spans="20:22" x14ac:dyDescent="0.35">
      <c r="T6141" s="32"/>
      <c r="V6141" s="32"/>
    </row>
    <row r="6142" spans="20:22" x14ac:dyDescent="0.35">
      <c r="T6142" s="32"/>
      <c r="V6142" s="32"/>
    </row>
    <row r="6143" spans="20:22" x14ac:dyDescent="0.35">
      <c r="T6143" s="32"/>
      <c r="V6143" s="32"/>
    </row>
    <row r="6144" spans="20:22" x14ac:dyDescent="0.35">
      <c r="T6144" s="32"/>
      <c r="V6144" s="32"/>
    </row>
    <row r="6145" spans="20:22" x14ac:dyDescent="0.35">
      <c r="T6145" s="32"/>
      <c r="V6145" s="32"/>
    </row>
    <row r="6146" spans="20:22" x14ac:dyDescent="0.35">
      <c r="T6146" s="32"/>
      <c r="V6146" s="32"/>
    </row>
    <row r="6147" spans="20:22" x14ac:dyDescent="0.35">
      <c r="T6147" s="32"/>
      <c r="V6147" s="32"/>
    </row>
    <row r="6148" spans="20:22" x14ac:dyDescent="0.35">
      <c r="T6148" s="32"/>
      <c r="V6148" s="32"/>
    </row>
    <row r="6149" spans="20:22" x14ac:dyDescent="0.35">
      <c r="T6149" s="32"/>
      <c r="V6149" s="32"/>
    </row>
    <row r="6150" spans="20:22" x14ac:dyDescent="0.35">
      <c r="T6150" s="32"/>
      <c r="V6150" s="32"/>
    </row>
    <row r="6151" spans="20:22" x14ac:dyDescent="0.35">
      <c r="T6151" s="32"/>
      <c r="V6151" s="32"/>
    </row>
    <row r="6152" spans="20:22" x14ac:dyDescent="0.35">
      <c r="T6152" s="32"/>
      <c r="V6152" s="32"/>
    </row>
    <row r="6153" spans="20:22" x14ac:dyDescent="0.35">
      <c r="T6153" s="32"/>
      <c r="V6153" s="32"/>
    </row>
    <row r="6154" spans="20:22" x14ac:dyDescent="0.35">
      <c r="T6154" s="32"/>
      <c r="V6154" s="32"/>
    </row>
    <row r="6155" spans="20:22" x14ac:dyDescent="0.35">
      <c r="T6155" s="32"/>
      <c r="V6155" s="32"/>
    </row>
    <row r="6156" spans="20:22" x14ac:dyDescent="0.35">
      <c r="T6156" s="32"/>
      <c r="V6156" s="32"/>
    </row>
    <row r="6157" spans="20:22" x14ac:dyDescent="0.35">
      <c r="T6157" s="32"/>
      <c r="V6157" s="32"/>
    </row>
    <row r="6158" spans="20:22" x14ac:dyDescent="0.35">
      <c r="T6158" s="32"/>
      <c r="V6158" s="32"/>
    </row>
    <row r="6159" spans="20:22" x14ac:dyDescent="0.35">
      <c r="T6159" s="32"/>
      <c r="V6159" s="32"/>
    </row>
    <row r="6160" spans="20:22" x14ac:dyDescent="0.35">
      <c r="T6160" s="32"/>
      <c r="V6160" s="32"/>
    </row>
    <row r="6161" spans="20:22" x14ac:dyDescent="0.35">
      <c r="T6161" s="32"/>
      <c r="V6161" s="32"/>
    </row>
    <row r="6162" spans="20:22" x14ac:dyDescent="0.35">
      <c r="T6162" s="32"/>
      <c r="V6162" s="32"/>
    </row>
    <row r="6163" spans="20:22" x14ac:dyDescent="0.35">
      <c r="T6163" s="32"/>
      <c r="V6163" s="32"/>
    </row>
    <row r="6164" spans="20:22" x14ac:dyDescent="0.35">
      <c r="T6164" s="32"/>
      <c r="V6164" s="32"/>
    </row>
    <row r="6165" spans="20:22" x14ac:dyDescent="0.35">
      <c r="T6165" s="32"/>
      <c r="V6165" s="32"/>
    </row>
    <row r="6166" spans="20:22" x14ac:dyDescent="0.35">
      <c r="T6166" s="32"/>
      <c r="V6166" s="32"/>
    </row>
    <row r="6167" spans="20:22" x14ac:dyDescent="0.35">
      <c r="T6167" s="32"/>
      <c r="V6167" s="32"/>
    </row>
    <row r="6168" spans="20:22" x14ac:dyDescent="0.35">
      <c r="T6168" s="32"/>
      <c r="V6168" s="32"/>
    </row>
    <row r="6169" spans="20:22" x14ac:dyDescent="0.35">
      <c r="T6169" s="32"/>
      <c r="V6169" s="32"/>
    </row>
    <row r="6170" spans="20:22" x14ac:dyDescent="0.35">
      <c r="T6170" s="32"/>
      <c r="V6170" s="32"/>
    </row>
    <row r="6171" spans="20:22" x14ac:dyDescent="0.35">
      <c r="T6171" s="32"/>
      <c r="V6171" s="32"/>
    </row>
    <row r="6172" spans="20:22" x14ac:dyDescent="0.35">
      <c r="T6172" s="32"/>
      <c r="V6172" s="32"/>
    </row>
    <row r="6173" spans="20:22" x14ac:dyDescent="0.35">
      <c r="T6173" s="32"/>
      <c r="V6173" s="32"/>
    </row>
    <row r="6174" spans="20:22" x14ac:dyDescent="0.35">
      <c r="T6174" s="32"/>
      <c r="V6174" s="32"/>
    </row>
    <row r="6175" spans="20:22" x14ac:dyDescent="0.35">
      <c r="T6175" s="32"/>
      <c r="V6175" s="32"/>
    </row>
    <row r="6176" spans="20:22" x14ac:dyDescent="0.35">
      <c r="T6176" s="32"/>
      <c r="V6176" s="32"/>
    </row>
    <row r="6177" spans="20:22" x14ac:dyDescent="0.35">
      <c r="T6177" s="32"/>
      <c r="V6177" s="32"/>
    </row>
    <row r="6178" spans="20:22" x14ac:dyDescent="0.35">
      <c r="T6178" s="32"/>
      <c r="V6178" s="32"/>
    </row>
    <row r="6179" spans="20:22" x14ac:dyDescent="0.35">
      <c r="T6179" s="32"/>
      <c r="V6179" s="32"/>
    </row>
    <row r="6180" spans="20:22" x14ac:dyDescent="0.35">
      <c r="T6180" s="32"/>
      <c r="V6180" s="32"/>
    </row>
    <row r="6181" spans="20:22" x14ac:dyDescent="0.35">
      <c r="T6181" s="32"/>
      <c r="V6181" s="32"/>
    </row>
    <row r="6182" spans="20:22" x14ac:dyDescent="0.35">
      <c r="T6182" s="32"/>
      <c r="V6182" s="32"/>
    </row>
    <row r="6183" spans="20:22" x14ac:dyDescent="0.35">
      <c r="T6183" s="32"/>
      <c r="V6183" s="32"/>
    </row>
    <row r="6184" spans="20:22" x14ac:dyDescent="0.35">
      <c r="T6184" s="32"/>
      <c r="V6184" s="32"/>
    </row>
    <row r="6185" spans="20:22" x14ac:dyDescent="0.35">
      <c r="T6185" s="32"/>
      <c r="V6185" s="32"/>
    </row>
    <row r="6186" spans="20:22" x14ac:dyDescent="0.35">
      <c r="T6186" s="32"/>
      <c r="V6186" s="32"/>
    </row>
    <row r="6187" spans="20:22" x14ac:dyDescent="0.35">
      <c r="T6187" s="32"/>
      <c r="V6187" s="32"/>
    </row>
    <row r="6188" spans="20:22" x14ac:dyDescent="0.35">
      <c r="T6188" s="32"/>
      <c r="V6188" s="32"/>
    </row>
    <row r="6189" spans="20:22" x14ac:dyDescent="0.35">
      <c r="T6189" s="32"/>
      <c r="V6189" s="32"/>
    </row>
    <row r="6190" spans="20:22" x14ac:dyDescent="0.35">
      <c r="T6190" s="32"/>
      <c r="V6190" s="32"/>
    </row>
    <row r="6191" spans="20:22" x14ac:dyDescent="0.35">
      <c r="T6191" s="32"/>
      <c r="V6191" s="32"/>
    </row>
    <row r="6192" spans="20:22" x14ac:dyDescent="0.35">
      <c r="T6192" s="32"/>
      <c r="V6192" s="32"/>
    </row>
    <row r="6193" spans="20:22" x14ac:dyDescent="0.35">
      <c r="T6193" s="32"/>
      <c r="V6193" s="32"/>
    </row>
    <row r="6194" spans="20:22" x14ac:dyDescent="0.35">
      <c r="T6194" s="32"/>
      <c r="V6194" s="32"/>
    </row>
    <row r="6195" spans="20:22" x14ac:dyDescent="0.35">
      <c r="T6195" s="32"/>
      <c r="V6195" s="32"/>
    </row>
    <row r="6196" spans="20:22" x14ac:dyDescent="0.35">
      <c r="T6196" s="32"/>
      <c r="V6196" s="32"/>
    </row>
    <row r="6197" spans="20:22" x14ac:dyDescent="0.35">
      <c r="T6197" s="32"/>
      <c r="V6197" s="32"/>
    </row>
    <row r="6198" spans="20:22" x14ac:dyDescent="0.35">
      <c r="T6198" s="32"/>
      <c r="V6198" s="32"/>
    </row>
    <row r="6199" spans="20:22" x14ac:dyDescent="0.35">
      <c r="T6199" s="32"/>
      <c r="V6199" s="32"/>
    </row>
    <row r="6200" spans="20:22" x14ac:dyDescent="0.35">
      <c r="T6200" s="32"/>
      <c r="V6200" s="32"/>
    </row>
    <row r="6201" spans="20:22" x14ac:dyDescent="0.35">
      <c r="T6201" s="32"/>
      <c r="V6201" s="32"/>
    </row>
    <row r="6202" spans="20:22" x14ac:dyDescent="0.35">
      <c r="T6202" s="32"/>
      <c r="V6202" s="32"/>
    </row>
    <row r="6203" spans="20:22" x14ac:dyDescent="0.35">
      <c r="T6203" s="32"/>
      <c r="V6203" s="32"/>
    </row>
    <row r="6204" spans="20:22" x14ac:dyDescent="0.35">
      <c r="T6204" s="32"/>
      <c r="V6204" s="32"/>
    </row>
    <row r="6205" spans="20:22" x14ac:dyDescent="0.35">
      <c r="T6205" s="32"/>
      <c r="V6205" s="32"/>
    </row>
    <row r="6206" spans="20:22" x14ac:dyDescent="0.35">
      <c r="T6206" s="32"/>
      <c r="V6206" s="32"/>
    </row>
    <row r="6207" spans="20:22" x14ac:dyDescent="0.35">
      <c r="T6207" s="32"/>
      <c r="V6207" s="32"/>
    </row>
    <row r="6208" spans="20:22" x14ac:dyDescent="0.35">
      <c r="T6208" s="32"/>
      <c r="V6208" s="32"/>
    </row>
    <row r="6209" spans="20:22" x14ac:dyDescent="0.35">
      <c r="T6209" s="32"/>
      <c r="V6209" s="32"/>
    </row>
    <row r="6210" spans="20:22" x14ac:dyDescent="0.35">
      <c r="T6210" s="32"/>
      <c r="V6210" s="32"/>
    </row>
    <row r="6211" spans="20:22" x14ac:dyDescent="0.35">
      <c r="T6211" s="32"/>
      <c r="V6211" s="32"/>
    </row>
    <row r="6212" spans="20:22" x14ac:dyDescent="0.35">
      <c r="T6212" s="32"/>
      <c r="V6212" s="32"/>
    </row>
    <row r="6213" spans="20:22" x14ac:dyDescent="0.35">
      <c r="T6213" s="32"/>
      <c r="V6213" s="32"/>
    </row>
    <row r="6214" spans="20:22" x14ac:dyDescent="0.35">
      <c r="T6214" s="32"/>
      <c r="V6214" s="32"/>
    </row>
    <row r="6215" spans="20:22" x14ac:dyDescent="0.35">
      <c r="T6215" s="32"/>
      <c r="V6215" s="32"/>
    </row>
    <row r="6216" spans="20:22" x14ac:dyDescent="0.35">
      <c r="T6216" s="32"/>
      <c r="V6216" s="32"/>
    </row>
    <row r="6217" spans="20:22" x14ac:dyDescent="0.35">
      <c r="T6217" s="32"/>
      <c r="V6217" s="32"/>
    </row>
    <row r="6218" spans="20:22" x14ac:dyDescent="0.35">
      <c r="T6218" s="32"/>
      <c r="V6218" s="32"/>
    </row>
    <row r="6219" spans="20:22" x14ac:dyDescent="0.35">
      <c r="T6219" s="32"/>
      <c r="V6219" s="32"/>
    </row>
    <row r="6220" spans="20:22" x14ac:dyDescent="0.35">
      <c r="T6220" s="32"/>
      <c r="V6220" s="32"/>
    </row>
    <row r="6221" spans="20:22" x14ac:dyDescent="0.35">
      <c r="T6221" s="32"/>
      <c r="V6221" s="32"/>
    </row>
    <row r="6222" spans="20:22" x14ac:dyDescent="0.35">
      <c r="T6222" s="32"/>
      <c r="V6222" s="32"/>
    </row>
    <row r="6223" spans="20:22" x14ac:dyDescent="0.35">
      <c r="T6223" s="32"/>
      <c r="V6223" s="32"/>
    </row>
    <row r="6224" spans="20:22" x14ac:dyDescent="0.35">
      <c r="T6224" s="32"/>
      <c r="V6224" s="32"/>
    </row>
    <row r="6225" spans="20:22" x14ac:dyDescent="0.35">
      <c r="T6225" s="32"/>
      <c r="V6225" s="32"/>
    </row>
    <row r="6226" spans="20:22" x14ac:dyDescent="0.35">
      <c r="T6226" s="32"/>
      <c r="V6226" s="32"/>
    </row>
    <row r="6227" spans="20:22" x14ac:dyDescent="0.35">
      <c r="T6227" s="32"/>
      <c r="V6227" s="32"/>
    </row>
    <row r="6228" spans="20:22" x14ac:dyDescent="0.35">
      <c r="T6228" s="32"/>
      <c r="V6228" s="32"/>
    </row>
    <row r="6229" spans="20:22" x14ac:dyDescent="0.35">
      <c r="T6229" s="32"/>
      <c r="V6229" s="32"/>
    </row>
    <row r="6230" spans="20:22" x14ac:dyDescent="0.35">
      <c r="T6230" s="32"/>
      <c r="V6230" s="32"/>
    </row>
    <row r="6231" spans="20:22" x14ac:dyDescent="0.35">
      <c r="T6231" s="32"/>
      <c r="V6231" s="32"/>
    </row>
    <row r="6232" spans="20:22" x14ac:dyDescent="0.35">
      <c r="T6232" s="32"/>
      <c r="V6232" s="32"/>
    </row>
    <row r="6233" spans="20:22" x14ac:dyDescent="0.35">
      <c r="T6233" s="32"/>
      <c r="V6233" s="32"/>
    </row>
    <row r="6234" spans="20:22" x14ac:dyDescent="0.35">
      <c r="T6234" s="32"/>
      <c r="V6234" s="32"/>
    </row>
    <row r="6235" spans="20:22" x14ac:dyDescent="0.35">
      <c r="T6235" s="32"/>
      <c r="V6235" s="32"/>
    </row>
    <row r="6236" spans="20:22" x14ac:dyDescent="0.35">
      <c r="T6236" s="32"/>
      <c r="V6236" s="32"/>
    </row>
    <row r="6237" spans="20:22" x14ac:dyDescent="0.35">
      <c r="T6237" s="32"/>
      <c r="V6237" s="32"/>
    </row>
    <row r="6238" spans="20:22" x14ac:dyDescent="0.35">
      <c r="T6238" s="32"/>
      <c r="V6238" s="32"/>
    </row>
    <row r="6239" spans="20:22" x14ac:dyDescent="0.35">
      <c r="T6239" s="32"/>
      <c r="V6239" s="32"/>
    </row>
    <row r="6240" spans="20:22" x14ac:dyDescent="0.35">
      <c r="T6240" s="32"/>
      <c r="V6240" s="32"/>
    </row>
    <row r="6241" spans="20:22" x14ac:dyDescent="0.35">
      <c r="T6241" s="32"/>
      <c r="V6241" s="32"/>
    </row>
    <row r="6242" spans="20:22" x14ac:dyDescent="0.35">
      <c r="T6242" s="32"/>
      <c r="V6242" s="32"/>
    </row>
    <row r="6243" spans="20:22" x14ac:dyDescent="0.35">
      <c r="T6243" s="32"/>
      <c r="V6243" s="32"/>
    </row>
    <row r="6244" spans="20:22" x14ac:dyDescent="0.35">
      <c r="T6244" s="32"/>
      <c r="V6244" s="32"/>
    </row>
    <row r="6245" spans="20:22" x14ac:dyDescent="0.35">
      <c r="T6245" s="32"/>
      <c r="V6245" s="32"/>
    </row>
    <row r="6246" spans="20:22" x14ac:dyDescent="0.35">
      <c r="T6246" s="32"/>
      <c r="V6246" s="32"/>
    </row>
    <row r="6247" spans="20:22" x14ac:dyDescent="0.35">
      <c r="T6247" s="32"/>
      <c r="V6247" s="32"/>
    </row>
    <row r="6248" spans="20:22" x14ac:dyDescent="0.35">
      <c r="T6248" s="32"/>
      <c r="V6248" s="32"/>
    </row>
    <row r="6249" spans="20:22" x14ac:dyDescent="0.35">
      <c r="T6249" s="32"/>
      <c r="V6249" s="32"/>
    </row>
    <row r="6250" spans="20:22" x14ac:dyDescent="0.35">
      <c r="T6250" s="32"/>
      <c r="V6250" s="32"/>
    </row>
    <row r="6251" spans="20:22" x14ac:dyDescent="0.35">
      <c r="T6251" s="32"/>
      <c r="V6251" s="32"/>
    </row>
    <row r="6252" spans="20:22" x14ac:dyDescent="0.35">
      <c r="T6252" s="32"/>
      <c r="V6252" s="32"/>
    </row>
    <row r="6253" spans="20:22" x14ac:dyDescent="0.35">
      <c r="T6253" s="32"/>
      <c r="V6253" s="32"/>
    </row>
    <row r="6254" spans="20:22" x14ac:dyDescent="0.35">
      <c r="T6254" s="32"/>
      <c r="V6254" s="32"/>
    </row>
    <row r="6255" spans="20:22" x14ac:dyDescent="0.35">
      <c r="T6255" s="32"/>
      <c r="V6255" s="32"/>
    </row>
    <row r="6256" spans="20:22" x14ac:dyDescent="0.35">
      <c r="T6256" s="32"/>
      <c r="V6256" s="32"/>
    </row>
    <row r="6257" spans="20:22" x14ac:dyDescent="0.35">
      <c r="T6257" s="32"/>
      <c r="V6257" s="32"/>
    </row>
    <row r="6258" spans="20:22" x14ac:dyDescent="0.35">
      <c r="T6258" s="32"/>
      <c r="V6258" s="32"/>
    </row>
    <row r="6259" spans="20:22" x14ac:dyDescent="0.35">
      <c r="T6259" s="32"/>
      <c r="V6259" s="32"/>
    </row>
    <row r="6260" spans="20:22" x14ac:dyDescent="0.35">
      <c r="T6260" s="32"/>
      <c r="V6260" s="32"/>
    </row>
    <row r="6261" spans="20:22" x14ac:dyDescent="0.35">
      <c r="T6261" s="32"/>
      <c r="V6261" s="32"/>
    </row>
    <row r="6262" spans="20:22" x14ac:dyDescent="0.35">
      <c r="T6262" s="32"/>
      <c r="V6262" s="32"/>
    </row>
    <row r="6263" spans="20:22" x14ac:dyDescent="0.35">
      <c r="T6263" s="32"/>
      <c r="V6263" s="32"/>
    </row>
    <row r="6264" spans="20:22" x14ac:dyDescent="0.35">
      <c r="T6264" s="32"/>
      <c r="V6264" s="32"/>
    </row>
    <row r="6265" spans="20:22" x14ac:dyDescent="0.35">
      <c r="T6265" s="32"/>
      <c r="V6265" s="32"/>
    </row>
    <row r="6266" spans="20:22" x14ac:dyDescent="0.35">
      <c r="T6266" s="32"/>
      <c r="V6266" s="32"/>
    </row>
    <row r="6267" spans="20:22" x14ac:dyDescent="0.35">
      <c r="T6267" s="32"/>
      <c r="V6267" s="32"/>
    </row>
    <row r="6268" spans="20:22" x14ac:dyDescent="0.35">
      <c r="T6268" s="32"/>
      <c r="V6268" s="32"/>
    </row>
    <row r="6269" spans="20:22" x14ac:dyDescent="0.35">
      <c r="T6269" s="32"/>
      <c r="V6269" s="32"/>
    </row>
    <row r="6270" spans="20:22" x14ac:dyDescent="0.35">
      <c r="T6270" s="32"/>
      <c r="V6270" s="32"/>
    </row>
    <row r="6271" spans="20:22" x14ac:dyDescent="0.35">
      <c r="T6271" s="32"/>
      <c r="V6271" s="32"/>
    </row>
    <row r="6272" spans="20:22" x14ac:dyDescent="0.35">
      <c r="T6272" s="32"/>
      <c r="V6272" s="32"/>
    </row>
    <row r="6273" spans="20:22" x14ac:dyDescent="0.35">
      <c r="T6273" s="32"/>
      <c r="V6273" s="32"/>
    </row>
    <row r="6274" spans="20:22" x14ac:dyDescent="0.35">
      <c r="T6274" s="32"/>
      <c r="V6274" s="32"/>
    </row>
    <row r="6275" spans="20:22" x14ac:dyDescent="0.35">
      <c r="T6275" s="32"/>
      <c r="V6275" s="32"/>
    </row>
    <row r="6276" spans="20:22" x14ac:dyDescent="0.35">
      <c r="T6276" s="32"/>
      <c r="V6276" s="32"/>
    </row>
    <row r="6277" spans="20:22" x14ac:dyDescent="0.35">
      <c r="T6277" s="32"/>
      <c r="V6277" s="32"/>
    </row>
    <row r="6278" spans="20:22" x14ac:dyDescent="0.35">
      <c r="T6278" s="32"/>
      <c r="V6278" s="32"/>
    </row>
    <row r="6279" spans="20:22" x14ac:dyDescent="0.35">
      <c r="T6279" s="32"/>
      <c r="V6279" s="32"/>
    </row>
    <row r="6280" spans="20:22" x14ac:dyDescent="0.35">
      <c r="T6280" s="32"/>
      <c r="V6280" s="32"/>
    </row>
    <row r="6281" spans="20:22" x14ac:dyDescent="0.35">
      <c r="T6281" s="32"/>
      <c r="V6281" s="32"/>
    </row>
    <row r="6282" spans="20:22" x14ac:dyDescent="0.35">
      <c r="T6282" s="32"/>
      <c r="V6282" s="32"/>
    </row>
    <row r="6283" spans="20:22" x14ac:dyDescent="0.35">
      <c r="T6283" s="32"/>
      <c r="V6283" s="32"/>
    </row>
    <row r="6284" spans="20:22" x14ac:dyDescent="0.35">
      <c r="T6284" s="32"/>
      <c r="V6284" s="32"/>
    </row>
    <row r="6285" spans="20:22" x14ac:dyDescent="0.35">
      <c r="T6285" s="32"/>
      <c r="V6285" s="32"/>
    </row>
    <row r="6286" spans="20:22" x14ac:dyDescent="0.35">
      <c r="T6286" s="32"/>
      <c r="V6286" s="32"/>
    </row>
    <row r="6287" spans="20:22" x14ac:dyDescent="0.35">
      <c r="T6287" s="32"/>
      <c r="V6287" s="32"/>
    </row>
    <row r="6288" spans="20:22" x14ac:dyDescent="0.35">
      <c r="T6288" s="32"/>
      <c r="V6288" s="32"/>
    </row>
    <row r="6289" spans="20:22" x14ac:dyDescent="0.35">
      <c r="T6289" s="32"/>
      <c r="V6289" s="32"/>
    </row>
    <row r="6290" spans="20:22" x14ac:dyDescent="0.35">
      <c r="T6290" s="32"/>
      <c r="V6290" s="32"/>
    </row>
    <row r="6291" spans="20:22" x14ac:dyDescent="0.35">
      <c r="T6291" s="32"/>
      <c r="V6291" s="32"/>
    </row>
    <row r="6292" spans="20:22" x14ac:dyDescent="0.35">
      <c r="T6292" s="32"/>
      <c r="V6292" s="32"/>
    </row>
    <row r="6293" spans="20:22" x14ac:dyDescent="0.35">
      <c r="T6293" s="32"/>
      <c r="V6293" s="32"/>
    </row>
    <row r="6294" spans="20:22" x14ac:dyDescent="0.35">
      <c r="T6294" s="32"/>
      <c r="V6294" s="32"/>
    </row>
    <row r="6295" spans="20:22" x14ac:dyDescent="0.35">
      <c r="T6295" s="32"/>
      <c r="V6295" s="32"/>
    </row>
    <row r="6296" spans="20:22" x14ac:dyDescent="0.35">
      <c r="T6296" s="32"/>
      <c r="V6296" s="32"/>
    </row>
    <row r="6297" spans="20:22" x14ac:dyDescent="0.35">
      <c r="T6297" s="32"/>
      <c r="V6297" s="32"/>
    </row>
    <row r="6298" spans="20:22" x14ac:dyDescent="0.35">
      <c r="T6298" s="32"/>
      <c r="V6298" s="32"/>
    </row>
    <row r="6299" spans="20:22" x14ac:dyDescent="0.35">
      <c r="T6299" s="32"/>
      <c r="V6299" s="32"/>
    </row>
    <row r="6300" spans="20:22" x14ac:dyDescent="0.35">
      <c r="T6300" s="32"/>
      <c r="V6300" s="32"/>
    </row>
    <row r="6301" spans="20:22" x14ac:dyDescent="0.35">
      <c r="T6301" s="32"/>
      <c r="V6301" s="32"/>
    </row>
    <row r="6302" spans="20:22" x14ac:dyDescent="0.35">
      <c r="T6302" s="32"/>
      <c r="V6302" s="32"/>
    </row>
    <row r="6303" spans="20:22" x14ac:dyDescent="0.35">
      <c r="T6303" s="32"/>
      <c r="V6303" s="32"/>
    </row>
    <row r="6304" spans="20:22" x14ac:dyDescent="0.35">
      <c r="T6304" s="32"/>
      <c r="V6304" s="32"/>
    </row>
    <row r="6305" spans="20:22" x14ac:dyDescent="0.35">
      <c r="T6305" s="32"/>
      <c r="V6305" s="32"/>
    </row>
    <row r="6306" spans="20:22" x14ac:dyDescent="0.35">
      <c r="T6306" s="32"/>
      <c r="V6306" s="32"/>
    </row>
    <row r="6307" spans="20:22" x14ac:dyDescent="0.35">
      <c r="T6307" s="32"/>
      <c r="V6307" s="32"/>
    </row>
    <row r="6308" spans="20:22" x14ac:dyDescent="0.35">
      <c r="T6308" s="32"/>
      <c r="V6308" s="32"/>
    </row>
    <row r="6309" spans="20:22" x14ac:dyDescent="0.35">
      <c r="T6309" s="32"/>
      <c r="V6309" s="32"/>
    </row>
    <row r="6310" spans="20:22" x14ac:dyDescent="0.35">
      <c r="T6310" s="32"/>
      <c r="V6310" s="32"/>
    </row>
    <row r="6311" spans="20:22" x14ac:dyDescent="0.35">
      <c r="T6311" s="32"/>
      <c r="V6311" s="32"/>
    </row>
    <row r="6312" spans="20:22" x14ac:dyDescent="0.35">
      <c r="T6312" s="32"/>
      <c r="V6312" s="32"/>
    </row>
    <row r="6313" spans="20:22" x14ac:dyDescent="0.35">
      <c r="T6313" s="32"/>
      <c r="V6313" s="32"/>
    </row>
    <row r="6314" spans="20:22" x14ac:dyDescent="0.35">
      <c r="T6314" s="32"/>
      <c r="V6314" s="32"/>
    </row>
    <row r="6315" spans="20:22" x14ac:dyDescent="0.35">
      <c r="T6315" s="32"/>
      <c r="V6315" s="32"/>
    </row>
    <row r="6316" spans="20:22" x14ac:dyDescent="0.35">
      <c r="T6316" s="32"/>
      <c r="V6316" s="32"/>
    </row>
    <row r="6317" spans="20:22" x14ac:dyDescent="0.35">
      <c r="T6317" s="32"/>
      <c r="V6317" s="32"/>
    </row>
    <row r="6318" spans="20:22" x14ac:dyDescent="0.35">
      <c r="T6318" s="32"/>
      <c r="V6318" s="32"/>
    </row>
    <row r="6319" spans="20:22" x14ac:dyDescent="0.35">
      <c r="T6319" s="32"/>
      <c r="V6319" s="32"/>
    </row>
    <row r="6320" spans="20:22" x14ac:dyDescent="0.35">
      <c r="T6320" s="32"/>
      <c r="V6320" s="32"/>
    </row>
    <row r="6321" spans="20:22" x14ac:dyDescent="0.35">
      <c r="T6321" s="32"/>
      <c r="V6321" s="32"/>
    </row>
    <row r="6322" spans="20:22" x14ac:dyDescent="0.35">
      <c r="T6322" s="32"/>
      <c r="V6322" s="32"/>
    </row>
    <row r="6323" spans="20:22" x14ac:dyDescent="0.35">
      <c r="T6323" s="32"/>
      <c r="V6323" s="32"/>
    </row>
    <row r="6324" spans="20:22" x14ac:dyDescent="0.35">
      <c r="T6324" s="32"/>
      <c r="V6324" s="32"/>
    </row>
    <row r="6325" spans="20:22" x14ac:dyDescent="0.35">
      <c r="T6325" s="32"/>
      <c r="V6325" s="32"/>
    </row>
    <row r="6326" spans="20:22" x14ac:dyDescent="0.35">
      <c r="T6326" s="32"/>
      <c r="V6326" s="32"/>
    </row>
    <row r="6327" spans="20:22" x14ac:dyDescent="0.35">
      <c r="T6327" s="32"/>
      <c r="V6327" s="32"/>
    </row>
    <row r="6328" spans="20:22" x14ac:dyDescent="0.35">
      <c r="T6328" s="32"/>
      <c r="V6328" s="32"/>
    </row>
    <row r="6329" spans="20:22" x14ac:dyDescent="0.35">
      <c r="T6329" s="32"/>
      <c r="V6329" s="32"/>
    </row>
    <row r="6330" spans="20:22" x14ac:dyDescent="0.35">
      <c r="T6330" s="32"/>
      <c r="V6330" s="32"/>
    </row>
    <row r="6331" spans="20:22" x14ac:dyDescent="0.35">
      <c r="T6331" s="32"/>
      <c r="V6331" s="32"/>
    </row>
    <row r="6332" spans="20:22" x14ac:dyDescent="0.35">
      <c r="T6332" s="32"/>
      <c r="V6332" s="32"/>
    </row>
    <row r="6333" spans="20:22" x14ac:dyDescent="0.35">
      <c r="T6333" s="32"/>
      <c r="V6333" s="32"/>
    </row>
    <row r="6334" spans="20:22" x14ac:dyDescent="0.35">
      <c r="T6334" s="32"/>
      <c r="V6334" s="32"/>
    </row>
    <row r="6335" spans="20:22" x14ac:dyDescent="0.35">
      <c r="T6335" s="32"/>
      <c r="V6335" s="32"/>
    </row>
    <row r="6336" spans="20:22" x14ac:dyDescent="0.35">
      <c r="T6336" s="32"/>
      <c r="V6336" s="32"/>
    </row>
    <row r="6337" spans="20:22" x14ac:dyDescent="0.35">
      <c r="T6337" s="32"/>
      <c r="V6337" s="32"/>
    </row>
    <row r="6338" spans="20:22" x14ac:dyDescent="0.35">
      <c r="T6338" s="32"/>
      <c r="V6338" s="32"/>
    </row>
    <row r="6339" spans="20:22" x14ac:dyDescent="0.35">
      <c r="T6339" s="32"/>
      <c r="V6339" s="32"/>
    </row>
    <row r="6340" spans="20:22" x14ac:dyDescent="0.35">
      <c r="T6340" s="32"/>
      <c r="V6340" s="32"/>
    </row>
    <row r="6341" spans="20:22" x14ac:dyDescent="0.35">
      <c r="T6341" s="32"/>
      <c r="V6341" s="32"/>
    </row>
    <row r="6342" spans="20:22" x14ac:dyDescent="0.35">
      <c r="T6342" s="32"/>
      <c r="V6342" s="32"/>
    </row>
    <row r="6343" spans="20:22" x14ac:dyDescent="0.35">
      <c r="T6343" s="32"/>
      <c r="V6343" s="32"/>
    </row>
    <row r="6344" spans="20:22" x14ac:dyDescent="0.35">
      <c r="T6344" s="32"/>
      <c r="V6344" s="32"/>
    </row>
    <row r="6345" spans="20:22" x14ac:dyDescent="0.35">
      <c r="T6345" s="32"/>
      <c r="V6345" s="32"/>
    </row>
    <row r="6346" spans="20:22" x14ac:dyDescent="0.35">
      <c r="T6346" s="32"/>
      <c r="V6346" s="32"/>
    </row>
    <row r="6347" spans="20:22" x14ac:dyDescent="0.35">
      <c r="T6347" s="32"/>
      <c r="V6347" s="32"/>
    </row>
    <row r="6348" spans="20:22" x14ac:dyDescent="0.35">
      <c r="T6348" s="32"/>
      <c r="V6348" s="32"/>
    </row>
    <row r="6349" spans="20:22" x14ac:dyDescent="0.35">
      <c r="T6349" s="32"/>
      <c r="V6349" s="32"/>
    </row>
    <row r="6350" spans="20:22" x14ac:dyDescent="0.35">
      <c r="T6350" s="32"/>
      <c r="V6350" s="32"/>
    </row>
    <row r="6351" spans="20:22" x14ac:dyDescent="0.35">
      <c r="T6351" s="32"/>
      <c r="V6351" s="32"/>
    </row>
    <row r="6352" spans="20:22" x14ac:dyDescent="0.35">
      <c r="T6352" s="32"/>
      <c r="V6352" s="32"/>
    </row>
    <row r="6353" spans="20:22" x14ac:dyDescent="0.35">
      <c r="T6353" s="32"/>
      <c r="V6353" s="32"/>
    </row>
    <row r="6354" spans="20:22" x14ac:dyDescent="0.35">
      <c r="T6354" s="32"/>
      <c r="V6354" s="32"/>
    </row>
    <row r="6355" spans="20:22" x14ac:dyDescent="0.35">
      <c r="T6355" s="32"/>
      <c r="V6355" s="32"/>
    </row>
    <row r="6356" spans="20:22" x14ac:dyDescent="0.35">
      <c r="T6356" s="32"/>
      <c r="V6356" s="32"/>
    </row>
    <row r="6357" spans="20:22" x14ac:dyDescent="0.35">
      <c r="T6357" s="32"/>
      <c r="V6357" s="32"/>
    </row>
    <row r="6358" spans="20:22" x14ac:dyDescent="0.35">
      <c r="T6358" s="32"/>
      <c r="V6358" s="32"/>
    </row>
    <row r="6359" spans="20:22" x14ac:dyDescent="0.35">
      <c r="T6359" s="32"/>
      <c r="V6359" s="32"/>
    </row>
    <row r="6360" spans="20:22" x14ac:dyDescent="0.35">
      <c r="T6360" s="32"/>
      <c r="V6360" s="32"/>
    </row>
    <row r="6361" spans="20:22" x14ac:dyDescent="0.35">
      <c r="T6361" s="32"/>
      <c r="V6361" s="32"/>
    </row>
    <row r="6362" spans="20:22" x14ac:dyDescent="0.35">
      <c r="T6362" s="32"/>
      <c r="V6362" s="32"/>
    </row>
    <row r="6363" spans="20:22" x14ac:dyDescent="0.35">
      <c r="T6363" s="32"/>
      <c r="V6363" s="32"/>
    </row>
    <row r="6364" spans="20:22" x14ac:dyDescent="0.35">
      <c r="T6364" s="32"/>
      <c r="V6364" s="32"/>
    </row>
    <row r="6365" spans="20:22" x14ac:dyDescent="0.35">
      <c r="T6365" s="32"/>
      <c r="V6365" s="32"/>
    </row>
    <row r="6366" spans="20:22" x14ac:dyDescent="0.35">
      <c r="T6366" s="32"/>
      <c r="V6366" s="32"/>
    </row>
    <row r="6367" spans="20:22" x14ac:dyDescent="0.35">
      <c r="T6367" s="32"/>
      <c r="V6367" s="32"/>
    </row>
    <row r="6368" spans="20:22" x14ac:dyDescent="0.35">
      <c r="T6368" s="32"/>
      <c r="V6368" s="32"/>
    </row>
    <row r="6369" spans="20:22" x14ac:dyDescent="0.35">
      <c r="T6369" s="32"/>
      <c r="V6369" s="32"/>
    </row>
    <row r="6370" spans="20:22" x14ac:dyDescent="0.35">
      <c r="T6370" s="32"/>
      <c r="V6370" s="32"/>
    </row>
    <row r="6371" spans="20:22" x14ac:dyDescent="0.35">
      <c r="T6371" s="32"/>
      <c r="V6371" s="32"/>
    </row>
    <row r="6372" spans="20:22" x14ac:dyDescent="0.35">
      <c r="T6372" s="32"/>
      <c r="V6372" s="32"/>
    </row>
    <row r="6373" spans="20:22" x14ac:dyDescent="0.35">
      <c r="T6373" s="32"/>
      <c r="V6373" s="32"/>
    </row>
    <row r="6374" spans="20:22" x14ac:dyDescent="0.35">
      <c r="T6374" s="32"/>
      <c r="V6374" s="32"/>
    </row>
    <row r="6375" spans="20:22" x14ac:dyDescent="0.35">
      <c r="T6375" s="32"/>
      <c r="V6375" s="32"/>
    </row>
    <row r="6376" spans="20:22" x14ac:dyDescent="0.35">
      <c r="T6376" s="32"/>
      <c r="V6376" s="32"/>
    </row>
    <row r="6377" spans="20:22" x14ac:dyDescent="0.35">
      <c r="T6377" s="32"/>
      <c r="V6377" s="32"/>
    </row>
    <row r="6378" spans="20:22" x14ac:dyDescent="0.35">
      <c r="T6378" s="32"/>
      <c r="V6378" s="32"/>
    </row>
    <row r="6379" spans="20:22" x14ac:dyDescent="0.35">
      <c r="T6379" s="32"/>
      <c r="V6379" s="32"/>
    </row>
    <row r="6380" spans="20:22" x14ac:dyDescent="0.35">
      <c r="T6380" s="32"/>
      <c r="V6380" s="32"/>
    </row>
    <row r="6381" spans="20:22" x14ac:dyDescent="0.35">
      <c r="T6381" s="32"/>
      <c r="V6381" s="32"/>
    </row>
    <row r="6382" spans="20:22" x14ac:dyDescent="0.35">
      <c r="T6382" s="32"/>
      <c r="V6382" s="32"/>
    </row>
    <row r="6383" spans="20:22" x14ac:dyDescent="0.35">
      <c r="T6383" s="32"/>
      <c r="V6383" s="32"/>
    </row>
    <row r="6384" spans="20:22" x14ac:dyDescent="0.35">
      <c r="T6384" s="32"/>
      <c r="V6384" s="32"/>
    </row>
    <row r="6385" spans="20:22" x14ac:dyDescent="0.35">
      <c r="T6385" s="32"/>
      <c r="V6385" s="32"/>
    </row>
    <row r="6386" spans="20:22" x14ac:dyDescent="0.35">
      <c r="T6386" s="32"/>
      <c r="V6386" s="32"/>
    </row>
    <row r="6387" spans="20:22" x14ac:dyDescent="0.35">
      <c r="T6387" s="32"/>
      <c r="V6387" s="32"/>
    </row>
    <row r="6388" spans="20:22" x14ac:dyDescent="0.35">
      <c r="T6388" s="32"/>
      <c r="V6388" s="32"/>
    </row>
    <row r="6389" spans="20:22" x14ac:dyDescent="0.35">
      <c r="T6389" s="32"/>
      <c r="V6389" s="32"/>
    </row>
    <row r="6390" spans="20:22" x14ac:dyDescent="0.35">
      <c r="T6390" s="32"/>
      <c r="V6390" s="32"/>
    </row>
    <row r="6391" spans="20:22" x14ac:dyDescent="0.35">
      <c r="T6391" s="32"/>
      <c r="V6391" s="32"/>
    </row>
    <row r="6392" spans="20:22" x14ac:dyDescent="0.35">
      <c r="T6392" s="32"/>
      <c r="V6392" s="32"/>
    </row>
    <row r="6393" spans="20:22" x14ac:dyDescent="0.35">
      <c r="T6393" s="32"/>
      <c r="V6393" s="32"/>
    </row>
    <row r="6394" spans="20:22" x14ac:dyDescent="0.35">
      <c r="T6394" s="32"/>
      <c r="V6394" s="32"/>
    </row>
    <row r="6395" spans="20:22" x14ac:dyDescent="0.35">
      <c r="T6395" s="32"/>
      <c r="V6395" s="32"/>
    </row>
    <row r="6396" spans="20:22" x14ac:dyDescent="0.35">
      <c r="T6396" s="32"/>
      <c r="V6396" s="32"/>
    </row>
    <row r="6397" spans="20:22" x14ac:dyDescent="0.35">
      <c r="T6397" s="32"/>
      <c r="V6397" s="32"/>
    </row>
    <row r="6398" spans="20:22" x14ac:dyDescent="0.35">
      <c r="T6398" s="32"/>
      <c r="V6398" s="32"/>
    </row>
    <row r="6399" spans="20:22" x14ac:dyDescent="0.35">
      <c r="T6399" s="32"/>
      <c r="V6399" s="32"/>
    </row>
    <row r="6400" spans="20:22" x14ac:dyDescent="0.35">
      <c r="T6400" s="32"/>
      <c r="V6400" s="32"/>
    </row>
    <row r="6401" spans="20:22" x14ac:dyDescent="0.35">
      <c r="T6401" s="32"/>
      <c r="V6401" s="32"/>
    </row>
    <row r="6402" spans="20:22" x14ac:dyDescent="0.35">
      <c r="T6402" s="32"/>
      <c r="V6402" s="32"/>
    </row>
    <row r="6403" spans="20:22" x14ac:dyDescent="0.35">
      <c r="T6403" s="32"/>
      <c r="V6403" s="32"/>
    </row>
    <row r="6404" spans="20:22" x14ac:dyDescent="0.35">
      <c r="T6404" s="32"/>
      <c r="V6404" s="32"/>
    </row>
    <row r="6405" spans="20:22" x14ac:dyDescent="0.35">
      <c r="T6405" s="32"/>
      <c r="V6405" s="32"/>
    </row>
    <row r="6406" spans="20:22" x14ac:dyDescent="0.35">
      <c r="T6406" s="32"/>
      <c r="V6406" s="32"/>
    </row>
    <row r="6407" spans="20:22" x14ac:dyDescent="0.35">
      <c r="T6407" s="32"/>
      <c r="V6407" s="32"/>
    </row>
    <row r="6408" spans="20:22" x14ac:dyDescent="0.35">
      <c r="T6408" s="32"/>
      <c r="V6408" s="32"/>
    </row>
    <row r="6409" spans="20:22" x14ac:dyDescent="0.35">
      <c r="T6409" s="32"/>
      <c r="V6409" s="32"/>
    </row>
    <row r="6410" spans="20:22" x14ac:dyDescent="0.35">
      <c r="T6410" s="32"/>
      <c r="V6410" s="32"/>
    </row>
    <row r="6411" spans="20:22" x14ac:dyDescent="0.35">
      <c r="T6411" s="32"/>
      <c r="V6411" s="32"/>
    </row>
    <row r="6412" spans="20:22" x14ac:dyDescent="0.35">
      <c r="T6412" s="32"/>
      <c r="V6412" s="32"/>
    </row>
    <row r="6413" spans="20:22" x14ac:dyDescent="0.35">
      <c r="T6413" s="32"/>
      <c r="V6413" s="32"/>
    </row>
    <row r="6414" spans="20:22" x14ac:dyDescent="0.35">
      <c r="T6414" s="32"/>
      <c r="V6414" s="32"/>
    </row>
    <row r="6415" spans="20:22" x14ac:dyDescent="0.35">
      <c r="T6415" s="32"/>
      <c r="V6415" s="32"/>
    </row>
    <row r="6416" spans="20:22" x14ac:dyDescent="0.35">
      <c r="T6416" s="32"/>
      <c r="V6416" s="32"/>
    </row>
    <row r="6417" spans="20:22" x14ac:dyDescent="0.35">
      <c r="T6417" s="32"/>
      <c r="V6417" s="32"/>
    </row>
    <row r="6418" spans="20:22" x14ac:dyDescent="0.35">
      <c r="T6418" s="32"/>
      <c r="V6418" s="32"/>
    </row>
    <row r="6419" spans="20:22" x14ac:dyDescent="0.35">
      <c r="T6419" s="32"/>
      <c r="V6419" s="32"/>
    </row>
    <row r="6420" spans="20:22" x14ac:dyDescent="0.35">
      <c r="T6420" s="32"/>
      <c r="V6420" s="32"/>
    </row>
    <row r="6421" spans="20:22" x14ac:dyDescent="0.35">
      <c r="T6421" s="32"/>
      <c r="V6421" s="32"/>
    </row>
    <row r="6422" spans="20:22" x14ac:dyDescent="0.35">
      <c r="T6422" s="32"/>
      <c r="V6422" s="32"/>
    </row>
    <row r="6423" spans="20:22" x14ac:dyDescent="0.35">
      <c r="T6423" s="32"/>
      <c r="V6423" s="32"/>
    </row>
    <row r="6424" spans="20:22" x14ac:dyDescent="0.35">
      <c r="T6424" s="32"/>
      <c r="V6424" s="32"/>
    </row>
    <row r="6425" spans="20:22" x14ac:dyDescent="0.35">
      <c r="T6425" s="32"/>
      <c r="V6425" s="32"/>
    </row>
    <row r="6426" spans="20:22" x14ac:dyDescent="0.35">
      <c r="T6426" s="32"/>
      <c r="V6426" s="32"/>
    </row>
    <row r="6427" spans="20:22" x14ac:dyDescent="0.35">
      <c r="T6427" s="32"/>
      <c r="V6427" s="32"/>
    </row>
    <row r="6428" spans="20:22" x14ac:dyDescent="0.35">
      <c r="T6428" s="32"/>
      <c r="V6428" s="32"/>
    </row>
    <row r="6429" spans="20:22" x14ac:dyDescent="0.35">
      <c r="T6429" s="32"/>
      <c r="V6429" s="32"/>
    </row>
    <row r="6430" spans="20:22" x14ac:dyDescent="0.35">
      <c r="T6430" s="32"/>
      <c r="V6430" s="32"/>
    </row>
    <row r="6431" spans="20:22" x14ac:dyDescent="0.35">
      <c r="T6431" s="32"/>
      <c r="V6431" s="32"/>
    </row>
    <row r="6432" spans="20:22" x14ac:dyDescent="0.35">
      <c r="T6432" s="32"/>
      <c r="V6432" s="32"/>
    </row>
    <row r="6433" spans="20:22" x14ac:dyDescent="0.35">
      <c r="T6433" s="32"/>
      <c r="V6433" s="32"/>
    </row>
    <row r="6434" spans="20:22" x14ac:dyDescent="0.35">
      <c r="T6434" s="32"/>
      <c r="V6434" s="32"/>
    </row>
    <row r="6435" spans="20:22" x14ac:dyDescent="0.35">
      <c r="T6435" s="32"/>
      <c r="V6435" s="32"/>
    </row>
    <row r="6436" spans="20:22" x14ac:dyDescent="0.35">
      <c r="T6436" s="32"/>
      <c r="V6436" s="32"/>
    </row>
    <row r="6437" spans="20:22" x14ac:dyDescent="0.35">
      <c r="T6437" s="32"/>
      <c r="V6437" s="32"/>
    </row>
    <row r="6438" spans="20:22" x14ac:dyDescent="0.35">
      <c r="T6438" s="32"/>
      <c r="V6438" s="32"/>
    </row>
    <row r="6439" spans="20:22" x14ac:dyDescent="0.35">
      <c r="T6439" s="32"/>
      <c r="V6439" s="32"/>
    </row>
    <row r="6440" spans="20:22" x14ac:dyDescent="0.35">
      <c r="T6440" s="32"/>
      <c r="V6440" s="32"/>
    </row>
    <row r="6441" spans="20:22" x14ac:dyDescent="0.35">
      <c r="T6441" s="32"/>
      <c r="V6441" s="32"/>
    </row>
    <row r="6442" spans="20:22" x14ac:dyDescent="0.35">
      <c r="T6442" s="32"/>
      <c r="V6442" s="32"/>
    </row>
    <row r="6443" spans="20:22" x14ac:dyDescent="0.35">
      <c r="T6443" s="32"/>
      <c r="V6443" s="32"/>
    </row>
    <row r="6444" spans="20:22" x14ac:dyDescent="0.35">
      <c r="T6444" s="32"/>
      <c r="V6444" s="32"/>
    </row>
    <row r="6445" spans="20:22" x14ac:dyDescent="0.35">
      <c r="T6445" s="32"/>
      <c r="V6445" s="32"/>
    </row>
    <row r="6446" spans="20:22" x14ac:dyDescent="0.35">
      <c r="T6446" s="32"/>
      <c r="V6446" s="32"/>
    </row>
    <row r="6447" spans="20:22" x14ac:dyDescent="0.35">
      <c r="T6447" s="32"/>
      <c r="V6447" s="32"/>
    </row>
    <row r="6448" spans="20:22" x14ac:dyDescent="0.35">
      <c r="T6448" s="32"/>
      <c r="V6448" s="32"/>
    </row>
    <row r="6449" spans="20:22" x14ac:dyDescent="0.35">
      <c r="T6449" s="32"/>
      <c r="V6449" s="32"/>
    </row>
    <row r="6450" spans="20:22" x14ac:dyDescent="0.35">
      <c r="T6450" s="32"/>
      <c r="V6450" s="32"/>
    </row>
    <row r="6451" spans="20:22" x14ac:dyDescent="0.35">
      <c r="T6451" s="32"/>
      <c r="V6451" s="32"/>
    </row>
    <row r="6452" spans="20:22" x14ac:dyDescent="0.35">
      <c r="T6452" s="32"/>
      <c r="V6452" s="32"/>
    </row>
    <row r="6453" spans="20:22" x14ac:dyDescent="0.35">
      <c r="T6453" s="32"/>
      <c r="V6453" s="32"/>
    </row>
    <row r="6454" spans="20:22" x14ac:dyDescent="0.35">
      <c r="T6454" s="32"/>
      <c r="V6454" s="32"/>
    </row>
    <row r="6455" spans="20:22" x14ac:dyDescent="0.35">
      <c r="T6455" s="32"/>
      <c r="V6455" s="32"/>
    </row>
    <row r="6456" spans="20:22" x14ac:dyDescent="0.35">
      <c r="T6456" s="32"/>
      <c r="V6456" s="32"/>
    </row>
    <row r="6457" spans="20:22" x14ac:dyDescent="0.35">
      <c r="T6457" s="32"/>
      <c r="V6457" s="32"/>
    </row>
    <row r="6458" spans="20:22" x14ac:dyDescent="0.35">
      <c r="T6458" s="32"/>
      <c r="V6458" s="32"/>
    </row>
    <row r="6459" spans="20:22" x14ac:dyDescent="0.35">
      <c r="T6459" s="32"/>
      <c r="V6459" s="32"/>
    </row>
    <row r="6460" spans="20:22" x14ac:dyDescent="0.35">
      <c r="T6460" s="32"/>
      <c r="V6460" s="32"/>
    </row>
    <row r="6461" spans="20:22" x14ac:dyDescent="0.35">
      <c r="T6461" s="32"/>
      <c r="V6461" s="32"/>
    </row>
    <row r="6462" spans="20:22" x14ac:dyDescent="0.35">
      <c r="T6462" s="32"/>
      <c r="V6462" s="32"/>
    </row>
    <row r="6463" spans="20:22" x14ac:dyDescent="0.35">
      <c r="T6463" s="32"/>
      <c r="V6463" s="32"/>
    </row>
    <row r="6464" spans="20:22" x14ac:dyDescent="0.35">
      <c r="T6464" s="32"/>
      <c r="V6464" s="32"/>
    </row>
    <row r="6465" spans="20:22" x14ac:dyDescent="0.35">
      <c r="T6465" s="32"/>
      <c r="V6465" s="32"/>
    </row>
    <row r="6466" spans="20:22" x14ac:dyDescent="0.35">
      <c r="T6466" s="32"/>
      <c r="V6466" s="32"/>
    </row>
    <row r="6467" spans="20:22" x14ac:dyDescent="0.35">
      <c r="T6467" s="32"/>
      <c r="V6467" s="32"/>
    </row>
    <row r="6468" spans="20:22" x14ac:dyDescent="0.35">
      <c r="T6468" s="32"/>
      <c r="V6468" s="32"/>
    </row>
    <row r="6469" spans="20:22" x14ac:dyDescent="0.35">
      <c r="T6469" s="32"/>
      <c r="V6469" s="32"/>
    </row>
    <row r="6470" spans="20:22" x14ac:dyDescent="0.35">
      <c r="T6470" s="32"/>
      <c r="V6470" s="32"/>
    </row>
    <row r="6471" spans="20:22" x14ac:dyDescent="0.35">
      <c r="T6471" s="32"/>
      <c r="V6471" s="32"/>
    </row>
    <row r="6472" spans="20:22" x14ac:dyDescent="0.35">
      <c r="T6472" s="32"/>
      <c r="V6472" s="32"/>
    </row>
    <row r="6473" spans="20:22" x14ac:dyDescent="0.35">
      <c r="T6473" s="32"/>
      <c r="V6473" s="32"/>
    </row>
    <row r="6474" spans="20:22" x14ac:dyDescent="0.35">
      <c r="T6474" s="32"/>
      <c r="V6474" s="32"/>
    </row>
    <row r="6475" spans="20:22" x14ac:dyDescent="0.35">
      <c r="T6475" s="32"/>
      <c r="V6475" s="32"/>
    </row>
    <row r="6476" spans="20:22" x14ac:dyDescent="0.35">
      <c r="T6476" s="32"/>
      <c r="V6476" s="32"/>
    </row>
    <row r="6477" spans="20:22" x14ac:dyDescent="0.35">
      <c r="T6477" s="32"/>
      <c r="V6477" s="32"/>
    </row>
    <row r="6478" spans="20:22" x14ac:dyDescent="0.35">
      <c r="T6478" s="32"/>
      <c r="V6478" s="32"/>
    </row>
    <row r="6479" spans="20:22" x14ac:dyDescent="0.35">
      <c r="T6479" s="32"/>
      <c r="V6479" s="32"/>
    </row>
    <row r="6480" spans="20:22" x14ac:dyDescent="0.35">
      <c r="T6480" s="32"/>
      <c r="V6480" s="32"/>
    </row>
    <row r="6481" spans="20:22" x14ac:dyDescent="0.35">
      <c r="T6481" s="32"/>
      <c r="V6481" s="32"/>
    </row>
    <row r="6482" spans="20:22" x14ac:dyDescent="0.35">
      <c r="T6482" s="32"/>
      <c r="V6482" s="32"/>
    </row>
    <row r="6483" spans="20:22" x14ac:dyDescent="0.35">
      <c r="T6483" s="32"/>
      <c r="V6483" s="32"/>
    </row>
    <row r="6484" spans="20:22" x14ac:dyDescent="0.35">
      <c r="T6484" s="32"/>
      <c r="V6484" s="32"/>
    </row>
    <row r="6485" spans="20:22" x14ac:dyDescent="0.35">
      <c r="T6485" s="32"/>
      <c r="V6485" s="32"/>
    </row>
    <row r="6486" spans="20:22" x14ac:dyDescent="0.35">
      <c r="T6486" s="32"/>
      <c r="V6486" s="32"/>
    </row>
    <row r="6487" spans="20:22" x14ac:dyDescent="0.35">
      <c r="T6487" s="32"/>
      <c r="V6487" s="32"/>
    </row>
    <row r="6488" spans="20:22" x14ac:dyDescent="0.35">
      <c r="T6488" s="32"/>
      <c r="V6488" s="32"/>
    </row>
    <row r="6489" spans="20:22" x14ac:dyDescent="0.35">
      <c r="T6489" s="32"/>
      <c r="V6489" s="32"/>
    </row>
    <row r="6490" spans="20:22" x14ac:dyDescent="0.35">
      <c r="T6490" s="32"/>
      <c r="V6490" s="32"/>
    </row>
    <row r="6491" spans="20:22" x14ac:dyDescent="0.35">
      <c r="T6491" s="32"/>
      <c r="V6491" s="32"/>
    </row>
    <row r="6492" spans="20:22" x14ac:dyDescent="0.35">
      <c r="T6492" s="32"/>
      <c r="V6492" s="32"/>
    </row>
    <row r="6493" spans="20:22" x14ac:dyDescent="0.35">
      <c r="T6493" s="32"/>
      <c r="V6493" s="32"/>
    </row>
    <row r="6494" spans="20:22" x14ac:dyDescent="0.35">
      <c r="T6494" s="32"/>
      <c r="V6494" s="32"/>
    </row>
    <row r="6495" spans="20:22" x14ac:dyDescent="0.35">
      <c r="T6495" s="32"/>
      <c r="V6495" s="32"/>
    </row>
    <row r="6496" spans="20:22" x14ac:dyDescent="0.35">
      <c r="T6496" s="32"/>
      <c r="V6496" s="32"/>
    </row>
    <row r="6497" spans="20:22" x14ac:dyDescent="0.35">
      <c r="T6497" s="32"/>
      <c r="V6497" s="32"/>
    </row>
    <row r="6498" spans="20:22" x14ac:dyDescent="0.35">
      <c r="T6498" s="32"/>
      <c r="V6498" s="32"/>
    </row>
    <row r="6499" spans="20:22" x14ac:dyDescent="0.35">
      <c r="T6499" s="32"/>
      <c r="V6499" s="32"/>
    </row>
    <row r="6500" spans="20:22" x14ac:dyDescent="0.35">
      <c r="T6500" s="32"/>
      <c r="V6500" s="32"/>
    </row>
    <row r="6501" spans="20:22" x14ac:dyDescent="0.35">
      <c r="T6501" s="32"/>
      <c r="V6501" s="32"/>
    </row>
    <row r="6502" spans="20:22" x14ac:dyDescent="0.35">
      <c r="T6502" s="32"/>
      <c r="V6502" s="32"/>
    </row>
    <row r="6503" spans="20:22" x14ac:dyDescent="0.35">
      <c r="T6503" s="32"/>
      <c r="V6503" s="32"/>
    </row>
    <row r="6504" spans="20:22" x14ac:dyDescent="0.35">
      <c r="T6504" s="32"/>
      <c r="V6504" s="32"/>
    </row>
    <row r="6505" spans="20:22" x14ac:dyDescent="0.35">
      <c r="T6505" s="32"/>
      <c r="V6505" s="32"/>
    </row>
    <row r="6506" spans="20:22" x14ac:dyDescent="0.35">
      <c r="T6506" s="32"/>
      <c r="V6506" s="32"/>
    </row>
    <row r="6507" spans="20:22" x14ac:dyDescent="0.35">
      <c r="T6507" s="32"/>
      <c r="V6507" s="32"/>
    </row>
    <row r="6508" spans="20:22" x14ac:dyDescent="0.35">
      <c r="T6508" s="32"/>
      <c r="V6508" s="32"/>
    </row>
    <row r="6509" spans="20:22" x14ac:dyDescent="0.35">
      <c r="T6509" s="32"/>
      <c r="V6509" s="32"/>
    </row>
    <row r="6510" spans="20:22" x14ac:dyDescent="0.35">
      <c r="T6510" s="32"/>
      <c r="V6510" s="32"/>
    </row>
    <row r="6511" spans="20:22" x14ac:dyDescent="0.35">
      <c r="T6511" s="32"/>
      <c r="V6511" s="32"/>
    </row>
    <row r="6512" spans="20:22" x14ac:dyDescent="0.35">
      <c r="T6512" s="32"/>
      <c r="V6512" s="32"/>
    </row>
    <row r="6513" spans="20:22" x14ac:dyDescent="0.35">
      <c r="T6513" s="32"/>
      <c r="V6513" s="32"/>
    </row>
    <row r="6514" spans="20:22" x14ac:dyDescent="0.35">
      <c r="T6514" s="32"/>
      <c r="V6514" s="32"/>
    </row>
    <row r="6515" spans="20:22" x14ac:dyDescent="0.35">
      <c r="T6515" s="32"/>
      <c r="V6515" s="32"/>
    </row>
    <row r="6516" spans="20:22" x14ac:dyDescent="0.35">
      <c r="T6516" s="32"/>
      <c r="V6516" s="32"/>
    </row>
    <row r="6517" spans="20:22" x14ac:dyDescent="0.35">
      <c r="T6517" s="32"/>
      <c r="V6517" s="32"/>
    </row>
    <row r="6518" spans="20:22" x14ac:dyDescent="0.35">
      <c r="T6518" s="32"/>
      <c r="V6518" s="32"/>
    </row>
    <row r="6519" spans="20:22" x14ac:dyDescent="0.35">
      <c r="T6519" s="32"/>
      <c r="V6519" s="32"/>
    </row>
    <row r="6520" spans="20:22" x14ac:dyDescent="0.35">
      <c r="T6520" s="32"/>
      <c r="V6520" s="32"/>
    </row>
    <row r="6521" spans="20:22" x14ac:dyDescent="0.35">
      <c r="T6521" s="32"/>
      <c r="V6521" s="32"/>
    </row>
    <row r="6522" spans="20:22" x14ac:dyDescent="0.35">
      <c r="T6522" s="32"/>
      <c r="V6522" s="32"/>
    </row>
    <row r="6523" spans="20:22" x14ac:dyDescent="0.35">
      <c r="T6523" s="32"/>
      <c r="V6523" s="32"/>
    </row>
    <row r="6524" spans="20:22" x14ac:dyDescent="0.35">
      <c r="T6524" s="32"/>
      <c r="V6524" s="32"/>
    </row>
    <row r="6525" spans="20:22" x14ac:dyDescent="0.35">
      <c r="T6525" s="32"/>
      <c r="V6525" s="32"/>
    </row>
    <row r="6526" spans="20:22" x14ac:dyDescent="0.35">
      <c r="T6526" s="32"/>
      <c r="V6526" s="32"/>
    </row>
    <row r="6527" spans="20:22" x14ac:dyDescent="0.35">
      <c r="T6527" s="32"/>
      <c r="V6527" s="32"/>
    </row>
    <row r="6528" spans="20:22" x14ac:dyDescent="0.35">
      <c r="T6528" s="32"/>
      <c r="V6528" s="32"/>
    </row>
    <row r="6529" spans="20:22" x14ac:dyDescent="0.35">
      <c r="T6529" s="32"/>
      <c r="V6529" s="32"/>
    </row>
    <row r="6530" spans="20:22" x14ac:dyDescent="0.35">
      <c r="T6530" s="32"/>
      <c r="V6530" s="32"/>
    </row>
    <row r="6531" spans="20:22" x14ac:dyDescent="0.35">
      <c r="T6531" s="32"/>
      <c r="V6531" s="32"/>
    </row>
    <row r="6532" spans="20:22" x14ac:dyDescent="0.35">
      <c r="T6532" s="32"/>
      <c r="V6532" s="32"/>
    </row>
    <row r="6533" spans="20:22" x14ac:dyDescent="0.35">
      <c r="T6533" s="32"/>
      <c r="V6533" s="32"/>
    </row>
    <row r="6534" spans="20:22" x14ac:dyDescent="0.35">
      <c r="T6534" s="32"/>
      <c r="V6534" s="32"/>
    </row>
    <row r="6535" spans="20:22" x14ac:dyDescent="0.35">
      <c r="T6535" s="32"/>
      <c r="V6535" s="32"/>
    </row>
    <row r="6536" spans="20:22" x14ac:dyDescent="0.35">
      <c r="T6536" s="32"/>
      <c r="V6536" s="32"/>
    </row>
    <row r="6537" spans="20:22" x14ac:dyDescent="0.35">
      <c r="T6537" s="32"/>
      <c r="V6537" s="32"/>
    </row>
    <row r="6538" spans="20:22" x14ac:dyDescent="0.35">
      <c r="T6538" s="32"/>
      <c r="V6538" s="32"/>
    </row>
    <row r="6539" spans="20:22" x14ac:dyDescent="0.35">
      <c r="T6539" s="32"/>
      <c r="V6539" s="32"/>
    </row>
    <row r="6540" spans="20:22" x14ac:dyDescent="0.35">
      <c r="T6540" s="32"/>
      <c r="V6540" s="32"/>
    </row>
    <row r="6541" spans="20:22" x14ac:dyDescent="0.35">
      <c r="T6541" s="32"/>
      <c r="V6541" s="32"/>
    </row>
    <row r="6542" spans="20:22" x14ac:dyDescent="0.35">
      <c r="T6542" s="32"/>
      <c r="V6542" s="32"/>
    </row>
    <row r="6543" spans="20:22" x14ac:dyDescent="0.35">
      <c r="T6543" s="32"/>
      <c r="V6543" s="32"/>
    </row>
    <row r="6544" spans="20:22" x14ac:dyDescent="0.35">
      <c r="T6544" s="32"/>
      <c r="V6544" s="32"/>
    </row>
    <row r="6545" spans="20:22" x14ac:dyDescent="0.35">
      <c r="T6545" s="32"/>
      <c r="V6545" s="32"/>
    </row>
    <row r="6546" spans="20:22" x14ac:dyDescent="0.35">
      <c r="T6546" s="32"/>
      <c r="V6546" s="32"/>
    </row>
    <row r="6547" spans="20:22" x14ac:dyDescent="0.35">
      <c r="T6547" s="32"/>
      <c r="V6547" s="32"/>
    </row>
    <row r="6548" spans="20:22" x14ac:dyDescent="0.35">
      <c r="T6548" s="32"/>
      <c r="V6548" s="32"/>
    </row>
    <row r="6549" spans="20:22" x14ac:dyDescent="0.35">
      <c r="T6549" s="32"/>
      <c r="V6549" s="32"/>
    </row>
    <row r="6550" spans="20:22" x14ac:dyDescent="0.35">
      <c r="T6550" s="32"/>
      <c r="V6550" s="32"/>
    </row>
    <row r="6551" spans="20:22" x14ac:dyDescent="0.35">
      <c r="T6551" s="32"/>
      <c r="V6551" s="32"/>
    </row>
    <row r="6552" spans="20:22" x14ac:dyDescent="0.35">
      <c r="T6552" s="32"/>
      <c r="V6552" s="32"/>
    </row>
    <row r="6553" spans="20:22" x14ac:dyDescent="0.35">
      <c r="T6553" s="32"/>
      <c r="V6553" s="32"/>
    </row>
    <row r="6554" spans="20:22" x14ac:dyDescent="0.35">
      <c r="T6554" s="32"/>
      <c r="V6554" s="32"/>
    </row>
    <row r="6555" spans="20:22" x14ac:dyDescent="0.35">
      <c r="T6555" s="32"/>
      <c r="V6555" s="32"/>
    </row>
    <row r="6556" spans="20:22" x14ac:dyDescent="0.35">
      <c r="T6556" s="32"/>
      <c r="V6556" s="32"/>
    </row>
    <row r="6557" spans="20:22" x14ac:dyDescent="0.35">
      <c r="T6557" s="32"/>
      <c r="V6557" s="32"/>
    </row>
    <row r="6558" spans="20:22" x14ac:dyDescent="0.35">
      <c r="T6558" s="32"/>
      <c r="V6558" s="32"/>
    </row>
    <row r="6559" spans="20:22" x14ac:dyDescent="0.35">
      <c r="T6559" s="32"/>
      <c r="V6559" s="32"/>
    </row>
    <row r="6560" spans="20:22" x14ac:dyDescent="0.35">
      <c r="T6560" s="32"/>
      <c r="V6560" s="32"/>
    </row>
    <row r="6561" spans="20:22" x14ac:dyDescent="0.35">
      <c r="T6561" s="32"/>
      <c r="V6561" s="32"/>
    </row>
    <row r="6562" spans="20:22" x14ac:dyDescent="0.35">
      <c r="T6562" s="32"/>
      <c r="V6562" s="32"/>
    </row>
    <row r="6563" spans="20:22" x14ac:dyDescent="0.35">
      <c r="T6563" s="32"/>
      <c r="V6563" s="32"/>
    </row>
    <row r="6564" spans="20:22" x14ac:dyDescent="0.35">
      <c r="T6564" s="32"/>
      <c r="V6564" s="32"/>
    </row>
    <row r="6565" spans="20:22" x14ac:dyDescent="0.35">
      <c r="T6565" s="32"/>
      <c r="V6565" s="32"/>
    </row>
    <row r="6566" spans="20:22" x14ac:dyDescent="0.35">
      <c r="T6566" s="32"/>
      <c r="V6566" s="32"/>
    </row>
    <row r="6567" spans="20:22" x14ac:dyDescent="0.35">
      <c r="T6567" s="32"/>
      <c r="V6567" s="32"/>
    </row>
    <row r="6568" spans="20:22" x14ac:dyDescent="0.35">
      <c r="T6568" s="32"/>
      <c r="V6568" s="32"/>
    </row>
    <row r="6569" spans="20:22" x14ac:dyDescent="0.35">
      <c r="T6569" s="32"/>
      <c r="V6569" s="32"/>
    </row>
    <row r="6570" spans="20:22" x14ac:dyDescent="0.35">
      <c r="T6570" s="32"/>
      <c r="V6570" s="32"/>
    </row>
    <row r="6571" spans="20:22" x14ac:dyDescent="0.35">
      <c r="T6571" s="32"/>
      <c r="V6571" s="32"/>
    </row>
    <row r="6572" spans="20:22" x14ac:dyDescent="0.35">
      <c r="T6572" s="32"/>
      <c r="V6572" s="32"/>
    </row>
    <row r="6573" spans="20:22" x14ac:dyDescent="0.35">
      <c r="T6573" s="32"/>
      <c r="V6573" s="32"/>
    </row>
    <row r="6574" spans="20:22" x14ac:dyDescent="0.35">
      <c r="T6574" s="32"/>
      <c r="V6574" s="32"/>
    </row>
    <row r="6575" spans="20:22" x14ac:dyDescent="0.35">
      <c r="T6575" s="32"/>
      <c r="V6575" s="32"/>
    </row>
    <row r="6576" spans="20:22" x14ac:dyDescent="0.35">
      <c r="T6576" s="32"/>
      <c r="V6576" s="32"/>
    </row>
    <row r="6577" spans="20:22" x14ac:dyDescent="0.35">
      <c r="T6577" s="32"/>
      <c r="V6577" s="32"/>
    </row>
    <row r="6578" spans="20:22" x14ac:dyDescent="0.35">
      <c r="T6578" s="32"/>
      <c r="V6578" s="32"/>
    </row>
    <row r="6579" spans="20:22" x14ac:dyDescent="0.35">
      <c r="T6579" s="32"/>
      <c r="V6579" s="32"/>
    </row>
    <row r="6580" spans="20:22" x14ac:dyDescent="0.35">
      <c r="T6580" s="32"/>
      <c r="V6580" s="32"/>
    </row>
    <row r="6581" spans="20:22" x14ac:dyDescent="0.35">
      <c r="T6581" s="32"/>
      <c r="V6581" s="32"/>
    </row>
    <row r="6582" spans="20:22" x14ac:dyDescent="0.35">
      <c r="T6582" s="32"/>
      <c r="V6582" s="32"/>
    </row>
    <row r="6583" spans="20:22" x14ac:dyDescent="0.35">
      <c r="T6583" s="32"/>
      <c r="V6583" s="32"/>
    </row>
    <row r="6584" spans="20:22" x14ac:dyDescent="0.35">
      <c r="T6584" s="32"/>
      <c r="V6584" s="32"/>
    </row>
    <row r="6585" spans="20:22" x14ac:dyDescent="0.35">
      <c r="T6585" s="32"/>
      <c r="V6585" s="32"/>
    </row>
    <row r="6586" spans="20:22" x14ac:dyDescent="0.35">
      <c r="T6586" s="32"/>
      <c r="V6586" s="32"/>
    </row>
    <row r="6587" spans="20:22" x14ac:dyDescent="0.35">
      <c r="T6587" s="32"/>
      <c r="V6587" s="32"/>
    </row>
    <row r="6588" spans="20:22" x14ac:dyDescent="0.35">
      <c r="T6588" s="32"/>
      <c r="V6588" s="32"/>
    </row>
    <row r="6589" spans="20:22" x14ac:dyDescent="0.35">
      <c r="T6589" s="32"/>
      <c r="V6589" s="32"/>
    </row>
    <row r="6590" spans="20:22" x14ac:dyDescent="0.35">
      <c r="T6590" s="32"/>
      <c r="V6590" s="32"/>
    </row>
    <row r="6591" spans="20:22" x14ac:dyDescent="0.35">
      <c r="T6591" s="32"/>
      <c r="V6591" s="32"/>
    </row>
    <row r="6592" spans="20:22" x14ac:dyDescent="0.35">
      <c r="T6592" s="32"/>
      <c r="V6592" s="32"/>
    </row>
    <row r="6593" spans="20:22" x14ac:dyDescent="0.35">
      <c r="T6593" s="32"/>
      <c r="V6593" s="32"/>
    </row>
    <row r="6594" spans="20:22" x14ac:dyDescent="0.35">
      <c r="T6594" s="32"/>
      <c r="V6594" s="32"/>
    </row>
    <row r="6595" spans="20:22" x14ac:dyDescent="0.35">
      <c r="T6595" s="32"/>
      <c r="V6595" s="32"/>
    </row>
    <row r="6596" spans="20:22" x14ac:dyDescent="0.35">
      <c r="T6596" s="32"/>
      <c r="V6596" s="32"/>
    </row>
    <row r="6597" spans="20:22" x14ac:dyDescent="0.35">
      <c r="T6597" s="32"/>
      <c r="V6597" s="32"/>
    </row>
    <row r="6598" spans="20:22" x14ac:dyDescent="0.35">
      <c r="T6598" s="32"/>
      <c r="V6598" s="32"/>
    </row>
    <row r="6599" spans="20:22" x14ac:dyDescent="0.35">
      <c r="T6599" s="32"/>
      <c r="V6599" s="32"/>
    </row>
    <row r="6600" spans="20:22" x14ac:dyDescent="0.35">
      <c r="T6600" s="32"/>
      <c r="V6600" s="32"/>
    </row>
    <row r="6601" spans="20:22" x14ac:dyDescent="0.35">
      <c r="T6601" s="32"/>
      <c r="V6601" s="32"/>
    </row>
    <row r="6602" spans="20:22" x14ac:dyDescent="0.35">
      <c r="T6602" s="32"/>
      <c r="V6602" s="32"/>
    </row>
    <row r="6603" spans="20:22" x14ac:dyDescent="0.35">
      <c r="T6603" s="32"/>
      <c r="V6603" s="32"/>
    </row>
    <row r="6604" spans="20:22" x14ac:dyDescent="0.35">
      <c r="T6604" s="32"/>
      <c r="V6604" s="32"/>
    </row>
    <row r="6605" spans="20:22" x14ac:dyDescent="0.35">
      <c r="T6605" s="32"/>
      <c r="V6605" s="32"/>
    </row>
    <row r="6606" spans="20:22" x14ac:dyDescent="0.35">
      <c r="T6606" s="32"/>
      <c r="V6606" s="32"/>
    </row>
    <row r="6607" spans="20:22" x14ac:dyDescent="0.35">
      <c r="T6607" s="32"/>
      <c r="V6607" s="32"/>
    </row>
    <row r="6608" spans="20:22" x14ac:dyDescent="0.35">
      <c r="T6608" s="32"/>
      <c r="V6608" s="32"/>
    </row>
    <row r="6609" spans="20:22" x14ac:dyDescent="0.35">
      <c r="T6609" s="32"/>
      <c r="V6609" s="32"/>
    </row>
    <row r="6610" spans="20:22" x14ac:dyDescent="0.35">
      <c r="T6610" s="32"/>
      <c r="V6610" s="32"/>
    </row>
    <row r="6611" spans="20:22" x14ac:dyDescent="0.35">
      <c r="T6611" s="32"/>
      <c r="V6611" s="32"/>
    </row>
    <row r="6612" spans="20:22" x14ac:dyDescent="0.35">
      <c r="T6612" s="32"/>
      <c r="V6612" s="32"/>
    </row>
    <row r="6613" spans="20:22" x14ac:dyDescent="0.35">
      <c r="T6613" s="32"/>
      <c r="V6613" s="32"/>
    </row>
    <row r="6614" spans="20:22" x14ac:dyDescent="0.35">
      <c r="T6614" s="32"/>
      <c r="V6614" s="32"/>
    </row>
    <row r="6615" spans="20:22" x14ac:dyDescent="0.35">
      <c r="T6615" s="32"/>
      <c r="V6615" s="32"/>
    </row>
    <row r="6616" spans="20:22" x14ac:dyDescent="0.35">
      <c r="T6616" s="32"/>
      <c r="V6616" s="32"/>
    </row>
    <row r="6617" spans="20:22" x14ac:dyDescent="0.35">
      <c r="T6617" s="32"/>
      <c r="V6617" s="32"/>
    </row>
    <row r="6618" spans="20:22" x14ac:dyDescent="0.35">
      <c r="T6618" s="32"/>
      <c r="V6618" s="32"/>
    </row>
    <row r="6619" spans="20:22" x14ac:dyDescent="0.35">
      <c r="T6619" s="32"/>
      <c r="V6619" s="32"/>
    </row>
    <row r="6620" spans="20:22" x14ac:dyDescent="0.35">
      <c r="T6620" s="32"/>
      <c r="V6620" s="32"/>
    </row>
    <row r="6621" spans="20:22" x14ac:dyDescent="0.35">
      <c r="T6621" s="32"/>
      <c r="V6621" s="32"/>
    </row>
    <row r="6622" spans="20:22" x14ac:dyDescent="0.35">
      <c r="T6622" s="32"/>
      <c r="V6622" s="32"/>
    </row>
    <row r="6623" spans="20:22" x14ac:dyDescent="0.35">
      <c r="T6623" s="32"/>
      <c r="V6623" s="32"/>
    </row>
    <row r="6624" spans="20:22" x14ac:dyDescent="0.35">
      <c r="T6624" s="32"/>
      <c r="V6624" s="32"/>
    </row>
    <row r="6625" spans="20:22" x14ac:dyDescent="0.35">
      <c r="T6625" s="32"/>
      <c r="V6625" s="32"/>
    </row>
    <row r="6626" spans="20:22" x14ac:dyDescent="0.35">
      <c r="T6626" s="32"/>
      <c r="V6626" s="32"/>
    </row>
    <row r="6627" spans="20:22" x14ac:dyDescent="0.35">
      <c r="T6627" s="32"/>
      <c r="V6627" s="32"/>
    </row>
    <row r="6628" spans="20:22" x14ac:dyDescent="0.35">
      <c r="T6628" s="32"/>
      <c r="V6628" s="32"/>
    </row>
    <row r="6629" spans="20:22" x14ac:dyDescent="0.35">
      <c r="T6629" s="32"/>
      <c r="V6629" s="32"/>
    </row>
    <row r="6630" spans="20:22" x14ac:dyDescent="0.35">
      <c r="T6630" s="32"/>
      <c r="V6630" s="32"/>
    </row>
    <row r="6631" spans="20:22" x14ac:dyDescent="0.35">
      <c r="T6631" s="32"/>
      <c r="V6631" s="32"/>
    </row>
    <row r="6632" spans="20:22" x14ac:dyDescent="0.35">
      <c r="T6632" s="32"/>
      <c r="V6632" s="32"/>
    </row>
    <row r="6633" spans="20:22" x14ac:dyDescent="0.35">
      <c r="T6633" s="32"/>
      <c r="V6633" s="32"/>
    </row>
    <row r="6634" spans="20:22" x14ac:dyDescent="0.35">
      <c r="T6634" s="32"/>
      <c r="V6634" s="32"/>
    </row>
    <row r="6635" spans="20:22" x14ac:dyDescent="0.35">
      <c r="T6635" s="32"/>
      <c r="V6635" s="32"/>
    </row>
    <row r="6636" spans="20:22" x14ac:dyDescent="0.35">
      <c r="T6636" s="32"/>
      <c r="V6636" s="32"/>
    </row>
    <row r="6637" spans="20:22" x14ac:dyDescent="0.35">
      <c r="T6637" s="32"/>
      <c r="V6637" s="32"/>
    </row>
    <row r="6638" spans="20:22" x14ac:dyDescent="0.35">
      <c r="T6638" s="32"/>
      <c r="V6638" s="32"/>
    </row>
    <row r="6639" spans="20:22" x14ac:dyDescent="0.35">
      <c r="T6639" s="32"/>
      <c r="V6639" s="32"/>
    </row>
    <row r="6640" spans="20:22" x14ac:dyDescent="0.35">
      <c r="T6640" s="32"/>
      <c r="V6640" s="32"/>
    </row>
    <row r="6641" spans="20:22" x14ac:dyDescent="0.35">
      <c r="T6641" s="32"/>
      <c r="V6641" s="32"/>
    </row>
    <row r="6642" spans="20:22" x14ac:dyDescent="0.35">
      <c r="T6642" s="32"/>
      <c r="V6642" s="32"/>
    </row>
    <row r="6643" spans="20:22" x14ac:dyDescent="0.35">
      <c r="T6643" s="32"/>
      <c r="V6643" s="32"/>
    </row>
    <row r="6644" spans="20:22" x14ac:dyDescent="0.35">
      <c r="T6644" s="32"/>
      <c r="V6644" s="32"/>
    </row>
    <row r="6645" spans="20:22" x14ac:dyDescent="0.35">
      <c r="T6645" s="32"/>
      <c r="V6645" s="32"/>
    </row>
    <row r="6646" spans="20:22" x14ac:dyDescent="0.35">
      <c r="T6646" s="32"/>
      <c r="V6646" s="32"/>
    </row>
    <row r="6647" spans="20:22" x14ac:dyDescent="0.35">
      <c r="T6647" s="32"/>
      <c r="V6647" s="32"/>
    </row>
    <row r="6648" spans="20:22" x14ac:dyDescent="0.35">
      <c r="T6648" s="32"/>
      <c r="V6648" s="32"/>
    </row>
    <row r="6649" spans="20:22" x14ac:dyDescent="0.35">
      <c r="T6649" s="32"/>
      <c r="V6649" s="32"/>
    </row>
    <row r="6650" spans="20:22" x14ac:dyDescent="0.35">
      <c r="T6650" s="32"/>
      <c r="V6650" s="32"/>
    </row>
    <row r="6651" spans="20:22" x14ac:dyDescent="0.35">
      <c r="T6651" s="32"/>
      <c r="V6651" s="32"/>
    </row>
    <row r="6652" spans="20:22" x14ac:dyDescent="0.35">
      <c r="T6652" s="32"/>
      <c r="V6652" s="32"/>
    </row>
    <row r="6653" spans="20:22" x14ac:dyDescent="0.35">
      <c r="T6653" s="32"/>
      <c r="V6653" s="32"/>
    </row>
    <row r="6654" spans="20:22" x14ac:dyDescent="0.35">
      <c r="T6654" s="32"/>
      <c r="V6654" s="32"/>
    </row>
    <row r="6655" spans="20:22" x14ac:dyDescent="0.35">
      <c r="T6655" s="32"/>
      <c r="V6655" s="32"/>
    </row>
    <row r="6656" spans="20:22" x14ac:dyDescent="0.35">
      <c r="T6656" s="32"/>
      <c r="V6656" s="32"/>
    </row>
    <row r="6657" spans="20:22" x14ac:dyDescent="0.35">
      <c r="T6657" s="32"/>
      <c r="V6657" s="32"/>
    </row>
    <row r="6658" spans="20:22" x14ac:dyDescent="0.35">
      <c r="T6658" s="32"/>
      <c r="V6658" s="32"/>
    </row>
    <row r="6659" spans="20:22" x14ac:dyDescent="0.35">
      <c r="T6659" s="32"/>
      <c r="V6659" s="32"/>
    </row>
    <row r="6660" spans="20:22" x14ac:dyDescent="0.35">
      <c r="T6660" s="32"/>
      <c r="V6660" s="32"/>
    </row>
    <row r="6661" spans="20:22" x14ac:dyDescent="0.35">
      <c r="T6661" s="32"/>
      <c r="V6661" s="32"/>
    </row>
    <row r="6662" spans="20:22" x14ac:dyDescent="0.35">
      <c r="T6662" s="32"/>
      <c r="V6662" s="32"/>
    </row>
    <row r="6663" spans="20:22" x14ac:dyDescent="0.35">
      <c r="T6663" s="32"/>
      <c r="V6663" s="32"/>
    </row>
    <row r="6664" spans="20:22" x14ac:dyDescent="0.35">
      <c r="T6664" s="32"/>
      <c r="V6664" s="32"/>
    </row>
    <row r="6665" spans="20:22" x14ac:dyDescent="0.35">
      <c r="T6665" s="32"/>
      <c r="V6665" s="32"/>
    </row>
    <row r="6666" spans="20:22" x14ac:dyDescent="0.35">
      <c r="T6666" s="32"/>
      <c r="V6666" s="32"/>
    </row>
    <row r="6667" spans="20:22" x14ac:dyDescent="0.35">
      <c r="T6667" s="32"/>
      <c r="V6667" s="32"/>
    </row>
    <row r="6668" spans="20:22" x14ac:dyDescent="0.35">
      <c r="T6668" s="32"/>
      <c r="V6668" s="32"/>
    </row>
    <row r="6669" spans="20:22" x14ac:dyDescent="0.35">
      <c r="T6669" s="32"/>
      <c r="V6669" s="32"/>
    </row>
    <row r="6670" spans="20:22" x14ac:dyDescent="0.35">
      <c r="T6670" s="32"/>
      <c r="V6670" s="32"/>
    </row>
    <row r="6671" spans="20:22" x14ac:dyDescent="0.35">
      <c r="T6671" s="32"/>
      <c r="V6671" s="32"/>
    </row>
    <row r="6672" spans="20:22" x14ac:dyDescent="0.35">
      <c r="T6672" s="32"/>
      <c r="V6672" s="32"/>
    </row>
    <row r="6673" spans="20:22" x14ac:dyDescent="0.35">
      <c r="T6673" s="32"/>
      <c r="V6673" s="32"/>
    </row>
    <row r="6674" spans="20:22" x14ac:dyDescent="0.35">
      <c r="T6674" s="32"/>
      <c r="V6674" s="32"/>
    </row>
    <row r="6675" spans="20:22" x14ac:dyDescent="0.35">
      <c r="T6675" s="32"/>
      <c r="V6675" s="32"/>
    </row>
    <row r="6676" spans="20:22" x14ac:dyDescent="0.35">
      <c r="T6676" s="32"/>
      <c r="V6676" s="32"/>
    </row>
    <row r="6677" spans="20:22" x14ac:dyDescent="0.35">
      <c r="T6677" s="32"/>
      <c r="V6677" s="32"/>
    </row>
    <row r="6678" spans="20:22" x14ac:dyDescent="0.35">
      <c r="T6678" s="32"/>
      <c r="V6678" s="32"/>
    </row>
    <row r="6679" spans="20:22" x14ac:dyDescent="0.35">
      <c r="T6679" s="32"/>
      <c r="V6679" s="32"/>
    </row>
    <row r="6680" spans="20:22" x14ac:dyDescent="0.35">
      <c r="T6680" s="32"/>
      <c r="V6680" s="32"/>
    </row>
    <row r="6681" spans="20:22" x14ac:dyDescent="0.35">
      <c r="T6681" s="32"/>
      <c r="V6681" s="32"/>
    </row>
    <row r="6682" spans="20:22" x14ac:dyDescent="0.35">
      <c r="T6682" s="32"/>
      <c r="V6682" s="32"/>
    </row>
    <row r="6683" spans="20:22" x14ac:dyDescent="0.35">
      <c r="T6683" s="32"/>
      <c r="V6683" s="32"/>
    </row>
    <row r="6684" spans="20:22" x14ac:dyDescent="0.35">
      <c r="T6684" s="32"/>
      <c r="V6684" s="32"/>
    </row>
    <row r="6685" spans="20:22" x14ac:dyDescent="0.35">
      <c r="T6685" s="32"/>
      <c r="V6685" s="32"/>
    </row>
    <row r="6686" spans="20:22" x14ac:dyDescent="0.35">
      <c r="T6686" s="32"/>
      <c r="V6686" s="32"/>
    </row>
    <row r="6687" spans="20:22" x14ac:dyDescent="0.35">
      <c r="T6687" s="32"/>
      <c r="V6687" s="32"/>
    </row>
    <row r="6688" spans="20:22" x14ac:dyDescent="0.35">
      <c r="T6688" s="32"/>
      <c r="V6688" s="32"/>
    </row>
    <row r="6689" spans="20:22" x14ac:dyDescent="0.35">
      <c r="T6689" s="32"/>
      <c r="V6689" s="32"/>
    </row>
    <row r="6690" spans="20:22" x14ac:dyDescent="0.35">
      <c r="T6690" s="32"/>
      <c r="V6690" s="32"/>
    </row>
    <row r="6691" spans="20:22" x14ac:dyDescent="0.35">
      <c r="T6691" s="32"/>
      <c r="V6691" s="32"/>
    </row>
    <row r="6692" spans="20:22" x14ac:dyDescent="0.35">
      <c r="T6692" s="32"/>
      <c r="V6692" s="32"/>
    </row>
    <row r="6693" spans="20:22" x14ac:dyDescent="0.35">
      <c r="T6693" s="32"/>
      <c r="V6693" s="32"/>
    </row>
    <row r="6694" spans="20:22" x14ac:dyDescent="0.35">
      <c r="T6694" s="32"/>
      <c r="V6694" s="32"/>
    </row>
    <row r="6695" spans="20:22" x14ac:dyDescent="0.35">
      <c r="T6695" s="32"/>
      <c r="V6695" s="32"/>
    </row>
    <row r="6696" spans="20:22" x14ac:dyDescent="0.35">
      <c r="T6696" s="32"/>
      <c r="V6696" s="32"/>
    </row>
    <row r="6697" spans="20:22" x14ac:dyDescent="0.35">
      <c r="T6697" s="32"/>
      <c r="V6697" s="32"/>
    </row>
    <row r="6698" spans="20:22" x14ac:dyDescent="0.35">
      <c r="T6698" s="32"/>
      <c r="V6698" s="32"/>
    </row>
    <row r="6699" spans="20:22" x14ac:dyDescent="0.35">
      <c r="T6699" s="32"/>
      <c r="V6699" s="32"/>
    </row>
    <row r="6700" spans="20:22" x14ac:dyDescent="0.35">
      <c r="T6700" s="32"/>
      <c r="V6700" s="32"/>
    </row>
    <row r="6701" spans="20:22" x14ac:dyDescent="0.35">
      <c r="T6701" s="32"/>
      <c r="V6701" s="32"/>
    </row>
    <row r="6702" spans="20:22" x14ac:dyDescent="0.35">
      <c r="T6702" s="32"/>
      <c r="V6702" s="32"/>
    </row>
    <row r="6703" spans="20:22" x14ac:dyDescent="0.35">
      <c r="T6703" s="32"/>
      <c r="V6703" s="32"/>
    </row>
    <row r="6704" spans="20:22" x14ac:dyDescent="0.35">
      <c r="T6704" s="32"/>
      <c r="V6704" s="32"/>
    </row>
    <row r="6705" spans="20:22" x14ac:dyDescent="0.35">
      <c r="T6705" s="32"/>
      <c r="V6705" s="32"/>
    </row>
    <row r="6706" spans="20:22" x14ac:dyDescent="0.35">
      <c r="T6706" s="32"/>
      <c r="V6706" s="32"/>
    </row>
    <row r="6707" spans="20:22" x14ac:dyDescent="0.35">
      <c r="T6707" s="32"/>
      <c r="V6707" s="32"/>
    </row>
    <row r="6708" spans="20:22" x14ac:dyDescent="0.35">
      <c r="T6708" s="32"/>
      <c r="V6708" s="32"/>
    </row>
    <row r="6709" spans="20:22" x14ac:dyDescent="0.35">
      <c r="T6709" s="32"/>
      <c r="V6709" s="32"/>
    </row>
    <row r="6710" spans="20:22" x14ac:dyDescent="0.35">
      <c r="T6710" s="32"/>
      <c r="V6710" s="32"/>
    </row>
    <row r="6711" spans="20:22" x14ac:dyDescent="0.35">
      <c r="T6711" s="32"/>
      <c r="V6711" s="32"/>
    </row>
    <row r="6712" spans="20:22" x14ac:dyDescent="0.35">
      <c r="T6712" s="32"/>
      <c r="V6712" s="32"/>
    </row>
    <row r="6713" spans="20:22" x14ac:dyDescent="0.35">
      <c r="T6713" s="32"/>
      <c r="V6713" s="32"/>
    </row>
    <row r="6714" spans="20:22" x14ac:dyDescent="0.35">
      <c r="T6714" s="32"/>
      <c r="V6714" s="32"/>
    </row>
    <row r="6715" spans="20:22" x14ac:dyDescent="0.35">
      <c r="T6715" s="32"/>
      <c r="V6715" s="32"/>
    </row>
    <row r="6716" spans="20:22" x14ac:dyDescent="0.35">
      <c r="T6716" s="32"/>
      <c r="V6716" s="32"/>
    </row>
    <row r="6717" spans="20:22" x14ac:dyDescent="0.35">
      <c r="T6717" s="32"/>
      <c r="V6717" s="32"/>
    </row>
    <row r="6718" spans="20:22" x14ac:dyDescent="0.35">
      <c r="T6718" s="32"/>
      <c r="V6718" s="32"/>
    </row>
    <row r="6719" spans="20:22" x14ac:dyDescent="0.35">
      <c r="T6719" s="32"/>
      <c r="V6719" s="32"/>
    </row>
    <row r="6720" spans="20:22" x14ac:dyDescent="0.35">
      <c r="T6720" s="32"/>
      <c r="V6720" s="32"/>
    </row>
    <row r="6721" spans="20:22" x14ac:dyDescent="0.35">
      <c r="T6721" s="32"/>
      <c r="V6721" s="32"/>
    </row>
    <row r="6722" spans="20:22" x14ac:dyDescent="0.35">
      <c r="T6722" s="32"/>
      <c r="V6722" s="32"/>
    </row>
    <row r="6723" spans="20:22" x14ac:dyDescent="0.35">
      <c r="T6723" s="32"/>
      <c r="V6723" s="32"/>
    </row>
    <row r="6724" spans="20:22" x14ac:dyDescent="0.35">
      <c r="T6724" s="32"/>
      <c r="V6724" s="32"/>
    </row>
    <row r="6725" spans="20:22" x14ac:dyDescent="0.35">
      <c r="T6725" s="32"/>
      <c r="V6725" s="32"/>
    </row>
    <row r="6726" spans="20:22" x14ac:dyDescent="0.35">
      <c r="T6726" s="32"/>
      <c r="V6726" s="32"/>
    </row>
    <row r="6727" spans="20:22" x14ac:dyDescent="0.35">
      <c r="T6727" s="32"/>
      <c r="V6727" s="32"/>
    </row>
    <row r="6728" spans="20:22" x14ac:dyDescent="0.35">
      <c r="T6728" s="32"/>
      <c r="V6728" s="32"/>
    </row>
    <row r="6729" spans="20:22" x14ac:dyDescent="0.35">
      <c r="T6729" s="32"/>
      <c r="V6729" s="32"/>
    </row>
    <row r="6730" spans="20:22" x14ac:dyDescent="0.35">
      <c r="T6730" s="32"/>
      <c r="V6730" s="32"/>
    </row>
    <row r="6731" spans="20:22" x14ac:dyDescent="0.35">
      <c r="T6731" s="32"/>
      <c r="V6731" s="32"/>
    </row>
    <row r="6732" spans="20:22" x14ac:dyDescent="0.35">
      <c r="T6732" s="32"/>
      <c r="V6732" s="32"/>
    </row>
    <row r="6733" spans="20:22" x14ac:dyDescent="0.35">
      <c r="T6733" s="32"/>
      <c r="V6733" s="32"/>
    </row>
    <row r="6734" spans="20:22" x14ac:dyDescent="0.35">
      <c r="T6734" s="32"/>
      <c r="V6734" s="32"/>
    </row>
    <row r="6735" spans="20:22" x14ac:dyDescent="0.35">
      <c r="T6735" s="32"/>
      <c r="V6735" s="32"/>
    </row>
    <row r="6736" spans="20:22" x14ac:dyDescent="0.35">
      <c r="T6736" s="32"/>
      <c r="V6736" s="32"/>
    </row>
    <row r="6737" spans="20:22" x14ac:dyDescent="0.35">
      <c r="T6737" s="32"/>
      <c r="V6737" s="32"/>
    </row>
    <row r="6738" spans="20:22" x14ac:dyDescent="0.35">
      <c r="T6738" s="32"/>
      <c r="V6738" s="32"/>
    </row>
    <row r="6739" spans="20:22" x14ac:dyDescent="0.35">
      <c r="T6739" s="32"/>
      <c r="V6739" s="32"/>
    </row>
    <row r="6740" spans="20:22" x14ac:dyDescent="0.35">
      <c r="T6740" s="32"/>
      <c r="V6740" s="32"/>
    </row>
    <row r="6741" spans="20:22" x14ac:dyDescent="0.35">
      <c r="T6741" s="32"/>
      <c r="V6741" s="32"/>
    </row>
    <row r="6742" spans="20:22" x14ac:dyDescent="0.35">
      <c r="T6742" s="32"/>
      <c r="V6742" s="32"/>
    </row>
    <row r="6743" spans="20:22" x14ac:dyDescent="0.35">
      <c r="T6743" s="32"/>
      <c r="V6743" s="32"/>
    </row>
    <row r="6744" spans="20:22" x14ac:dyDescent="0.35">
      <c r="T6744" s="32"/>
      <c r="V6744" s="32"/>
    </row>
    <row r="6745" spans="20:22" x14ac:dyDescent="0.35">
      <c r="T6745" s="32"/>
      <c r="V6745" s="32"/>
    </row>
    <row r="6746" spans="20:22" x14ac:dyDescent="0.35">
      <c r="T6746" s="32"/>
      <c r="V6746" s="32"/>
    </row>
    <row r="6747" spans="20:22" x14ac:dyDescent="0.35">
      <c r="T6747" s="32"/>
      <c r="V6747" s="32"/>
    </row>
    <row r="6748" spans="20:22" x14ac:dyDescent="0.35">
      <c r="T6748" s="32"/>
      <c r="V6748" s="32"/>
    </row>
    <row r="6749" spans="20:22" x14ac:dyDescent="0.35">
      <c r="T6749" s="32"/>
      <c r="V6749" s="32"/>
    </row>
    <row r="6750" spans="20:22" x14ac:dyDescent="0.35">
      <c r="T6750" s="32"/>
      <c r="V6750" s="32"/>
    </row>
    <row r="6751" spans="20:22" x14ac:dyDescent="0.35">
      <c r="T6751" s="32"/>
      <c r="V6751" s="32"/>
    </row>
    <row r="6752" spans="20:22" x14ac:dyDescent="0.35">
      <c r="T6752" s="32"/>
      <c r="V6752" s="32"/>
    </row>
    <row r="6753" spans="20:22" x14ac:dyDescent="0.35">
      <c r="T6753" s="32"/>
      <c r="V6753" s="32"/>
    </row>
    <row r="6754" spans="20:22" x14ac:dyDescent="0.35">
      <c r="T6754" s="32"/>
      <c r="V6754" s="32"/>
    </row>
    <row r="6755" spans="20:22" x14ac:dyDescent="0.35">
      <c r="T6755" s="32"/>
      <c r="V6755" s="32"/>
    </row>
    <row r="6756" spans="20:22" x14ac:dyDescent="0.35">
      <c r="T6756" s="32"/>
      <c r="V6756" s="32"/>
    </row>
    <row r="6757" spans="20:22" x14ac:dyDescent="0.35">
      <c r="T6757" s="32"/>
      <c r="V6757" s="32"/>
    </row>
    <row r="6758" spans="20:22" x14ac:dyDescent="0.35">
      <c r="T6758" s="32"/>
      <c r="V6758" s="32"/>
    </row>
    <row r="6759" spans="20:22" x14ac:dyDescent="0.35">
      <c r="T6759" s="32"/>
      <c r="V6759" s="32"/>
    </row>
    <row r="6760" spans="20:22" x14ac:dyDescent="0.35">
      <c r="T6760" s="32"/>
      <c r="V6760" s="32"/>
    </row>
    <row r="6761" spans="20:22" x14ac:dyDescent="0.35">
      <c r="T6761" s="32"/>
      <c r="V6761" s="32"/>
    </row>
    <row r="6762" spans="20:22" x14ac:dyDescent="0.35">
      <c r="T6762" s="32"/>
      <c r="V6762" s="32"/>
    </row>
    <row r="6763" spans="20:22" x14ac:dyDescent="0.35">
      <c r="T6763" s="32"/>
      <c r="V6763" s="32"/>
    </row>
    <row r="6764" spans="20:22" x14ac:dyDescent="0.35">
      <c r="T6764" s="32"/>
      <c r="V6764" s="32"/>
    </row>
    <row r="6765" spans="20:22" x14ac:dyDescent="0.35">
      <c r="T6765" s="32"/>
      <c r="V6765" s="32"/>
    </row>
    <row r="6766" spans="20:22" x14ac:dyDescent="0.35">
      <c r="T6766" s="32"/>
      <c r="V6766" s="32"/>
    </row>
    <row r="6767" spans="20:22" x14ac:dyDescent="0.35">
      <c r="T6767" s="32"/>
      <c r="V6767" s="32"/>
    </row>
    <row r="6768" spans="20:22" x14ac:dyDescent="0.35">
      <c r="T6768" s="32"/>
      <c r="V6768" s="32"/>
    </row>
    <row r="6769" spans="20:22" x14ac:dyDescent="0.35">
      <c r="T6769" s="32"/>
      <c r="V6769" s="32"/>
    </row>
    <row r="6770" spans="20:22" x14ac:dyDescent="0.35">
      <c r="T6770" s="32"/>
      <c r="V6770" s="32"/>
    </row>
    <row r="6771" spans="20:22" x14ac:dyDescent="0.35">
      <c r="T6771" s="32"/>
      <c r="V6771" s="32"/>
    </row>
    <row r="6772" spans="20:22" x14ac:dyDescent="0.35">
      <c r="T6772" s="32"/>
      <c r="V6772" s="32"/>
    </row>
    <row r="6773" spans="20:22" x14ac:dyDescent="0.35">
      <c r="T6773" s="32"/>
      <c r="V6773" s="32"/>
    </row>
    <row r="6774" spans="20:22" x14ac:dyDescent="0.35">
      <c r="T6774" s="32"/>
      <c r="V6774" s="32"/>
    </row>
    <row r="6775" spans="20:22" x14ac:dyDescent="0.35">
      <c r="T6775" s="32"/>
      <c r="V6775" s="32"/>
    </row>
    <row r="6776" spans="20:22" x14ac:dyDescent="0.35">
      <c r="T6776" s="32"/>
      <c r="V6776" s="32"/>
    </row>
    <row r="6777" spans="20:22" x14ac:dyDescent="0.35">
      <c r="T6777" s="32"/>
      <c r="V6777" s="32"/>
    </row>
    <row r="6778" spans="20:22" x14ac:dyDescent="0.35">
      <c r="T6778" s="32"/>
      <c r="V6778" s="32"/>
    </row>
    <row r="6779" spans="20:22" x14ac:dyDescent="0.35">
      <c r="T6779" s="32"/>
      <c r="V6779" s="32"/>
    </row>
    <row r="6780" spans="20:22" x14ac:dyDescent="0.35">
      <c r="T6780" s="32"/>
      <c r="V6780" s="32"/>
    </row>
    <row r="6781" spans="20:22" x14ac:dyDescent="0.35">
      <c r="T6781" s="32"/>
      <c r="V6781" s="32"/>
    </row>
    <row r="6782" spans="20:22" x14ac:dyDescent="0.35">
      <c r="T6782" s="32"/>
      <c r="V6782" s="32"/>
    </row>
    <row r="6783" spans="20:22" x14ac:dyDescent="0.35">
      <c r="T6783" s="32"/>
      <c r="V6783" s="32"/>
    </row>
    <row r="6784" spans="20:22" x14ac:dyDescent="0.35">
      <c r="T6784" s="32"/>
      <c r="V6784" s="32"/>
    </row>
    <row r="6785" spans="20:22" x14ac:dyDescent="0.35">
      <c r="T6785" s="32"/>
      <c r="V6785" s="32"/>
    </row>
    <row r="6786" spans="20:22" x14ac:dyDescent="0.35">
      <c r="T6786" s="32"/>
      <c r="V6786" s="32"/>
    </row>
    <row r="6787" spans="20:22" x14ac:dyDescent="0.35">
      <c r="T6787" s="32"/>
      <c r="V6787" s="32"/>
    </row>
    <row r="6788" spans="20:22" x14ac:dyDescent="0.35">
      <c r="T6788" s="32"/>
      <c r="V6788" s="32"/>
    </row>
    <row r="6789" spans="20:22" x14ac:dyDescent="0.35">
      <c r="T6789" s="32"/>
      <c r="V6789" s="32"/>
    </row>
    <row r="6790" spans="20:22" x14ac:dyDescent="0.35">
      <c r="T6790" s="32"/>
      <c r="V6790" s="32"/>
    </row>
    <row r="6791" spans="20:22" x14ac:dyDescent="0.35">
      <c r="T6791" s="32"/>
      <c r="V6791" s="32"/>
    </row>
    <row r="6792" spans="20:22" x14ac:dyDescent="0.35">
      <c r="T6792" s="32"/>
      <c r="V6792" s="32"/>
    </row>
    <row r="6793" spans="20:22" x14ac:dyDescent="0.35">
      <c r="T6793" s="32"/>
      <c r="V6793" s="32"/>
    </row>
    <row r="6794" spans="20:22" x14ac:dyDescent="0.35">
      <c r="T6794" s="32"/>
      <c r="V6794" s="32"/>
    </row>
    <row r="6795" spans="20:22" x14ac:dyDescent="0.35">
      <c r="T6795" s="32"/>
      <c r="V6795" s="32"/>
    </row>
    <row r="6796" spans="20:22" x14ac:dyDescent="0.35">
      <c r="T6796" s="32"/>
      <c r="V6796" s="32"/>
    </row>
    <row r="6797" spans="20:22" x14ac:dyDescent="0.35">
      <c r="T6797" s="32"/>
      <c r="V6797" s="32"/>
    </row>
    <row r="6798" spans="20:22" x14ac:dyDescent="0.35">
      <c r="T6798" s="32"/>
      <c r="V6798" s="32"/>
    </row>
    <row r="6799" spans="20:22" x14ac:dyDescent="0.35">
      <c r="T6799" s="32"/>
      <c r="V6799" s="32"/>
    </row>
    <row r="6800" spans="20:22" x14ac:dyDescent="0.35">
      <c r="T6800" s="32"/>
      <c r="V6800" s="32"/>
    </row>
    <row r="6801" spans="20:22" x14ac:dyDescent="0.35">
      <c r="T6801" s="32"/>
      <c r="V6801" s="32"/>
    </row>
    <row r="6802" spans="20:22" x14ac:dyDescent="0.35">
      <c r="T6802" s="32"/>
      <c r="V6802" s="32"/>
    </row>
    <row r="6803" spans="20:22" x14ac:dyDescent="0.35">
      <c r="T6803" s="32"/>
      <c r="V6803" s="32"/>
    </row>
    <row r="6804" spans="20:22" x14ac:dyDescent="0.35">
      <c r="T6804" s="32"/>
      <c r="V6804" s="32"/>
    </row>
    <row r="6805" spans="20:22" x14ac:dyDescent="0.35">
      <c r="T6805" s="32"/>
      <c r="V6805" s="32"/>
    </row>
    <row r="6806" spans="20:22" x14ac:dyDescent="0.35">
      <c r="T6806" s="32"/>
      <c r="V6806" s="32"/>
    </row>
    <row r="6807" spans="20:22" x14ac:dyDescent="0.35">
      <c r="T6807" s="32"/>
      <c r="V6807" s="32"/>
    </row>
    <row r="6808" spans="20:22" x14ac:dyDescent="0.35">
      <c r="T6808" s="32"/>
      <c r="V6808" s="32"/>
    </row>
    <row r="6809" spans="20:22" x14ac:dyDescent="0.35">
      <c r="T6809" s="32"/>
      <c r="V6809" s="32"/>
    </row>
    <row r="6810" spans="20:22" x14ac:dyDescent="0.35">
      <c r="T6810" s="32"/>
      <c r="V6810" s="32"/>
    </row>
    <row r="6811" spans="20:22" x14ac:dyDescent="0.35">
      <c r="T6811" s="32"/>
      <c r="V6811" s="32"/>
    </row>
    <row r="6812" spans="20:22" x14ac:dyDescent="0.35">
      <c r="T6812" s="32"/>
      <c r="V6812" s="32"/>
    </row>
    <row r="6813" spans="20:22" x14ac:dyDescent="0.35">
      <c r="T6813" s="32"/>
      <c r="V6813" s="32"/>
    </row>
    <row r="6814" spans="20:22" x14ac:dyDescent="0.35">
      <c r="T6814" s="32"/>
      <c r="V6814" s="32"/>
    </row>
    <row r="6815" spans="20:22" x14ac:dyDescent="0.35">
      <c r="T6815" s="32"/>
      <c r="V6815" s="32"/>
    </row>
    <row r="6816" spans="20:22" x14ac:dyDescent="0.35">
      <c r="T6816" s="32"/>
      <c r="V6816" s="32"/>
    </row>
    <row r="6817" spans="20:22" x14ac:dyDescent="0.35">
      <c r="T6817" s="32"/>
      <c r="V6817" s="32"/>
    </row>
    <row r="6818" spans="20:22" x14ac:dyDescent="0.35">
      <c r="T6818" s="32"/>
      <c r="V6818" s="32"/>
    </row>
    <row r="6819" spans="20:22" x14ac:dyDescent="0.35">
      <c r="T6819" s="32"/>
      <c r="V6819" s="32"/>
    </row>
    <row r="6820" spans="20:22" x14ac:dyDescent="0.35">
      <c r="T6820" s="32"/>
      <c r="V6820" s="32"/>
    </row>
    <row r="6821" spans="20:22" x14ac:dyDescent="0.35">
      <c r="T6821" s="32"/>
      <c r="V6821" s="32"/>
    </row>
    <row r="6822" spans="20:22" x14ac:dyDescent="0.35">
      <c r="T6822" s="32"/>
      <c r="V6822" s="32"/>
    </row>
    <row r="6823" spans="20:22" x14ac:dyDescent="0.35">
      <c r="T6823" s="32"/>
      <c r="V6823" s="32"/>
    </row>
    <row r="6824" spans="20:22" x14ac:dyDescent="0.35">
      <c r="T6824" s="32"/>
      <c r="V6824" s="32"/>
    </row>
    <row r="6825" spans="20:22" x14ac:dyDescent="0.35">
      <c r="T6825" s="32"/>
      <c r="V6825" s="32"/>
    </row>
    <row r="6826" spans="20:22" x14ac:dyDescent="0.35">
      <c r="T6826" s="32"/>
      <c r="V6826" s="32"/>
    </row>
    <row r="6827" spans="20:22" x14ac:dyDescent="0.35">
      <c r="T6827" s="32"/>
      <c r="V6827" s="32"/>
    </row>
    <row r="6828" spans="20:22" x14ac:dyDescent="0.35">
      <c r="T6828" s="32"/>
      <c r="V6828" s="32"/>
    </row>
    <row r="6829" spans="20:22" x14ac:dyDescent="0.35">
      <c r="T6829" s="32"/>
      <c r="V6829" s="32"/>
    </row>
    <row r="6830" spans="20:22" x14ac:dyDescent="0.35">
      <c r="T6830" s="32"/>
      <c r="V6830" s="32"/>
    </row>
    <row r="6831" spans="20:22" x14ac:dyDescent="0.35">
      <c r="T6831" s="32"/>
      <c r="V6831" s="32"/>
    </row>
    <row r="6832" spans="20:22" x14ac:dyDescent="0.35">
      <c r="T6832" s="32"/>
      <c r="V6832" s="32"/>
    </row>
    <row r="6833" spans="20:22" x14ac:dyDescent="0.35">
      <c r="T6833" s="32"/>
      <c r="V6833" s="32"/>
    </row>
    <row r="6834" spans="20:22" x14ac:dyDescent="0.35">
      <c r="T6834" s="32"/>
      <c r="V6834" s="32"/>
    </row>
    <row r="6835" spans="20:22" x14ac:dyDescent="0.35">
      <c r="T6835" s="32"/>
      <c r="V6835" s="32"/>
    </row>
    <row r="6836" spans="20:22" x14ac:dyDescent="0.35">
      <c r="T6836" s="32"/>
      <c r="V6836" s="32"/>
    </row>
    <row r="6837" spans="20:22" x14ac:dyDescent="0.35">
      <c r="T6837" s="32"/>
      <c r="V6837" s="32"/>
    </row>
    <row r="6838" spans="20:22" x14ac:dyDescent="0.35">
      <c r="T6838" s="32"/>
      <c r="V6838" s="32"/>
    </row>
    <row r="6839" spans="20:22" x14ac:dyDescent="0.35">
      <c r="T6839" s="32"/>
      <c r="V6839" s="32"/>
    </row>
    <row r="6840" spans="20:22" x14ac:dyDescent="0.35">
      <c r="T6840" s="32"/>
      <c r="V6840" s="32"/>
    </row>
    <row r="6841" spans="20:22" x14ac:dyDescent="0.35">
      <c r="T6841" s="32"/>
      <c r="V6841" s="32"/>
    </row>
    <row r="6842" spans="20:22" x14ac:dyDescent="0.35">
      <c r="T6842" s="32"/>
      <c r="V6842" s="32"/>
    </row>
    <row r="6843" spans="20:22" x14ac:dyDescent="0.35">
      <c r="T6843" s="32"/>
      <c r="V6843" s="32"/>
    </row>
    <row r="6844" spans="20:22" x14ac:dyDescent="0.35">
      <c r="T6844" s="32"/>
      <c r="V6844" s="32"/>
    </row>
    <row r="6845" spans="20:22" x14ac:dyDescent="0.35">
      <c r="T6845" s="32"/>
      <c r="V6845" s="32"/>
    </row>
    <row r="6846" spans="20:22" x14ac:dyDescent="0.35">
      <c r="T6846" s="32"/>
      <c r="V6846" s="32"/>
    </row>
    <row r="6847" spans="20:22" x14ac:dyDescent="0.35">
      <c r="T6847" s="32"/>
      <c r="V6847" s="32"/>
    </row>
    <row r="6848" spans="20:22" x14ac:dyDescent="0.35">
      <c r="T6848" s="32"/>
      <c r="V6848" s="32"/>
    </row>
    <row r="6849" spans="20:22" x14ac:dyDescent="0.35">
      <c r="T6849" s="32"/>
      <c r="V6849" s="32"/>
    </row>
    <row r="6850" spans="20:22" x14ac:dyDescent="0.35">
      <c r="T6850" s="32"/>
      <c r="V6850" s="32"/>
    </row>
    <row r="6851" spans="20:22" x14ac:dyDescent="0.35">
      <c r="T6851" s="32"/>
      <c r="V6851" s="32"/>
    </row>
    <row r="6852" spans="20:22" x14ac:dyDescent="0.35">
      <c r="T6852" s="32"/>
      <c r="V6852" s="32"/>
    </row>
    <row r="6853" spans="20:22" x14ac:dyDescent="0.35">
      <c r="T6853" s="32"/>
      <c r="V6853" s="32"/>
    </row>
    <row r="6854" spans="20:22" x14ac:dyDescent="0.35">
      <c r="T6854" s="32"/>
      <c r="V6854" s="32"/>
    </row>
    <row r="6855" spans="20:22" x14ac:dyDescent="0.35">
      <c r="T6855" s="32"/>
      <c r="V6855" s="32"/>
    </row>
    <row r="6856" spans="20:22" x14ac:dyDescent="0.35">
      <c r="T6856" s="32"/>
      <c r="V6856" s="32"/>
    </row>
    <row r="6857" spans="20:22" x14ac:dyDescent="0.35">
      <c r="T6857" s="32"/>
      <c r="V6857" s="32"/>
    </row>
    <row r="6858" spans="20:22" x14ac:dyDescent="0.35">
      <c r="T6858" s="32"/>
      <c r="V6858" s="32"/>
    </row>
    <row r="6859" spans="20:22" x14ac:dyDescent="0.35">
      <c r="T6859" s="32"/>
      <c r="V6859" s="32"/>
    </row>
    <row r="6860" spans="20:22" x14ac:dyDescent="0.35">
      <c r="T6860" s="32"/>
      <c r="V6860" s="32"/>
    </row>
    <row r="6861" spans="20:22" x14ac:dyDescent="0.35">
      <c r="T6861" s="32"/>
      <c r="V6861" s="32"/>
    </row>
    <row r="6862" spans="20:22" x14ac:dyDescent="0.35">
      <c r="T6862" s="32"/>
      <c r="V6862" s="32"/>
    </row>
    <row r="6863" spans="20:22" x14ac:dyDescent="0.35">
      <c r="T6863" s="32"/>
      <c r="V6863" s="32"/>
    </row>
    <row r="6864" spans="20:22" x14ac:dyDescent="0.35">
      <c r="T6864" s="32"/>
      <c r="V6864" s="32"/>
    </row>
    <row r="6865" spans="20:22" x14ac:dyDescent="0.35">
      <c r="T6865" s="32"/>
      <c r="V6865" s="32"/>
    </row>
    <row r="6866" spans="20:22" x14ac:dyDescent="0.35">
      <c r="T6866" s="32"/>
      <c r="V6866" s="32"/>
    </row>
    <row r="6867" spans="20:22" x14ac:dyDescent="0.35">
      <c r="T6867" s="32"/>
      <c r="V6867" s="32"/>
    </row>
    <row r="6868" spans="20:22" x14ac:dyDescent="0.35">
      <c r="T6868" s="32"/>
      <c r="V6868" s="32"/>
    </row>
    <row r="6869" spans="20:22" x14ac:dyDescent="0.35">
      <c r="T6869" s="32"/>
      <c r="V6869" s="32"/>
    </row>
    <row r="6870" spans="20:22" x14ac:dyDescent="0.35">
      <c r="T6870" s="32"/>
      <c r="V6870" s="32"/>
    </row>
    <row r="6871" spans="20:22" x14ac:dyDescent="0.35">
      <c r="T6871" s="32"/>
      <c r="V6871" s="32"/>
    </row>
    <row r="6872" spans="20:22" x14ac:dyDescent="0.35">
      <c r="T6872" s="32"/>
      <c r="V6872" s="32"/>
    </row>
    <row r="6873" spans="20:22" x14ac:dyDescent="0.35">
      <c r="T6873" s="32"/>
      <c r="V6873" s="32"/>
    </row>
    <row r="6874" spans="20:22" x14ac:dyDescent="0.35">
      <c r="T6874" s="32"/>
      <c r="V6874" s="32"/>
    </row>
    <row r="6875" spans="20:22" x14ac:dyDescent="0.35">
      <c r="T6875" s="32"/>
      <c r="V6875" s="32"/>
    </row>
    <row r="6876" spans="20:22" x14ac:dyDescent="0.35">
      <c r="T6876" s="32"/>
      <c r="V6876" s="32"/>
    </row>
    <row r="6877" spans="20:22" x14ac:dyDescent="0.35">
      <c r="T6877" s="32"/>
      <c r="V6877" s="32"/>
    </row>
    <row r="6878" spans="20:22" x14ac:dyDescent="0.35">
      <c r="T6878" s="32"/>
      <c r="V6878" s="32"/>
    </row>
    <row r="6879" spans="20:22" x14ac:dyDescent="0.35">
      <c r="T6879" s="32"/>
      <c r="V6879" s="32"/>
    </row>
    <row r="6880" spans="20:22" x14ac:dyDescent="0.35">
      <c r="T6880" s="32"/>
      <c r="V6880" s="32"/>
    </row>
    <row r="6881" spans="20:22" x14ac:dyDescent="0.35">
      <c r="T6881" s="32"/>
      <c r="V6881" s="32"/>
    </row>
    <row r="6882" spans="20:22" x14ac:dyDescent="0.35">
      <c r="T6882" s="32"/>
      <c r="V6882" s="32"/>
    </row>
    <row r="6883" spans="20:22" x14ac:dyDescent="0.35">
      <c r="T6883" s="32"/>
      <c r="V6883" s="32"/>
    </row>
    <row r="6884" spans="20:22" x14ac:dyDescent="0.35">
      <c r="T6884" s="32"/>
      <c r="V6884" s="32"/>
    </row>
    <row r="6885" spans="20:22" x14ac:dyDescent="0.35">
      <c r="T6885" s="32"/>
      <c r="V6885" s="32"/>
    </row>
    <row r="6886" spans="20:22" x14ac:dyDescent="0.35">
      <c r="T6886" s="32"/>
      <c r="V6886" s="32"/>
    </row>
    <row r="6887" spans="20:22" x14ac:dyDescent="0.35">
      <c r="T6887" s="32"/>
      <c r="V6887" s="32"/>
    </row>
    <row r="6888" spans="20:22" x14ac:dyDescent="0.35">
      <c r="T6888" s="32"/>
      <c r="V6888" s="32"/>
    </row>
    <row r="6889" spans="20:22" x14ac:dyDescent="0.35">
      <c r="T6889" s="32"/>
      <c r="V6889" s="32"/>
    </row>
    <row r="6890" spans="20:22" x14ac:dyDescent="0.35">
      <c r="T6890" s="32"/>
      <c r="V6890" s="32"/>
    </row>
    <row r="6891" spans="20:22" x14ac:dyDescent="0.35">
      <c r="T6891" s="32"/>
      <c r="V6891" s="32"/>
    </row>
    <row r="6892" spans="20:22" x14ac:dyDescent="0.35">
      <c r="T6892" s="32"/>
      <c r="V6892" s="32"/>
    </row>
    <row r="6893" spans="20:22" x14ac:dyDescent="0.35">
      <c r="T6893" s="32"/>
      <c r="V6893" s="32"/>
    </row>
    <row r="6894" spans="20:22" x14ac:dyDescent="0.35">
      <c r="T6894" s="32"/>
      <c r="V6894" s="32"/>
    </row>
    <row r="6895" spans="20:22" x14ac:dyDescent="0.35">
      <c r="T6895" s="32"/>
      <c r="V6895" s="32"/>
    </row>
    <row r="6896" spans="20:22" x14ac:dyDescent="0.35">
      <c r="T6896" s="32"/>
      <c r="V6896" s="32"/>
    </row>
    <row r="6897" spans="20:22" x14ac:dyDescent="0.35">
      <c r="T6897" s="32"/>
      <c r="V6897" s="32"/>
    </row>
    <row r="6898" spans="20:22" x14ac:dyDescent="0.35">
      <c r="T6898" s="32"/>
      <c r="V6898" s="32"/>
    </row>
    <row r="6899" spans="20:22" x14ac:dyDescent="0.35">
      <c r="T6899" s="32"/>
      <c r="V6899" s="32"/>
    </row>
    <row r="6900" spans="20:22" x14ac:dyDescent="0.35">
      <c r="T6900" s="32"/>
      <c r="V6900" s="32"/>
    </row>
    <row r="6901" spans="20:22" x14ac:dyDescent="0.35">
      <c r="T6901" s="32"/>
      <c r="V6901" s="32"/>
    </row>
    <row r="6902" spans="20:22" x14ac:dyDescent="0.35">
      <c r="T6902" s="32"/>
      <c r="V6902" s="32"/>
    </row>
    <row r="6903" spans="20:22" x14ac:dyDescent="0.35">
      <c r="T6903" s="32"/>
      <c r="V6903" s="32"/>
    </row>
    <row r="6904" spans="20:22" x14ac:dyDescent="0.35">
      <c r="T6904" s="32"/>
      <c r="V6904" s="32"/>
    </row>
    <row r="6905" spans="20:22" x14ac:dyDescent="0.35">
      <c r="T6905" s="32"/>
      <c r="V6905" s="32"/>
    </row>
    <row r="6906" spans="20:22" x14ac:dyDescent="0.35">
      <c r="T6906" s="32"/>
      <c r="V6906" s="32"/>
    </row>
    <row r="6907" spans="20:22" x14ac:dyDescent="0.35">
      <c r="T6907" s="32"/>
      <c r="V6907" s="32"/>
    </row>
    <row r="6908" spans="20:22" x14ac:dyDescent="0.35">
      <c r="T6908" s="32"/>
      <c r="V6908" s="32"/>
    </row>
    <row r="6909" spans="20:22" x14ac:dyDescent="0.35">
      <c r="T6909" s="32"/>
      <c r="V6909" s="32"/>
    </row>
    <row r="6910" spans="20:22" x14ac:dyDescent="0.35">
      <c r="T6910" s="32"/>
      <c r="V6910" s="32"/>
    </row>
    <row r="6911" spans="20:22" x14ac:dyDescent="0.35">
      <c r="T6911" s="32"/>
      <c r="V6911" s="32"/>
    </row>
    <row r="6912" spans="20:22" x14ac:dyDescent="0.35">
      <c r="T6912" s="32"/>
      <c r="V6912" s="32"/>
    </row>
    <row r="6913" spans="20:22" x14ac:dyDescent="0.35">
      <c r="T6913" s="32"/>
      <c r="V6913" s="32"/>
    </row>
    <row r="6914" spans="20:22" x14ac:dyDescent="0.35">
      <c r="T6914" s="32"/>
      <c r="V6914" s="32"/>
    </row>
    <row r="6915" spans="20:22" x14ac:dyDescent="0.35">
      <c r="T6915" s="32"/>
      <c r="V6915" s="32"/>
    </row>
    <row r="6916" spans="20:22" x14ac:dyDescent="0.35">
      <c r="T6916" s="32"/>
      <c r="V6916" s="32"/>
    </row>
    <row r="6917" spans="20:22" x14ac:dyDescent="0.35">
      <c r="T6917" s="32"/>
      <c r="V6917" s="32"/>
    </row>
    <row r="6918" spans="20:22" x14ac:dyDescent="0.35">
      <c r="T6918" s="32"/>
      <c r="V6918" s="32"/>
    </row>
    <row r="6919" spans="20:22" x14ac:dyDescent="0.35">
      <c r="T6919" s="32"/>
      <c r="V6919" s="32"/>
    </row>
    <row r="6920" spans="20:22" x14ac:dyDescent="0.35">
      <c r="T6920" s="32"/>
      <c r="V6920" s="32"/>
    </row>
    <row r="6921" spans="20:22" x14ac:dyDescent="0.35">
      <c r="T6921" s="32"/>
      <c r="V6921" s="32"/>
    </row>
    <row r="6922" spans="20:22" x14ac:dyDescent="0.35">
      <c r="T6922" s="32"/>
      <c r="V6922" s="32"/>
    </row>
    <row r="6923" spans="20:22" x14ac:dyDescent="0.35">
      <c r="T6923" s="32"/>
      <c r="V6923" s="32"/>
    </row>
    <row r="6924" spans="20:22" x14ac:dyDescent="0.35">
      <c r="T6924" s="32"/>
      <c r="V6924" s="32"/>
    </row>
    <row r="6925" spans="20:22" x14ac:dyDescent="0.35">
      <c r="T6925" s="32"/>
      <c r="V6925" s="32"/>
    </row>
    <row r="6926" spans="20:22" x14ac:dyDescent="0.35">
      <c r="T6926" s="32"/>
      <c r="V6926" s="32"/>
    </row>
    <row r="6927" spans="20:22" x14ac:dyDescent="0.35">
      <c r="T6927" s="32"/>
      <c r="V6927" s="32"/>
    </row>
    <row r="6928" spans="20:22" x14ac:dyDescent="0.35">
      <c r="T6928" s="32"/>
      <c r="V6928" s="32"/>
    </row>
    <row r="6929" spans="20:22" x14ac:dyDescent="0.35">
      <c r="T6929" s="32"/>
      <c r="V6929" s="32"/>
    </row>
    <row r="6930" spans="20:22" x14ac:dyDescent="0.35">
      <c r="T6930" s="32"/>
      <c r="V6930" s="32"/>
    </row>
    <row r="6931" spans="20:22" x14ac:dyDescent="0.35">
      <c r="T6931" s="32"/>
      <c r="V6931" s="32"/>
    </row>
    <row r="6932" spans="20:22" x14ac:dyDescent="0.35">
      <c r="T6932" s="32"/>
      <c r="V6932" s="32"/>
    </row>
    <row r="6933" spans="20:22" x14ac:dyDescent="0.35">
      <c r="T6933" s="32"/>
      <c r="V6933" s="32"/>
    </row>
    <row r="6934" spans="20:22" x14ac:dyDescent="0.35">
      <c r="T6934" s="32"/>
      <c r="V6934" s="32"/>
    </row>
    <row r="6935" spans="20:22" x14ac:dyDescent="0.35">
      <c r="T6935" s="32"/>
      <c r="V6935" s="32"/>
    </row>
    <row r="6936" spans="20:22" x14ac:dyDescent="0.35">
      <c r="T6936" s="32"/>
      <c r="V6936" s="32"/>
    </row>
    <row r="6937" spans="20:22" x14ac:dyDescent="0.35">
      <c r="T6937" s="32"/>
      <c r="V6937" s="32"/>
    </row>
    <row r="6938" spans="20:22" x14ac:dyDescent="0.35">
      <c r="T6938" s="32"/>
      <c r="V6938" s="32"/>
    </row>
    <row r="6939" spans="20:22" x14ac:dyDescent="0.35">
      <c r="T6939" s="32"/>
      <c r="V6939" s="32"/>
    </row>
    <row r="6940" spans="20:22" x14ac:dyDescent="0.35">
      <c r="T6940" s="32"/>
      <c r="V6940" s="32"/>
    </row>
    <row r="6941" spans="20:22" x14ac:dyDescent="0.35">
      <c r="T6941" s="32"/>
      <c r="V6941" s="32"/>
    </row>
    <row r="6942" spans="20:22" x14ac:dyDescent="0.35">
      <c r="T6942" s="32"/>
      <c r="V6942" s="32"/>
    </row>
    <row r="6943" spans="20:22" x14ac:dyDescent="0.35">
      <c r="T6943" s="32"/>
      <c r="V6943" s="32"/>
    </row>
    <row r="6944" spans="20:22" x14ac:dyDescent="0.35">
      <c r="T6944" s="32"/>
      <c r="V6944" s="32"/>
    </row>
    <row r="6945" spans="20:22" x14ac:dyDescent="0.35">
      <c r="T6945" s="32"/>
      <c r="V6945" s="32"/>
    </row>
    <row r="6946" spans="20:22" x14ac:dyDescent="0.35">
      <c r="T6946" s="32"/>
      <c r="V6946" s="32"/>
    </row>
    <row r="6947" spans="20:22" x14ac:dyDescent="0.35">
      <c r="T6947" s="32"/>
      <c r="V6947" s="32"/>
    </row>
    <row r="6948" spans="20:22" x14ac:dyDescent="0.35">
      <c r="T6948" s="32"/>
      <c r="V6948" s="32"/>
    </row>
    <row r="6949" spans="20:22" x14ac:dyDescent="0.35">
      <c r="T6949" s="32"/>
      <c r="V6949" s="32"/>
    </row>
    <row r="6950" spans="20:22" x14ac:dyDescent="0.35">
      <c r="T6950" s="32"/>
      <c r="V6950" s="32"/>
    </row>
    <row r="6951" spans="20:22" x14ac:dyDescent="0.35">
      <c r="T6951" s="32"/>
      <c r="V6951" s="32"/>
    </row>
    <row r="6952" spans="20:22" x14ac:dyDescent="0.35">
      <c r="T6952" s="32"/>
      <c r="V6952" s="32"/>
    </row>
    <row r="6953" spans="20:22" x14ac:dyDescent="0.35">
      <c r="T6953" s="32"/>
      <c r="V6953" s="32"/>
    </row>
    <row r="6954" spans="20:22" x14ac:dyDescent="0.35">
      <c r="T6954" s="32"/>
      <c r="V6954" s="32"/>
    </row>
    <row r="6955" spans="20:22" x14ac:dyDescent="0.35">
      <c r="T6955" s="32"/>
      <c r="V6955" s="32"/>
    </row>
    <row r="6956" spans="20:22" x14ac:dyDescent="0.35">
      <c r="T6956" s="32"/>
      <c r="V6956" s="32"/>
    </row>
    <row r="6957" spans="20:22" x14ac:dyDescent="0.35">
      <c r="T6957" s="32"/>
      <c r="V6957" s="32"/>
    </row>
    <row r="6958" spans="20:22" x14ac:dyDescent="0.35">
      <c r="T6958" s="32"/>
      <c r="V6958" s="32"/>
    </row>
    <row r="6959" spans="20:22" x14ac:dyDescent="0.35">
      <c r="T6959" s="32"/>
      <c r="V6959" s="32"/>
    </row>
    <row r="6960" spans="20:22" x14ac:dyDescent="0.35">
      <c r="T6960" s="32"/>
      <c r="V6960" s="32"/>
    </row>
    <row r="6961" spans="20:22" x14ac:dyDescent="0.35">
      <c r="T6961" s="32"/>
      <c r="V6961" s="32"/>
    </row>
    <row r="6962" spans="20:22" x14ac:dyDescent="0.35">
      <c r="T6962" s="32"/>
      <c r="V6962" s="32"/>
    </row>
    <row r="6963" spans="20:22" x14ac:dyDescent="0.35">
      <c r="T6963" s="32"/>
      <c r="V6963" s="32"/>
    </row>
    <row r="6964" spans="20:22" x14ac:dyDescent="0.35">
      <c r="T6964" s="32"/>
      <c r="V6964" s="32"/>
    </row>
    <row r="6965" spans="20:22" x14ac:dyDescent="0.35">
      <c r="T6965" s="32"/>
      <c r="V6965" s="32"/>
    </row>
    <row r="6966" spans="20:22" x14ac:dyDescent="0.35">
      <c r="T6966" s="32"/>
      <c r="V6966" s="32"/>
    </row>
    <row r="6967" spans="20:22" x14ac:dyDescent="0.35">
      <c r="T6967" s="32"/>
      <c r="V6967" s="32"/>
    </row>
    <row r="6968" spans="20:22" x14ac:dyDescent="0.35">
      <c r="T6968" s="32"/>
      <c r="V6968" s="32"/>
    </row>
    <row r="6969" spans="20:22" x14ac:dyDescent="0.35">
      <c r="T6969" s="32"/>
      <c r="V6969" s="32"/>
    </row>
    <row r="6970" spans="20:22" x14ac:dyDescent="0.35">
      <c r="T6970" s="32"/>
      <c r="V6970" s="32"/>
    </row>
    <row r="6971" spans="20:22" x14ac:dyDescent="0.35">
      <c r="T6971" s="32"/>
      <c r="V6971" s="32"/>
    </row>
    <row r="6972" spans="20:22" x14ac:dyDescent="0.35">
      <c r="T6972" s="32"/>
      <c r="V6972" s="32"/>
    </row>
    <row r="6973" spans="20:22" x14ac:dyDescent="0.35">
      <c r="T6973" s="32"/>
      <c r="V6973" s="32"/>
    </row>
    <row r="6974" spans="20:22" x14ac:dyDescent="0.35">
      <c r="T6974" s="32"/>
      <c r="V6974" s="32"/>
    </row>
    <row r="6975" spans="20:22" x14ac:dyDescent="0.35">
      <c r="T6975" s="32"/>
      <c r="V6975" s="32"/>
    </row>
    <row r="6976" spans="20:22" x14ac:dyDescent="0.35">
      <c r="T6976" s="32"/>
      <c r="V6976" s="32"/>
    </row>
    <row r="6977" spans="20:22" x14ac:dyDescent="0.35">
      <c r="T6977" s="32"/>
      <c r="V6977" s="32"/>
    </row>
    <row r="6978" spans="20:22" x14ac:dyDescent="0.35">
      <c r="T6978" s="32"/>
      <c r="V6978" s="32"/>
    </row>
    <row r="6979" spans="20:22" x14ac:dyDescent="0.35">
      <c r="T6979" s="32"/>
      <c r="V6979" s="32"/>
    </row>
    <row r="6980" spans="20:22" x14ac:dyDescent="0.35">
      <c r="T6980" s="32"/>
      <c r="V6980" s="32"/>
    </row>
    <row r="6981" spans="20:22" x14ac:dyDescent="0.35">
      <c r="T6981" s="32"/>
      <c r="V6981" s="32"/>
    </row>
    <row r="6982" spans="20:22" x14ac:dyDescent="0.35">
      <c r="T6982" s="32"/>
      <c r="V6982" s="32"/>
    </row>
    <row r="6983" spans="20:22" x14ac:dyDescent="0.35">
      <c r="T6983" s="32"/>
      <c r="V6983" s="32"/>
    </row>
    <row r="6984" spans="20:22" x14ac:dyDescent="0.35">
      <c r="T6984" s="32"/>
      <c r="V6984" s="32"/>
    </row>
    <row r="6985" spans="20:22" x14ac:dyDescent="0.35">
      <c r="T6985" s="32"/>
      <c r="V6985" s="32"/>
    </row>
    <row r="6986" spans="20:22" x14ac:dyDescent="0.35">
      <c r="T6986" s="32"/>
      <c r="V6986" s="32"/>
    </row>
    <row r="6987" spans="20:22" x14ac:dyDescent="0.35">
      <c r="T6987" s="32"/>
      <c r="V6987" s="32"/>
    </row>
    <row r="6988" spans="20:22" x14ac:dyDescent="0.35">
      <c r="T6988" s="32"/>
      <c r="V6988" s="32"/>
    </row>
    <row r="6989" spans="20:22" x14ac:dyDescent="0.35">
      <c r="T6989" s="32"/>
      <c r="V6989" s="32"/>
    </row>
    <row r="6990" spans="20:22" x14ac:dyDescent="0.35">
      <c r="T6990" s="32"/>
      <c r="V6990" s="32"/>
    </row>
    <row r="6991" spans="20:22" x14ac:dyDescent="0.35">
      <c r="T6991" s="32"/>
      <c r="V6991" s="32"/>
    </row>
    <row r="6992" spans="20:22" x14ac:dyDescent="0.35">
      <c r="T6992" s="32"/>
      <c r="V6992" s="32"/>
    </row>
    <row r="6993" spans="20:22" x14ac:dyDescent="0.35">
      <c r="T6993" s="32"/>
      <c r="V6993" s="32"/>
    </row>
    <row r="6994" spans="20:22" x14ac:dyDescent="0.35">
      <c r="T6994" s="32"/>
      <c r="V6994" s="32"/>
    </row>
    <row r="6995" spans="20:22" x14ac:dyDescent="0.35">
      <c r="T6995" s="32"/>
      <c r="V6995" s="32"/>
    </row>
    <row r="6996" spans="20:22" x14ac:dyDescent="0.35">
      <c r="T6996" s="32"/>
      <c r="V6996" s="32"/>
    </row>
    <row r="6997" spans="20:22" x14ac:dyDescent="0.35">
      <c r="T6997" s="32"/>
      <c r="V6997" s="32"/>
    </row>
    <row r="6998" spans="20:22" x14ac:dyDescent="0.35">
      <c r="T6998" s="32"/>
      <c r="V6998" s="32"/>
    </row>
    <row r="6999" spans="20:22" x14ac:dyDescent="0.35">
      <c r="T6999" s="32"/>
      <c r="V6999" s="32"/>
    </row>
    <row r="7000" spans="20:22" x14ac:dyDescent="0.35">
      <c r="T7000" s="32"/>
      <c r="V7000" s="32"/>
    </row>
    <row r="7001" spans="20:22" x14ac:dyDescent="0.35">
      <c r="T7001" s="32"/>
      <c r="V7001" s="32"/>
    </row>
    <row r="7002" spans="20:22" x14ac:dyDescent="0.35">
      <c r="T7002" s="32"/>
      <c r="V7002" s="32"/>
    </row>
    <row r="7003" spans="20:22" x14ac:dyDescent="0.35">
      <c r="T7003" s="32"/>
      <c r="V7003" s="32"/>
    </row>
    <row r="7004" spans="20:22" x14ac:dyDescent="0.35">
      <c r="T7004" s="32"/>
      <c r="V7004" s="32"/>
    </row>
    <row r="7005" spans="20:22" x14ac:dyDescent="0.35">
      <c r="T7005" s="32"/>
      <c r="V7005" s="32"/>
    </row>
    <row r="7006" spans="20:22" x14ac:dyDescent="0.35">
      <c r="T7006" s="32"/>
      <c r="V7006" s="32"/>
    </row>
    <row r="7007" spans="20:22" x14ac:dyDescent="0.35">
      <c r="T7007" s="32"/>
      <c r="V7007" s="32"/>
    </row>
    <row r="7008" spans="20:22" x14ac:dyDescent="0.35">
      <c r="T7008" s="32"/>
      <c r="V7008" s="32"/>
    </row>
    <row r="7009" spans="20:22" x14ac:dyDescent="0.35">
      <c r="T7009" s="32"/>
      <c r="V7009" s="32"/>
    </row>
    <row r="7010" spans="20:22" x14ac:dyDescent="0.35">
      <c r="T7010" s="32"/>
      <c r="V7010" s="32"/>
    </row>
    <row r="7011" spans="20:22" x14ac:dyDescent="0.35">
      <c r="T7011" s="32"/>
      <c r="V7011" s="32"/>
    </row>
    <row r="7012" spans="20:22" x14ac:dyDescent="0.35">
      <c r="T7012" s="32"/>
      <c r="V7012" s="32"/>
    </row>
    <row r="7013" spans="20:22" x14ac:dyDescent="0.35">
      <c r="T7013" s="32"/>
      <c r="V7013" s="32"/>
    </row>
    <row r="7014" spans="20:22" x14ac:dyDescent="0.35">
      <c r="T7014" s="32"/>
      <c r="V7014" s="32"/>
    </row>
    <row r="7015" spans="20:22" x14ac:dyDescent="0.35">
      <c r="T7015" s="32"/>
      <c r="V7015" s="32"/>
    </row>
    <row r="7016" spans="20:22" x14ac:dyDescent="0.35">
      <c r="T7016" s="32"/>
      <c r="V7016" s="32"/>
    </row>
    <row r="7017" spans="20:22" x14ac:dyDescent="0.35">
      <c r="T7017" s="32"/>
      <c r="V7017" s="32"/>
    </row>
    <row r="7018" spans="20:22" x14ac:dyDescent="0.35">
      <c r="T7018" s="32"/>
      <c r="V7018" s="32"/>
    </row>
    <row r="7019" spans="20:22" x14ac:dyDescent="0.35">
      <c r="T7019" s="32"/>
      <c r="V7019" s="32"/>
    </row>
    <row r="7020" spans="20:22" x14ac:dyDescent="0.35">
      <c r="T7020" s="32"/>
      <c r="V7020" s="32"/>
    </row>
    <row r="7021" spans="20:22" x14ac:dyDescent="0.35">
      <c r="T7021" s="32"/>
      <c r="V7021" s="32"/>
    </row>
    <row r="7022" spans="20:22" x14ac:dyDescent="0.35">
      <c r="T7022" s="32"/>
      <c r="V7022" s="32"/>
    </row>
    <row r="7023" spans="20:22" x14ac:dyDescent="0.35">
      <c r="T7023" s="32"/>
      <c r="V7023" s="32"/>
    </row>
    <row r="7024" spans="20:22" x14ac:dyDescent="0.35">
      <c r="T7024" s="32"/>
      <c r="V7024" s="32"/>
    </row>
    <row r="7025" spans="20:22" x14ac:dyDescent="0.35">
      <c r="T7025" s="32"/>
      <c r="V7025" s="32"/>
    </row>
    <row r="7026" spans="20:22" x14ac:dyDescent="0.35">
      <c r="T7026" s="32"/>
      <c r="V7026" s="32"/>
    </row>
    <row r="7027" spans="20:22" x14ac:dyDescent="0.35">
      <c r="T7027" s="32"/>
      <c r="V7027" s="32"/>
    </row>
    <row r="7028" spans="20:22" x14ac:dyDescent="0.35">
      <c r="T7028" s="32"/>
      <c r="V7028" s="32"/>
    </row>
    <row r="7029" spans="20:22" x14ac:dyDescent="0.35">
      <c r="T7029" s="32"/>
      <c r="V7029" s="32"/>
    </row>
    <row r="7030" spans="20:22" x14ac:dyDescent="0.35">
      <c r="T7030" s="32"/>
      <c r="V7030" s="32"/>
    </row>
    <row r="7031" spans="20:22" x14ac:dyDescent="0.35">
      <c r="T7031" s="32"/>
      <c r="V7031" s="32"/>
    </row>
    <row r="7032" spans="20:22" x14ac:dyDescent="0.35">
      <c r="T7032" s="32"/>
      <c r="V7032" s="32"/>
    </row>
    <row r="7033" spans="20:22" x14ac:dyDescent="0.35">
      <c r="T7033" s="32"/>
      <c r="V7033" s="32"/>
    </row>
    <row r="7034" spans="20:22" x14ac:dyDescent="0.35">
      <c r="T7034" s="32"/>
      <c r="V7034" s="32"/>
    </row>
    <row r="7035" spans="20:22" x14ac:dyDescent="0.35">
      <c r="T7035" s="32"/>
      <c r="V7035" s="32"/>
    </row>
    <row r="7036" spans="20:22" x14ac:dyDescent="0.35">
      <c r="T7036" s="32"/>
      <c r="V7036" s="32"/>
    </row>
    <row r="7037" spans="20:22" x14ac:dyDescent="0.35">
      <c r="T7037" s="32"/>
      <c r="V7037" s="32"/>
    </row>
    <row r="7038" spans="20:22" x14ac:dyDescent="0.35">
      <c r="T7038" s="32"/>
      <c r="V7038" s="32"/>
    </row>
    <row r="7039" spans="20:22" x14ac:dyDescent="0.35">
      <c r="T7039" s="32"/>
      <c r="V7039" s="32"/>
    </row>
    <row r="7040" spans="20:22" x14ac:dyDescent="0.35">
      <c r="T7040" s="32"/>
      <c r="V7040" s="32"/>
    </row>
    <row r="7041" spans="20:22" x14ac:dyDescent="0.35">
      <c r="T7041" s="32"/>
      <c r="V7041" s="32"/>
    </row>
    <row r="7042" spans="20:22" x14ac:dyDescent="0.35">
      <c r="T7042" s="32"/>
      <c r="V7042" s="32"/>
    </row>
    <row r="7043" spans="20:22" x14ac:dyDescent="0.35">
      <c r="T7043" s="32"/>
      <c r="V7043" s="32"/>
    </row>
    <row r="7044" spans="20:22" x14ac:dyDescent="0.35">
      <c r="T7044" s="32"/>
      <c r="V7044" s="32"/>
    </row>
    <row r="7045" spans="20:22" x14ac:dyDescent="0.35">
      <c r="T7045" s="32"/>
      <c r="V7045" s="32"/>
    </row>
    <row r="7046" spans="20:22" x14ac:dyDescent="0.35">
      <c r="T7046" s="32"/>
      <c r="V7046" s="32"/>
    </row>
    <row r="7047" spans="20:22" x14ac:dyDescent="0.35">
      <c r="T7047" s="32"/>
      <c r="V7047" s="32"/>
    </row>
    <row r="7048" spans="20:22" x14ac:dyDescent="0.35">
      <c r="T7048" s="32"/>
      <c r="V7048" s="32"/>
    </row>
    <row r="7049" spans="20:22" x14ac:dyDescent="0.35">
      <c r="T7049" s="32"/>
      <c r="V7049" s="32"/>
    </row>
    <row r="7050" spans="20:22" x14ac:dyDescent="0.35">
      <c r="T7050" s="32"/>
      <c r="V7050" s="32"/>
    </row>
    <row r="7051" spans="20:22" x14ac:dyDescent="0.35">
      <c r="T7051" s="32"/>
      <c r="V7051" s="32"/>
    </row>
    <row r="7052" spans="20:22" x14ac:dyDescent="0.35">
      <c r="T7052" s="32"/>
      <c r="V7052" s="32"/>
    </row>
    <row r="7053" spans="20:22" x14ac:dyDescent="0.35">
      <c r="T7053" s="32"/>
      <c r="V7053" s="32"/>
    </row>
    <row r="7054" spans="20:22" x14ac:dyDescent="0.35">
      <c r="T7054" s="32"/>
      <c r="V7054" s="32"/>
    </row>
    <row r="7055" spans="20:22" x14ac:dyDescent="0.35">
      <c r="T7055" s="32"/>
      <c r="V7055" s="32"/>
    </row>
    <row r="7056" spans="20:22" x14ac:dyDescent="0.35">
      <c r="T7056" s="32"/>
      <c r="V7056" s="32"/>
    </row>
    <row r="7057" spans="20:22" x14ac:dyDescent="0.35">
      <c r="T7057" s="32"/>
      <c r="V7057" s="32"/>
    </row>
    <row r="7058" spans="20:22" x14ac:dyDescent="0.35">
      <c r="T7058" s="32"/>
      <c r="V7058" s="32"/>
    </row>
    <row r="7059" spans="20:22" x14ac:dyDescent="0.35">
      <c r="T7059" s="32"/>
      <c r="V7059" s="32"/>
    </row>
    <row r="7060" spans="20:22" x14ac:dyDescent="0.35">
      <c r="T7060" s="32"/>
      <c r="V7060" s="32"/>
    </row>
    <row r="7061" spans="20:22" x14ac:dyDescent="0.35">
      <c r="T7061" s="32"/>
      <c r="V7061" s="32"/>
    </row>
    <row r="7062" spans="20:22" x14ac:dyDescent="0.35">
      <c r="T7062" s="32"/>
      <c r="V7062" s="32"/>
    </row>
    <row r="7063" spans="20:22" x14ac:dyDescent="0.35">
      <c r="T7063" s="32"/>
      <c r="V7063" s="32"/>
    </row>
    <row r="7064" spans="20:22" x14ac:dyDescent="0.35">
      <c r="T7064" s="32"/>
      <c r="V7064" s="32"/>
    </row>
    <row r="7065" spans="20:22" x14ac:dyDescent="0.35">
      <c r="T7065" s="32"/>
      <c r="V7065" s="32"/>
    </row>
    <row r="7066" spans="20:22" x14ac:dyDescent="0.35">
      <c r="T7066" s="32"/>
      <c r="V7066" s="32"/>
    </row>
    <row r="7067" spans="20:22" x14ac:dyDescent="0.35">
      <c r="T7067" s="32"/>
      <c r="V7067" s="32"/>
    </row>
    <row r="7068" spans="20:22" x14ac:dyDescent="0.35">
      <c r="T7068" s="32"/>
      <c r="V7068" s="32"/>
    </row>
    <row r="7069" spans="20:22" x14ac:dyDescent="0.35">
      <c r="T7069" s="32"/>
      <c r="V7069" s="32"/>
    </row>
    <row r="7070" spans="20:22" x14ac:dyDescent="0.35">
      <c r="T7070" s="32"/>
      <c r="V7070" s="32"/>
    </row>
    <row r="7071" spans="20:22" x14ac:dyDescent="0.35">
      <c r="T7071" s="32"/>
      <c r="V7071" s="32"/>
    </row>
    <row r="7072" spans="20:22" x14ac:dyDescent="0.35">
      <c r="T7072" s="32"/>
      <c r="V7072" s="32"/>
    </row>
    <row r="7073" spans="20:22" x14ac:dyDescent="0.35">
      <c r="T7073" s="32"/>
      <c r="V7073" s="32"/>
    </row>
    <row r="7074" spans="20:22" x14ac:dyDescent="0.35">
      <c r="T7074" s="32"/>
      <c r="V7074" s="32"/>
    </row>
    <row r="7075" spans="20:22" x14ac:dyDescent="0.35">
      <c r="T7075" s="32"/>
      <c r="V7075" s="32"/>
    </row>
    <row r="7076" spans="20:22" x14ac:dyDescent="0.35">
      <c r="T7076" s="32"/>
      <c r="V7076" s="32"/>
    </row>
    <row r="7077" spans="20:22" x14ac:dyDescent="0.35">
      <c r="T7077" s="32"/>
      <c r="V7077" s="32"/>
    </row>
    <row r="7078" spans="20:22" x14ac:dyDescent="0.35">
      <c r="T7078" s="32"/>
      <c r="V7078" s="32"/>
    </row>
    <row r="7079" spans="20:22" x14ac:dyDescent="0.35">
      <c r="T7079" s="32"/>
      <c r="V7079" s="32"/>
    </row>
    <row r="7080" spans="20:22" x14ac:dyDescent="0.35">
      <c r="T7080" s="32"/>
      <c r="V7080" s="32"/>
    </row>
    <row r="7081" spans="20:22" x14ac:dyDescent="0.35">
      <c r="T7081" s="32"/>
      <c r="V7081" s="32"/>
    </row>
    <row r="7082" spans="20:22" x14ac:dyDescent="0.35">
      <c r="T7082" s="32"/>
      <c r="V7082" s="32"/>
    </row>
    <row r="7083" spans="20:22" x14ac:dyDescent="0.35">
      <c r="T7083" s="32"/>
      <c r="V7083" s="32"/>
    </row>
    <row r="7084" spans="20:22" x14ac:dyDescent="0.35">
      <c r="T7084" s="32"/>
      <c r="V7084" s="32"/>
    </row>
    <row r="7085" spans="20:22" x14ac:dyDescent="0.35">
      <c r="T7085" s="32"/>
      <c r="V7085" s="32"/>
    </row>
    <row r="7086" spans="20:22" x14ac:dyDescent="0.35">
      <c r="T7086" s="32"/>
      <c r="V7086" s="32"/>
    </row>
    <row r="7087" spans="20:22" x14ac:dyDescent="0.35">
      <c r="T7087" s="32"/>
      <c r="V7087" s="32"/>
    </row>
    <row r="7088" spans="20:22" x14ac:dyDescent="0.35">
      <c r="T7088" s="32"/>
      <c r="V7088" s="32"/>
    </row>
    <row r="7089" spans="20:22" x14ac:dyDescent="0.35">
      <c r="T7089" s="32"/>
      <c r="V7089" s="32"/>
    </row>
    <row r="7090" spans="20:22" x14ac:dyDescent="0.35">
      <c r="T7090" s="32"/>
      <c r="V7090" s="32"/>
    </row>
    <row r="7091" spans="20:22" x14ac:dyDescent="0.35">
      <c r="T7091" s="32"/>
      <c r="V7091" s="32"/>
    </row>
    <row r="7092" spans="20:22" x14ac:dyDescent="0.35">
      <c r="T7092" s="32"/>
      <c r="V7092" s="32"/>
    </row>
    <row r="7093" spans="20:22" x14ac:dyDescent="0.35">
      <c r="T7093" s="32"/>
      <c r="V7093" s="32"/>
    </row>
    <row r="7094" spans="20:22" x14ac:dyDescent="0.35">
      <c r="T7094" s="32"/>
      <c r="V7094" s="32"/>
    </row>
    <row r="7095" spans="20:22" x14ac:dyDescent="0.35">
      <c r="T7095" s="32"/>
      <c r="V7095" s="32"/>
    </row>
    <row r="7096" spans="20:22" x14ac:dyDescent="0.35">
      <c r="T7096" s="32"/>
      <c r="V7096" s="32"/>
    </row>
    <row r="7097" spans="20:22" x14ac:dyDescent="0.35">
      <c r="T7097" s="32"/>
      <c r="V7097" s="32"/>
    </row>
    <row r="7098" spans="20:22" x14ac:dyDescent="0.35">
      <c r="T7098" s="32"/>
      <c r="V7098" s="32"/>
    </row>
    <row r="7099" spans="20:22" x14ac:dyDescent="0.35">
      <c r="T7099" s="32"/>
      <c r="V7099" s="32"/>
    </row>
    <row r="7100" spans="20:22" x14ac:dyDescent="0.35">
      <c r="T7100" s="32"/>
      <c r="V7100" s="32"/>
    </row>
    <row r="7101" spans="20:22" x14ac:dyDescent="0.35">
      <c r="T7101" s="32"/>
      <c r="V7101" s="32"/>
    </row>
    <row r="7102" spans="20:22" x14ac:dyDescent="0.35">
      <c r="T7102" s="32"/>
      <c r="V7102" s="32"/>
    </row>
    <row r="7103" spans="20:22" x14ac:dyDescent="0.35">
      <c r="T7103" s="32"/>
      <c r="V7103" s="32"/>
    </row>
    <row r="7104" spans="20:22" x14ac:dyDescent="0.35">
      <c r="T7104" s="32"/>
      <c r="V7104" s="32"/>
    </row>
    <row r="7105" spans="20:22" x14ac:dyDescent="0.35">
      <c r="T7105" s="32"/>
      <c r="V7105" s="32"/>
    </row>
    <row r="7106" spans="20:22" x14ac:dyDescent="0.35">
      <c r="T7106" s="32"/>
      <c r="V7106" s="32"/>
    </row>
    <row r="7107" spans="20:22" x14ac:dyDescent="0.35">
      <c r="T7107" s="32"/>
      <c r="V7107" s="32"/>
    </row>
    <row r="7108" spans="20:22" x14ac:dyDescent="0.35">
      <c r="T7108" s="32"/>
      <c r="V7108" s="32"/>
    </row>
    <row r="7109" spans="20:22" x14ac:dyDescent="0.35">
      <c r="T7109" s="32"/>
      <c r="V7109" s="32"/>
    </row>
    <row r="7110" spans="20:22" x14ac:dyDescent="0.35">
      <c r="T7110" s="32"/>
      <c r="V7110" s="32"/>
    </row>
    <row r="7111" spans="20:22" x14ac:dyDescent="0.35">
      <c r="T7111" s="32"/>
      <c r="V7111" s="32"/>
    </row>
    <row r="7112" spans="20:22" x14ac:dyDescent="0.35">
      <c r="T7112" s="32"/>
      <c r="V7112" s="32"/>
    </row>
    <row r="7113" spans="20:22" x14ac:dyDescent="0.35">
      <c r="T7113" s="32"/>
      <c r="V7113" s="32"/>
    </row>
    <row r="7114" spans="20:22" x14ac:dyDescent="0.35">
      <c r="T7114" s="32"/>
      <c r="V7114" s="32"/>
    </row>
    <row r="7115" spans="20:22" x14ac:dyDescent="0.35">
      <c r="T7115" s="32"/>
      <c r="V7115" s="32"/>
    </row>
    <row r="7116" spans="20:22" x14ac:dyDescent="0.35">
      <c r="T7116" s="32"/>
      <c r="V7116" s="32"/>
    </row>
    <row r="7117" spans="20:22" x14ac:dyDescent="0.35">
      <c r="T7117" s="32"/>
      <c r="V7117" s="32"/>
    </row>
    <row r="7118" spans="20:22" x14ac:dyDescent="0.35">
      <c r="T7118" s="32"/>
      <c r="V7118" s="32"/>
    </row>
    <row r="7119" spans="20:22" x14ac:dyDescent="0.35">
      <c r="T7119" s="32"/>
      <c r="V7119" s="32"/>
    </row>
    <row r="7120" spans="20:22" x14ac:dyDescent="0.35">
      <c r="T7120" s="32"/>
      <c r="V7120" s="32"/>
    </row>
    <row r="7121" spans="20:22" x14ac:dyDescent="0.35">
      <c r="T7121" s="32"/>
      <c r="V7121" s="32"/>
    </row>
    <row r="7122" spans="20:22" x14ac:dyDescent="0.35">
      <c r="T7122" s="32"/>
      <c r="V7122" s="32"/>
    </row>
    <row r="7123" spans="20:22" x14ac:dyDescent="0.35">
      <c r="T7123" s="32"/>
      <c r="V7123" s="32"/>
    </row>
    <row r="7124" spans="20:22" x14ac:dyDescent="0.35">
      <c r="T7124" s="32"/>
      <c r="V7124" s="32"/>
    </row>
    <row r="7125" spans="20:22" x14ac:dyDescent="0.35">
      <c r="T7125" s="32"/>
      <c r="V7125" s="32"/>
    </row>
    <row r="7126" spans="20:22" x14ac:dyDescent="0.35">
      <c r="T7126" s="32"/>
      <c r="V7126" s="32"/>
    </row>
    <row r="7127" spans="20:22" x14ac:dyDescent="0.35">
      <c r="T7127" s="32"/>
      <c r="V7127" s="32"/>
    </row>
    <row r="7128" spans="20:22" x14ac:dyDescent="0.35">
      <c r="T7128" s="32"/>
      <c r="V7128" s="32"/>
    </row>
    <row r="7129" spans="20:22" x14ac:dyDescent="0.35">
      <c r="T7129" s="32"/>
      <c r="V7129" s="32"/>
    </row>
    <row r="7130" spans="20:22" x14ac:dyDescent="0.35">
      <c r="T7130" s="32"/>
      <c r="V7130" s="32"/>
    </row>
    <row r="7131" spans="20:22" x14ac:dyDescent="0.35">
      <c r="T7131" s="32"/>
      <c r="V7131" s="32"/>
    </row>
    <row r="7132" spans="20:22" x14ac:dyDescent="0.35">
      <c r="T7132" s="32"/>
      <c r="V7132" s="32"/>
    </row>
    <row r="7133" spans="20:22" x14ac:dyDescent="0.35">
      <c r="T7133" s="32"/>
      <c r="V7133" s="32"/>
    </row>
    <row r="7134" spans="20:22" x14ac:dyDescent="0.35">
      <c r="T7134" s="32"/>
      <c r="V7134" s="32"/>
    </row>
    <row r="7135" spans="20:22" x14ac:dyDescent="0.35">
      <c r="T7135" s="32"/>
      <c r="V7135" s="32"/>
    </row>
    <row r="7136" spans="20:22" x14ac:dyDescent="0.35">
      <c r="T7136" s="32"/>
      <c r="V7136" s="32"/>
    </row>
    <row r="7137" spans="20:22" x14ac:dyDescent="0.35">
      <c r="T7137" s="32"/>
      <c r="V7137" s="32"/>
    </row>
    <row r="7138" spans="20:22" x14ac:dyDescent="0.35">
      <c r="T7138" s="32"/>
      <c r="V7138" s="32"/>
    </row>
    <row r="7139" spans="20:22" x14ac:dyDescent="0.35">
      <c r="T7139" s="32"/>
      <c r="V7139" s="32"/>
    </row>
    <row r="7140" spans="20:22" x14ac:dyDescent="0.35">
      <c r="T7140" s="32"/>
      <c r="V7140" s="32"/>
    </row>
    <row r="7141" spans="20:22" x14ac:dyDescent="0.35">
      <c r="T7141" s="32"/>
      <c r="V7141" s="32"/>
    </row>
    <row r="7142" spans="20:22" x14ac:dyDescent="0.35">
      <c r="T7142" s="32"/>
      <c r="V7142" s="32"/>
    </row>
    <row r="7143" spans="20:22" x14ac:dyDescent="0.35">
      <c r="T7143" s="32"/>
      <c r="V7143" s="32"/>
    </row>
    <row r="7144" spans="20:22" x14ac:dyDescent="0.35">
      <c r="T7144" s="32"/>
      <c r="V7144" s="32"/>
    </row>
    <row r="7145" spans="20:22" x14ac:dyDescent="0.35">
      <c r="T7145" s="32"/>
      <c r="V7145" s="32"/>
    </row>
    <row r="7146" spans="20:22" x14ac:dyDescent="0.35">
      <c r="T7146" s="32"/>
      <c r="V7146" s="32"/>
    </row>
    <row r="7147" spans="20:22" x14ac:dyDescent="0.35">
      <c r="T7147" s="32"/>
      <c r="V7147" s="32"/>
    </row>
    <row r="7148" spans="20:22" x14ac:dyDescent="0.35">
      <c r="T7148" s="32"/>
      <c r="V7148" s="32"/>
    </row>
    <row r="7149" spans="20:22" x14ac:dyDescent="0.35">
      <c r="T7149" s="32"/>
      <c r="V7149" s="32"/>
    </row>
    <row r="7150" spans="20:22" x14ac:dyDescent="0.35">
      <c r="T7150" s="32"/>
      <c r="V7150" s="32"/>
    </row>
    <row r="7151" spans="20:22" x14ac:dyDescent="0.35">
      <c r="T7151" s="32"/>
      <c r="V7151" s="32"/>
    </row>
    <row r="7152" spans="20:22" x14ac:dyDescent="0.35">
      <c r="T7152" s="32"/>
      <c r="V7152" s="32"/>
    </row>
    <row r="7153" spans="20:22" x14ac:dyDescent="0.35">
      <c r="T7153" s="32"/>
      <c r="V7153" s="32"/>
    </row>
    <row r="7154" spans="20:22" x14ac:dyDescent="0.35">
      <c r="T7154" s="32"/>
      <c r="V7154" s="32"/>
    </row>
    <row r="7155" spans="20:22" x14ac:dyDescent="0.35">
      <c r="T7155" s="32"/>
      <c r="V7155" s="32"/>
    </row>
    <row r="7156" spans="20:22" x14ac:dyDescent="0.35">
      <c r="T7156" s="32"/>
      <c r="V7156" s="32"/>
    </row>
    <row r="7157" spans="20:22" x14ac:dyDescent="0.35">
      <c r="T7157" s="32"/>
      <c r="V7157" s="32"/>
    </row>
    <row r="7158" spans="20:22" x14ac:dyDescent="0.35">
      <c r="T7158" s="32"/>
      <c r="V7158" s="32"/>
    </row>
    <row r="7159" spans="20:22" x14ac:dyDescent="0.35">
      <c r="T7159" s="32"/>
      <c r="V7159" s="32"/>
    </row>
    <row r="7160" spans="20:22" x14ac:dyDescent="0.35">
      <c r="T7160" s="32"/>
      <c r="V7160" s="32"/>
    </row>
    <row r="7161" spans="20:22" x14ac:dyDescent="0.35">
      <c r="T7161" s="32"/>
      <c r="V7161" s="32"/>
    </row>
    <row r="7162" spans="20:22" x14ac:dyDescent="0.35">
      <c r="T7162" s="32"/>
      <c r="V7162" s="32"/>
    </row>
    <row r="7163" spans="20:22" x14ac:dyDescent="0.35">
      <c r="T7163" s="32"/>
      <c r="V7163" s="32"/>
    </row>
    <row r="7164" spans="20:22" x14ac:dyDescent="0.35">
      <c r="T7164" s="32"/>
      <c r="V7164" s="32"/>
    </row>
    <row r="7165" spans="20:22" x14ac:dyDescent="0.35">
      <c r="T7165" s="32"/>
      <c r="V7165" s="32"/>
    </row>
    <row r="7166" spans="20:22" x14ac:dyDescent="0.35">
      <c r="T7166" s="32"/>
      <c r="V7166" s="32"/>
    </row>
    <row r="7167" spans="20:22" x14ac:dyDescent="0.35">
      <c r="T7167" s="32"/>
      <c r="V7167" s="32"/>
    </row>
    <row r="7168" spans="20:22" x14ac:dyDescent="0.35">
      <c r="T7168" s="32"/>
      <c r="V7168" s="32"/>
    </row>
    <row r="7169" spans="20:22" x14ac:dyDescent="0.35">
      <c r="T7169" s="32"/>
      <c r="V7169" s="32"/>
    </row>
    <row r="7170" spans="20:22" x14ac:dyDescent="0.35">
      <c r="T7170" s="32"/>
      <c r="V7170" s="32"/>
    </row>
    <row r="7171" spans="20:22" x14ac:dyDescent="0.35">
      <c r="T7171" s="32"/>
      <c r="V7171" s="32"/>
    </row>
    <row r="7172" spans="20:22" x14ac:dyDescent="0.35">
      <c r="T7172" s="32"/>
      <c r="V7172" s="32"/>
    </row>
    <row r="7173" spans="20:22" x14ac:dyDescent="0.35">
      <c r="T7173" s="32"/>
      <c r="V7173" s="32"/>
    </row>
    <row r="7174" spans="20:22" x14ac:dyDescent="0.35">
      <c r="T7174" s="32"/>
      <c r="V7174" s="32"/>
    </row>
    <row r="7175" spans="20:22" x14ac:dyDescent="0.35">
      <c r="T7175" s="32"/>
      <c r="V7175" s="32"/>
    </row>
    <row r="7176" spans="20:22" x14ac:dyDescent="0.35">
      <c r="T7176" s="32"/>
      <c r="V7176" s="32"/>
    </row>
    <row r="7177" spans="20:22" x14ac:dyDescent="0.35">
      <c r="T7177" s="32"/>
      <c r="V7177" s="32"/>
    </row>
    <row r="7178" spans="20:22" x14ac:dyDescent="0.35">
      <c r="T7178" s="32"/>
      <c r="V7178" s="32"/>
    </row>
    <row r="7179" spans="20:22" x14ac:dyDescent="0.35">
      <c r="T7179" s="32"/>
      <c r="V7179" s="32"/>
    </row>
    <row r="7180" spans="20:22" x14ac:dyDescent="0.35">
      <c r="T7180" s="32"/>
      <c r="V7180" s="32"/>
    </row>
    <row r="7181" spans="20:22" x14ac:dyDescent="0.35">
      <c r="T7181" s="32"/>
      <c r="V7181" s="32"/>
    </row>
    <row r="7182" spans="20:22" x14ac:dyDescent="0.35">
      <c r="T7182" s="32"/>
      <c r="V7182" s="32"/>
    </row>
    <row r="7183" spans="20:22" x14ac:dyDescent="0.35">
      <c r="T7183" s="32"/>
      <c r="V7183" s="32"/>
    </row>
    <row r="7184" spans="20:22" x14ac:dyDescent="0.35">
      <c r="T7184" s="32"/>
      <c r="V7184" s="32"/>
    </row>
    <row r="7185" spans="20:22" x14ac:dyDescent="0.35">
      <c r="T7185" s="32"/>
      <c r="V7185" s="32"/>
    </row>
    <row r="7186" spans="20:22" x14ac:dyDescent="0.35">
      <c r="T7186" s="32"/>
      <c r="V7186" s="32"/>
    </row>
    <row r="7187" spans="20:22" x14ac:dyDescent="0.35">
      <c r="T7187" s="32"/>
      <c r="V7187" s="32"/>
    </row>
    <row r="7188" spans="20:22" x14ac:dyDescent="0.35">
      <c r="T7188" s="32"/>
      <c r="V7188" s="32"/>
    </row>
    <row r="7189" spans="20:22" x14ac:dyDescent="0.35">
      <c r="T7189" s="32"/>
      <c r="V7189" s="32"/>
    </row>
    <row r="7190" spans="20:22" x14ac:dyDescent="0.35">
      <c r="T7190" s="32"/>
      <c r="V7190" s="32"/>
    </row>
    <row r="7191" spans="20:22" x14ac:dyDescent="0.35">
      <c r="T7191" s="32"/>
      <c r="V7191" s="32"/>
    </row>
    <row r="7192" spans="20:22" x14ac:dyDescent="0.35">
      <c r="T7192" s="32"/>
      <c r="V7192" s="32"/>
    </row>
    <row r="7193" spans="20:22" x14ac:dyDescent="0.35">
      <c r="T7193" s="32"/>
      <c r="V7193" s="32"/>
    </row>
    <row r="7194" spans="20:22" x14ac:dyDescent="0.35">
      <c r="T7194" s="32"/>
      <c r="V7194" s="32"/>
    </row>
    <row r="7195" spans="20:22" x14ac:dyDescent="0.35">
      <c r="T7195" s="32"/>
      <c r="V7195" s="32"/>
    </row>
    <row r="7196" spans="20:22" x14ac:dyDescent="0.35">
      <c r="T7196" s="32"/>
      <c r="V7196" s="32"/>
    </row>
    <row r="7197" spans="20:22" x14ac:dyDescent="0.35">
      <c r="T7197" s="32"/>
      <c r="V7197" s="32"/>
    </row>
    <row r="7198" spans="20:22" x14ac:dyDescent="0.35">
      <c r="T7198" s="32"/>
      <c r="V7198" s="32"/>
    </row>
    <row r="7199" spans="20:22" x14ac:dyDescent="0.35">
      <c r="T7199" s="32"/>
      <c r="V7199" s="32"/>
    </row>
    <row r="7200" spans="20:22" x14ac:dyDescent="0.35">
      <c r="T7200" s="32"/>
      <c r="V7200" s="32"/>
    </row>
    <row r="7201" spans="20:22" x14ac:dyDescent="0.35">
      <c r="T7201" s="32"/>
      <c r="V7201" s="32"/>
    </row>
    <row r="7202" spans="20:22" x14ac:dyDescent="0.35">
      <c r="T7202" s="32"/>
      <c r="V7202" s="32"/>
    </row>
    <row r="7203" spans="20:22" x14ac:dyDescent="0.35">
      <c r="T7203" s="32"/>
      <c r="V7203" s="32"/>
    </row>
    <row r="7204" spans="20:22" x14ac:dyDescent="0.35">
      <c r="T7204" s="32"/>
      <c r="V7204" s="32"/>
    </row>
    <row r="7205" spans="20:22" x14ac:dyDescent="0.35">
      <c r="T7205" s="32"/>
      <c r="V7205" s="32"/>
    </row>
    <row r="7206" spans="20:22" x14ac:dyDescent="0.35">
      <c r="T7206" s="32"/>
      <c r="V7206" s="32"/>
    </row>
    <row r="7207" spans="20:22" x14ac:dyDescent="0.35">
      <c r="T7207" s="32"/>
      <c r="V7207" s="32"/>
    </row>
    <row r="7208" spans="20:22" x14ac:dyDescent="0.35">
      <c r="T7208" s="32"/>
      <c r="V7208" s="32"/>
    </row>
    <row r="7209" spans="20:22" x14ac:dyDescent="0.35">
      <c r="T7209" s="32"/>
      <c r="V7209" s="32"/>
    </row>
    <row r="7210" spans="20:22" x14ac:dyDescent="0.35">
      <c r="T7210" s="32"/>
      <c r="V7210" s="32"/>
    </row>
    <row r="7211" spans="20:22" x14ac:dyDescent="0.35">
      <c r="T7211" s="32"/>
      <c r="V7211" s="32"/>
    </row>
    <row r="7212" spans="20:22" x14ac:dyDescent="0.35">
      <c r="T7212" s="32"/>
      <c r="V7212" s="32"/>
    </row>
    <row r="7213" spans="20:22" x14ac:dyDescent="0.35">
      <c r="T7213" s="32"/>
      <c r="V7213" s="32"/>
    </row>
    <row r="7214" spans="20:22" x14ac:dyDescent="0.35">
      <c r="T7214" s="32"/>
      <c r="V7214" s="32"/>
    </row>
    <row r="7215" spans="20:22" x14ac:dyDescent="0.35">
      <c r="T7215" s="32"/>
      <c r="V7215" s="32"/>
    </row>
    <row r="7216" spans="20:22" x14ac:dyDescent="0.35">
      <c r="T7216" s="32"/>
      <c r="V7216" s="32"/>
    </row>
    <row r="7217" spans="20:22" x14ac:dyDescent="0.35">
      <c r="T7217" s="32"/>
      <c r="V7217" s="32"/>
    </row>
    <row r="7218" spans="20:22" x14ac:dyDescent="0.35">
      <c r="T7218" s="32"/>
      <c r="V7218" s="32"/>
    </row>
    <row r="7219" spans="20:22" x14ac:dyDescent="0.35">
      <c r="T7219" s="32"/>
      <c r="V7219" s="32"/>
    </row>
    <row r="7220" spans="20:22" x14ac:dyDescent="0.35">
      <c r="T7220" s="32"/>
      <c r="V7220" s="32"/>
    </row>
    <row r="7221" spans="20:22" x14ac:dyDescent="0.35">
      <c r="T7221" s="32"/>
      <c r="V7221" s="32"/>
    </row>
    <row r="7222" spans="20:22" x14ac:dyDescent="0.35">
      <c r="T7222" s="32"/>
      <c r="V7222" s="32"/>
    </row>
    <row r="7223" spans="20:22" x14ac:dyDescent="0.35">
      <c r="T7223" s="32"/>
      <c r="V7223" s="32"/>
    </row>
    <row r="7224" spans="20:22" x14ac:dyDescent="0.35">
      <c r="T7224" s="32"/>
      <c r="V7224" s="32"/>
    </row>
    <row r="7225" spans="20:22" x14ac:dyDescent="0.35">
      <c r="T7225" s="32"/>
      <c r="V7225" s="32"/>
    </row>
    <row r="7226" spans="20:22" x14ac:dyDescent="0.35">
      <c r="T7226" s="32"/>
      <c r="V7226" s="32"/>
    </row>
    <row r="7227" spans="20:22" x14ac:dyDescent="0.35">
      <c r="T7227" s="32"/>
      <c r="V7227" s="32"/>
    </row>
    <row r="7228" spans="20:22" x14ac:dyDescent="0.35">
      <c r="T7228" s="32"/>
      <c r="V7228" s="32"/>
    </row>
    <row r="7229" spans="20:22" x14ac:dyDescent="0.35">
      <c r="T7229" s="32"/>
      <c r="V7229" s="32"/>
    </row>
    <row r="7230" spans="20:22" x14ac:dyDescent="0.35">
      <c r="T7230" s="32"/>
      <c r="V7230" s="32"/>
    </row>
    <row r="7231" spans="20:22" x14ac:dyDescent="0.35">
      <c r="T7231" s="32"/>
      <c r="V7231" s="32"/>
    </row>
    <row r="7232" spans="20:22" x14ac:dyDescent="0.35">
      <c r="T7232" s="32"/>
      <c r="V7232" s="32"/>
    </row>
    <row r="7233" spans="20:22" x14ac:dyDescent="0.35">
      <c r="T7233" s="32"/>
      <c r="V7233" s="32"/>
    </row>
    <row r="7234" spans="20:22" x14ac:dyDescent="0.35">
      <c r="T7234" s="32"/>
      <c r="V7234" s="32"/>
    </row>
    <row r="7235" spans="20:22" x14ac:dyDescent="0.35">
      <c r="T7235" s="32"/>
      <c r="V7235" s="32"/>
    </row>
    <row r="7236" spans="20:22" x14ac:dyDescent="0.35">
      <c r="T7236" s="32"/>
      <c r="V7236" s="32"/>
    </row>
    <row r="7237" spans="20:22" x14ac:dyDescent="0.35">
      <c r="T7237" s="32"/>
      <c r="V7237" s="32"/>
    </row>
    <row r="7238" spans="20:22" x14ac:dyDescent="0.35">
      <c r="T7238" s="32"/>
      <c r="V7238" s="32"/>
    </row>
    <row r="7239" spans="20:22" x14ac:dyDescent="0.35">
      <c r="T7239" s="32"/>
      <c r="V7239" s="32"/>
    </row>
    <row r="7240" spans="20:22" x14ac:dyDescent="0.35">
      <c r="T7240" s="32"/>
      <c r="V7240" s="32"/>
    </row>
    <row r="7241" spans="20:22" x14ac:dyDescent="0.35">
      <c r="T7241" s="32"/>
      <c r="V7241" s="32"/>
    </row>
    <row r="7242" spans="20:22" x14ac:dyDescent="0.35">
      <c r="T7242" s="32"/>
      <c r="V7242" s="32"/>
    </row>
    <row r="7243" spans="20:22" x14ac:dyDescent="0.35">
      <c r="T7243" s="32"/>
      <c r="V7243" s="32"/>
    </row>
    <row r="7244" spans="20:22" x14ac:dyDescent="0.35">
      <c r="T7244" s="32"/>
      <c r="V7244" s="32"/>
    </row>
    <row r="7245" spans="20:22" x14ac:dyDescent="0.35">
      <c r="T7245" s="32"/>
      <c r="V7245" s="32"/>
    </row>
    <row r="7246" spans="20:22" x14ac:dyDescent="0.35">
      <c r="T7246" s="32"/>
      <c r="V7246" s="32"/>
    </row>
    <row r="7247" spans="20:22" x14ac:dyDescent="0.35">
      <c r="T7247" s="32"/>
      <c r="V7247" s="32"/>
    </row>
    <row r="7248" spans="20:22" x14ac:dyDescent="0.35">
      <c r="T7248" s="32"/>
      <c r="V7248" s="32"/>
    </row>
    <row r="7249" spans="20:22" x14ac:dyDescent="0.35">
      <c r="T7249" s="32"/>
      <c r="V7249" s="32"/>
    </row>
    <row r="7250" spans="20:22" x14ac:dyDescent="0.35">
      <c r="T7250" s="32"/>
      <c r="V7250" s="32"/>
    </row>
    <row r="7251" spans="20:22" x14ac:dyDescent="0.35">
      <c r="T7251" s="32"/>
      <c r="V7251" s="32"/>
    </row>
    <row r="7252" spans="20:22" x14ac:dyDescent="0.35">
      <c r="T7252" s="32"/>
      <c r="V7252" s="32"/>
    </row>
    <row r="7253" spans="20:22" x14ac:dyDescent="0.35">
      <c r="T7253" s="32"/>
      <c r="V7253" s="32"/>
    </row>
    <row r="7254" spans="20:22" x14ac:dyDescent="0.35">
      <c r="T7254" s="32"/>
      <c r="V7254" s="32"/>
    </row>
    <row r="7255" spans="20:22" x14ac:dyDescent="0.35">
      <c r="T7255" s="32"/>
      <c r="V7255" s="32"/>
    </row>
    <row r="7256" spans="20:22" x14ac:dyDescent="0.35">
      <c r="T7256" s="32"/>
      <c r="V7256" s="32"/>
    </row>
    <row r="7257" spans="20:22" x14ac:dyDescent="0.35">
      <c r="T7257" s="32"/>
      <c r="V7257" s="32"/>
    </row>
    <row r="7258" spans="20:22" x14ac:dyDescent="0.35">
      <c r="T7258" s="32"/>
      <c r="V7258" s="32"/>
    </row>
    <row r="7259" spans="20:22" x14ac:dyDescent="0.35">
      <c r="T7259" s="32"/>
      <c r="V7259" s="32"/>
    </row>
    <row r="7260" spans="20:22" x14ac:dyDescent="0.35">
      <c r="T7260" s="32"/>
      <c r="V7260" s="32"/>
    </row>
    <row r="7261" spans="20:22" x14ac:dyDescent="0.35">
      <c r="T7261" s="32"/>
      <c r="V7261" s="32"/>
    </row>
    <row r="7262" spans="20:22" x14ac:dyDescent="0.35">
      <c r="T7262" s="32"/>
      <c r="V7262" s="32"/>
    </row>
    <row r="7263" spans="20:22" x14ac:dyDescent="0.35">
      <c r="T7263" s="32"/>
      <c r="V7263" s="32"/>
    </row>
    <row r="7264" spans="20:22" x14ac:dyDescent="0.35">
      <c r="T7264" s="32"/>
      <c r="V7264" s="32"/>
    </row>
    <row r="7265" spans="20:22" x14ac:dyDescent="0.35">
      <c r="T7265" s="32"/>
      <c r="V7265" s="32"/>
    </row>
    <row r="7266" spans="20:22" x14ac:dyDescent="0.35">
      <c r="T7266" s="32"/>
      <c r="V7266" s="32"/>
    </row>
    <row r="7267" spans="20:22" x14ac:dyDescent="0.35">
      <c r="T7267" s="32"/>
      <c r="V7267" s="32"/>
    </row>
    <row r="7268" spans="20:22" x14ac:dyDescent="0.35">
      <c r="T7268" s="32"/>
      <c r="V7268" s="32"/>
    </row>
    <row r="7269" spans="20:22" x14ac:dyDescent="0.35">
      <c r="T7269" s="32"/>
      <c r="V7269" s="32"/>
    </row>
    <row r="7270" spans="20:22" x14ac:dyDescent="0.35">
      <c r="T7270" s="32"/>
      <c r="V7270" s="32"/>
    </row>
    <row r="7271" spans="20:22" x14ac:dyDescent="0.35">
      <c r="T7271" s="32"/>
      <c r="V7271" s="32"/>
    </row>
    <row r="7272" spans="20:22" x14ac:dyDescent="0.35">
      <c r="T7272" s="32"/>
      <c r="V7272" s="32"/>
    </row>
    <row r="7273" spans="20:22" x14ac:dyDescent="0.35">
      <c r="T7273" s="32"/>
      <c r="V7273" s="32"/>
    </row>
    <row r="7274" spans="20:22" x14ac:dyDescent="0.35">
      <c r="T7274" s="32"/>
      <c r="V7274" s="32"/>
    </row>
    <row r="7275" spans="20:22" x14ac:dyDescent="0.35">
      <c r="T7275" s="32"/>
      <c r="V7275" s="32"/>
    </row>
    <row r="7276" spans="20:22" x14ac:dyDescent="0.35">
      <c r="T7276" s="32"/>
      <c r="V7276" s="32"/>
    </row>
    <row r="7277" spans="20:22" x14ac:dyDescent="0.35">
      <c r="T7277" s="32"/>
      <c r="V7277" s="32"/>
    </row>
    <row r="7278" spans="20:22" x14ac:dyDescent="0.35">
      <c r="T7278" s="32"/>
      <c r="V7278" s="32"/>
    </row>
    <row r="7279" spans="20:22" x14ac:dyDescent="0.35">
      <c r="T7279" s="32"/>
      <c r="V7279" s="32"/>
    </row>
    <row r="7280" spans="20:22" x14ac:dyDescent="0.35">
      <c r="T7280" s="32"/>
      <c r="V7280" s="32"/>
    </row>
    <row r="7281" spans="20:22" x14ac:dyDescent="0.35">
      <c r="T7281" s="32"/>
      <c r="V7281" s="32"/>
    </row>
    <row r="7282" spans="20:22" x14ac:dyDescent="0.35">
      <c r="T7282" s="32"/>
      <c r="V7282" s="32"/>
    </row>
    <row r="7283" spans="20:22" x14ac:dyDescent="0.35">
      <c r="T7283" s="32"/>
      <c r="V7283" s="32"/>
    </row>
    <row r="7284" spans="20:22" x14ac:dyDescent="0.35">
      <c r="T7284" s="32"/>
      <c r="V7284" s="32"/>
    </row>
    <row r="7285" spans="20:22" x14ac:dyDescent="0.35">
      <c r="T7285" s="32"/>
      <c r="V7285" s="32"/>
    </row>
    <row r="7286" spans="20:22" x14ac:dyDescent="0.35">
      <c r="T7286" s="32"/>
      <c r="V7286" s="32"/>
    </row>
    <row r="7287" spans="20:22" x14ac:dyDescent="0.35">
      <c r="T7287" s="32"/>
      <c r="V7287" s="32"/>
    </row>
    <row r="7288" spans="20:22" x14ac:dyDescent="0.35">
      <c r="T7288" s="32"/>
      <c r="V7288" s="32"/>
    </row>
    <row r="7289" spans="20:22" x14ac:dyDescent="0.35">
      <c r="T7289" s="32"/>
      <c r="V7289" s="32"/>
    </row>
    <row r="7290" spans="20:22" x14ac:dyDescent="0.35">
      <c r="T7290" s="32"/>
      <c r="V7290" s="32"/>
    </row>
    <row r="7291" spans="20:22" x14ac:dyDescent="0.35">
      <c r="T7291" s="32"/>
      <c r="V7291" s="32"/>
    </row>
    <row r="7292" spans="20:22" x14ac:dyDescent="0.35">
      <c r="T7292" s="32"/>
      <c r="V7292" s="32"/>
    </row>
    <row r="7293" spans="20:22" x14ac:dyDescent="0.35">
      <c r="T7293" s="32"/>
      <c r="V7293" s="32"/>
    </row>
    <row r="7294" spans="20:22" x14ac:dyDescent="0.35">
      <c r="T7294" s="32"/>
      <c r="V7294" s="32"/>
    </row>
    <row r="7295" spans="20:22" x14ac:dyDescent="0.35">
      <c r="T7295" s="32"/>
      <c r="V7295" s="32"/>
    </row>
    <row r="7296" spans="20:22" x14ac:dyDescent="0.35">
      <c r="T7296" s="32"/>
      <c r="V7296" s="32"/>
    </row>
    <row r="7297" spans="20:22" x14ac:dyDescent="0.35">
      <c r="T7297" s="32"/>
      <c r="V7297" s="32"/>
    </row>
    <row r="7298" spans="20:22" x14ac:dyDescent="0.35">
      <c r="T7298" s="32"/>
      <c r="V7298" s="32"/>
    </row>
    <row r="7299" spans="20:22" x14ac:dyDescent="0.35">
      <c r="T7299" s="32"/>
      <c r="V7299" s="32"/>
    </row>
    <row r="7300" spans="20:22" x14ac:dyDescent="0.35">
      <c r="T7300" s="32"/>
      <c r="V7300" s="32"/>
    </row>
    <row r="7301" spans="20:22" x14ac:dyDescent="0.35">
      <c r="T7301" s="32"/>
      <c r="V7301" s="32"/>
    </row>
    <row r="7302" spans="20:22" x14ac:dyDescent="0.35">
      <c r="T7302" s="32"/>
      <c r="V7302" s="32"/>
    </row>
    <row r="7303" spans="20:22" x14ac:dyDescent="0.35">
      <c r="T7303" s="32"/>
      <c r="V7303" s="32"/>
    </row>
    <row r="7304" spans="20:22" x14ac:dyDescent="0.35">
      <c r="T7304" s="32"/>
      <c r="V7304" s="32"/>
    </row>
    <row r="7305" spans="20:22" x14ac:dyDescent="0.35">
      <c r="T7305" s="32"/>
      <c r="V7305" s="32"/>
    </row>
    <row r="7306" spans="20:22" x14ac:dyDescent="0.35">
      <c r="T7306" s="32"/>
      <c r="V7306" s="32"/>
    </row>
    <row r="7307" spans="20:22" x14ac:dyDescent="0.35">
      <c r="T7307" s="32"/>
      <c r="V7307" s="32"/>
    </row>
    <row r="7308" spans="20:22" x14ac:dyDescent="0.35">
      <c r="T7308" s="32"/>
      <c r="V7308" s="32"/>
    </row>
    <row r="7309" spans="20:22" x14ac:dyDescent="0.35">
      <c r="T7309" s="32"/>
      <c r="V7309" s="32"/>
    </row>
    <row r="7310" spans="20:22" x14ac:dyDescent="0.35">
      <c r="T7310" s="32"/>
      <c r="V7310" s="32"/>
    </row>
    <row r="7311" spans="20:22" x14ac:dyDescent="0.35">
      <c r="T7311" s="32"/>
      <c r="V7311" s="32"/>
    </row>
    <row r="7312" spans="20:22" x14ac:dyDescent="0.35">
      <c r="T7312" s="32"/>
      <c r="V7312" s="32"/>
    </row>
    <row r="7313" spans="20:22" x14ac:dyDescent="0.35">
      <c r="T7313" s="32"/>
      <c r="V7313" s="32"/>
    </row>
    <row r="7314" spans="20:22" x14ac:dyDescent="0.35">
      <c r="T7314" s="32"/>
      <c r="V7314" s="32"/>
    </row>
    <row r="7315" spans="20:22" x14ac:dyDescent="0.35">
      <c r="T7315" s="32"/>
      <c r="V7315" s="32"/>
    </row>
    <row r="7316" spans="20:22" x14ac:dyDescent="0.35">
      <c r="T7316" s="32"/>
      <c r="V7316" s="32"/>
    </row>
    <row r="7317" spans="20:22" x14ac:dyDescent="0.35">
      <c r="T7317" s="32"/>
      <c r="V7317" s="32"/>
    </row>
    <row r="7318" spans="20:22" x14ac:dyDescent="0.35">
      <c r="T7318" s="32"/>
      <c r="V7318" s="32"/>
    </row>
    <row r="7319" spans="20:22" x14ac:dyDescent="0.35">
      <c r="T7319" s="32"/>
      <c r="V7319" s="32"/>
    </row>
    <row r="7320" spans="20:22" x14ac:dyDescent="0.35">
      <c r="T7320" s="32"/>
      <c r="V7320" s="32"/>
    </row>
    <row r="7321" spans="20:22" x14ac:dyDescent="0.35">
      <c r="T7321" s="32"/>
      <c r="V7321" s="32"/>
    </row>
    <row r="7322" spans="20:22" x14ac:dyDescent="0.35">
      <c r="T7322" s="32"/>
      <c r="V7322" s="32"/>
    </row>
    <row r="7323" spans="20:22" x14ac:dyDescent="0.35">
      <c r="T7323" s="32"/>
      <c r="V7323" s="32"/>
    </row>
    <row r="7324" spans="20:22" x14ac:dyDescent="0.35">
      <c r="T7324" s="32"/>
      <c r="V7324" s="32"/>
    </row>
    <row r="7325" spans="20:22" x14ac:dyDescent="0.35">
      <c r="T7325" s="32"/>
      <c r="V7325" s="32"/>
    </row>
    <row r="7326" spans="20:22" x14ac:dyDescent="0.35">
      <c r="T7326" s="32"/>
      <c r="V7326" s="32"/>
    </row>
    <row r="7327" spans="20:22" x14ac:dyDescent="0.35">
      <c r="T7327" s="32"/>
      <c r="V7327" s="32"/>
    </row>
    <row r="7328" spans="20:22" x14ac:dyDescent="0.35">
      <c r="T7328" s="32"/>
      <c r="V7328" s="32"/>
    </row>
    <row r="7329" spans="20:22" x14ac:dyDescent="0.35">
      <c r="T7329" s="32"/>
      <c r="V7329" s="32"/>
    </row>
    <row r="7330" spans="20:22" x14ac:dyDescent="0.35">
      <c r="T7330" s="32"/>
      <c r="V7330" s="32"/>
    </row>
    <row r="7331" spans="20:22" x14ac:dyDescent="0.35">
      <c r="T7331" s="32"/>
      <c r="V7331" s="32"/>
    </row>
    <row r="7332" spans="20:22" x14ac:dyDescent="0.35">
      <c r="T7332" s="32"/>
      <c r="V7332" s="32"/>
    </row>
    <row r="7333" spans="20:22" x14ac:dyDescent="0.35">
      <c r="T7333" s="32"/>
      <c r="V7333" s="32"/>
    </row>
    <row r="7334" spans="20:22" x14ac:dyDescent="0.35">
      <c r="T7334" s="32"/>
      <c r="V7334" s="32"/>
    </row>
    <row r="7335" spans="20:22" x14ac:dyDescent="0.35">
      <c r="T7335" s="32"/>
      <c r="V7335" s="32"/>
    </row>
    <row r="7336" spans="20:22" x14ac:dyDescent="0.35">
      <c r="T7336" s="32"/>
      <c r="V7336" s="32"/>
    </row>
    <row r="7337" spans="20:22" x14ac:dyDescent="0.35">
      <c r="T7337" s="32"/>
      <c r="V7337" s="32"/>
    </row>
    <row r="7338" spans="20:22" x14ac:dyDescent="0.35">
      <c r="T7338" s="32"/>
      <c r="V7338" s="32"/>
    </row>
    <row r="7339" spans="20:22" x14ac:dyDescent="0.35">
      <c r="T7339" s="32"/>
      <c r="V7339" s="32"/>
    </row>
    <row r="7340" spans="20:22" x14ac:dyDescent="0.35">
      <c r="T7340" s="32"/>
      <c r="V7340" s="32"/>
    </row>
    <row r="7341" spans="20:22" x14ac:dyDescent="0.35">
      <c r="T7341" s="32"/>
      <c r="V7341" s="32"/>
    </row>
    <row r="7342" spans="20:22" x14ac:dyDescent="0.35">
      <c r="T7342" s="32"/>
      <c r="V7342" s="32"/>
    </row>
    <row r="7343" spans="20:22" x14ac:dyDescent="0.35">
      <c r="T7343" s="32"/>
      <c r="V7343" s="32"/>
    </row>
    <row r="7344" spans="20:22" x14ac:dyDescent="0.35">
      <c r="T7344" s="32"/>
      <c r="V7344" s="32"/>
    </row>
    <row r="7345" spans="20:22" x14ac:dyDescent="0.35">
      <c r="T7345" s="32"/>
      <c r="V7345" s="32"/>
    </row>
    <row r="7346" spans="20:22" x14ac:dyDescent="0.35">
      <c r="T7346" s="32"/>
      <c r="V7346" s="32"/>
    </row>
    <row r="7347" spans="20:22" x14ac:dyDescent="0.35">
      <c r="T7347" s="32"/>
      <c r="V7347" s="32"/>
    </row>
    <row r="7348" spans="20:22" x14ac:dyDescent="0.35">
      <c r="T7348" s="32"/>
      <c r="V7348" s="32"/>
    </row>
    <row r="7349" spans="20:22" x14ac:dyDescent="0.35">
      <c r="T7349" s="32"/>
      <c r="V7349" s="32"/>
    </row>
    <row r="7350" spans="20:22" x14ac:dyDescent="0.35">
      <c r="T7350" s="32"/>
      <c r="V7350" s="32"/>
    </row>
    <row r="7351" spans="20:22" x14ac:dyDescent="0.35">
      <c r="T7351" s="32"/>
      <c r="V7351" s="32"/>
    </row>
    <row r="7352" spans="20:22" x14ac:dyDescent="0.35">
      <c r="T7352" s="32"/>
      <c r="V7352" s="32"/>
    </row>
    <row r="7353" spans="20:22" x14ac:dyDescent="0.35">
      <c r="T7353" s="32"/>
      <c r="V7353" s="32"/>
    </row>
    <row r="7354" spans="20:22" x14ac:dyDescent="0.35">
      <c r="T7354" s="32"/>
      <c r="V7354" s="32"/>
    </row>
    <row r="7355" spans="20:22" x14ac:dyDescent="0.35">
      <c r="T7355" s="32"/>
      <c r="V7355" s="32"/>
    </row>
    <row r="7356" spans="20:22" x14ac:dyDescent="0.35">
      <c r="T7356" s="32"/>
      <c r="V7356" s="32"/>
    </row>
    <row r="7357" spans="20:22" x14ac:dyDescent="0.35">
      <c r="T7357" s="32"/>
      <c r="V7357" s="32"/>
    </row>
    <row r="7358" spans="20:22" x14ac:dyDescent="0.35">
      <c r="T7358" s="32"/>
      <c r="V7358" s="32"/>
    </row>
    <row r="7359" spans="20:22" x14ac:dyDescent="0.35">
      <c r="T7359" s="32"/>
      <c r="V7359" s="32"/>
    </row>
    <row r="7360" spans="20:22" x14ac:dyDescent="0.35">
      <c r="T7360" s="32"/>
      <c r="V7360" s="32"/>
    </row>
    <row r="7361" spans="20:22" x14ac:dyDescent="0.35">
      <c r="T7361" s="32"/>
      <c r="V7361" s="32"/>
    </row>
    <row r="7362" spans="20:22" x14ac:dyDescent="0.35">
      <c r="T7362" s="32"/>
      <c r="V7362" s="32"/>
    </row>
    <row r="7363" spans="20:22" x14ac:dyDescent="0.35">
      <c r="T7363" s="32"/>
      <c r="V7363" s="32"/>
    </row>
    <row r="7364" spans="20:22" x14ac:dyDescent="0.35">
      <c r="T7364" s="32"/>
      <c r="V7364" s="32"/>
    </row>
    <row r="7365" spans="20:22" x14ac:dyDescent="0.35">
      <c r="T7365" s="32"/>
      <c r="V7365" s="32"/>
    </row>
    <row r="7366" spans="20:22" x14ac:dyDescent="0.35">
      <c r="T7366" s="32"/>
      <c r="V7366" s="32"/>
    </row>
    <row r="7367" spans="20:22" x14ac:dyDescent="0.35">
      <c r="T7367" s="32"/>
      <c r="V7367" s="32"/>
    </row>
    <row r="7368" spans="20:22" x14ac:dyDescent="0.35">
      <c r="T7368" s="32"/>
      <c r="V7368" s="32"/>
    </row>
    <row r="7369" spans="20:22" x14ac:dyDescent="0.35">
      <c r="T7369" s="32"/>
      <c r="V7369" s="32"/>
    </row>
    <row r="7370" spans="20:22" x14ac:dyDescent="0.35">
      <c r="T7370" s="32"/>
      <c r="V7370" s="32"/>
    </row>
    <row r="7371" spans="20:22" x14ac:dyDescent="0.35">
      <c r="T7371" s="32"/>
      <c r="V7371" s="32"/>
    </row>
    <row r="7372" spans="20:22" x14ac:dyDescent="0.35">
      <c r="T7372" s="32"/>
      <c r="V7372" s="32"/>
    </row>
    <row r="7373" spans="20:22" x14ac:dyDescent="0.35">
      <c r="T7373" s="32"/>
      <c r="V7373" s="32"/>
    </row>
    <row r="7374" spans="20:22" x14ac:dyDescent="0.35">
      <c r="T7374" s="32"/>
      <c r="V7374" s="32"/>
    </row>
    <row r="7375" spans="20:22" x14ac:dyDescent="0.35">
      <c r="T7375" s="32"/>
      <c r="V7375" s="32"/>
    </row>
    <row r="7376" spans="20:22" x14ac:dyDescent="0.35">
      <c r="T7376" s="32"/>
      <c r="V7376" s="32"/>
    </row>
    <row r="7377" spans="20:22" x14ac:dyDescent="0.35">
      <c r="T7377" s="32"/>
      <c r="V7377" s="32"/>
    </row>
    <row r="7378" spans="20:22" x14ac:dyDescent="0.35">
      <c r="T7378" s="32"/>
      <c r="V7378" s="32"/>
    </row>
    <row r="7379" spans="20:22" x14ac:dyDescent="0.35">
      <c r="T7379" s="32"/>
      <c r="V7379" s="32"/>
    </row>
    <row r="7380" spans="20:22" x14ac:dyDescent="0.35">
      <c r="T7380" s="32"/>
      <c r="V7380" s="32"/>
    </row>
    <row r="7381" spans="20:22" x14ac:dyDescent="0.35">
      <c r="T7381" s="32"/>
      <c r="V7381" s="32"/>
    </row>
    <row r="7382" spans="20:22" x14ac:dyDescent="0.35">
      <c r="T7382" s="32"/>
      <c r="V7382" s="32"/>
    </row>
    <row r="7383" spans="20:22" x14ac:dyDescent="0.35">
      <c r="T7383" s="32"/>
      <c r="V7383" s="32"/>
    </row>
    <row r="7384" spans="20:22" x14ac:dyDescent="0.35">
      <c r="T7384" s="32"/>
      <c r="V7384" s="32"/>
    </row>
    <row r="7385" spans="20:22" x14ac:dyDescent="0.35">
      <c r="T7385" s="32"/>
      <c r="V7385" s="32"/>
    </row>
    <row r="7386" spans="20:22" x14ac:dyDescent="0.35">
      <c r="T7386" s="32"/>
      <c r="V7386" s="32"/>
    </row>
    <row r="7387" spans="20:22" x14ac:dyDescent="0.35">
      <c r="T7387" s="32"/>
      <c r="V7387" s="32"/>
    </row>
    <row r="7388" spans="20:22" x14ac:dyDescent="0.35">
      <c r="T7388" s="32"/>
      <c r="V7388" s="32"/>
    </row>
    <row r="7389" spans="20:22" x14ac:dyDescent="0.35">
      <c r="T7389" s="32"/>
      <c r="V7389" s="32"/>
    </row>
    <row r="7390" spans="20:22" x14ac:dyDescent="0.35">
      <c r="T7390" s="32"/>
      <c r="V7390" s="32"/>
    </row>
    <row r="7391" spans="20:22" x14ac:dyDescent="0.35">
      <c r="T7391" s="32"/>
      <c r="V7391" s="32"/>
    </row>
    <row r="7392" spans="20:22" x14ac:dyDescent="0.35">
      <c r="T7392" s="32"/>
      <c r="V7392" s="32"/>
    </row>
    <row r="7393" spans="20:22" x14ac:dyDescent="0.35">
      <c r="T7393" s="32"/>
      <c r="V7393" s="32"/>
    </row>
    <row r="7394" spans="20:22" x14ac:dyDescent="0.35">
      <c r="T7394" s="32"/>
      <c r="V7394" s="32"/>
    </row>
    <row r="7395" spans="20:22" x14ac:dyDescent="0.35">
      <c r="T7395" s="32"/>
      <c r="V7395" s="32"/>
    </row>
    <row r="7396" spans="20:22" x14ac:dyDescent="0.35">
      <c r="T7396" s="32"/>
      <c r="V7396" s="32"/>
    </row>
    <row r="7397" spans="20:22" x14ac:dyDescent="0.35">
      <c r="T7397" s="32"/>
      <c r="V7397" s="32"/>
    </row>
    <row r="7398" spans="20:22" x14ac:dyDescent="0.35">
      <c r="T7398" s="32"/>
      <c r="V7398" s="32"/>
    </row>
    <row r="7399" spans="20:22" x14ac:dyDescent="0.35">
      <c r="T7399" s="32"/>
      <c r="V7399" s="32"/>
    </row>
    <row r="7400" spans="20:22" x14ac:dyDescent="0.35">
      <c r="T7400" s="32"/>
      <c r="V7400" s="32"/>
    </row>
    <row r="7401" spans="20:22" x14ac:dyDescent="0.35">
      <c r="T7401" s="32"/>
      <c r="V7401" s="32"/>
    </row>
    <row r="7402" spans="20:22" x14ac:dyDescent="0.35">
      <c r="T7402" s="32"/>
      <c r="V7402" s="32"/>
    </row>
    <row r="7403" spans="20:22" x14ac:dyDescent="0.35">
      <c r="T7403" s="32"/>
      <c r="V7403" s="32"/>
    </row>
    <row r="7404" spans="20:22" x14ac:dyDescent="0.35">
      <c r="T7404" s="32"/>
      <c r="V7404" s="32"/>
    </row>
    <row r="7405" spans="20:22" x14ac:dyDescent="0.35">
      <c r="T7405" s="32"/>
      <c r="V7405" s="32"/>
    </row>
    <row r="7406" spans="20:22" x14ac:dyDescent="0.35">
      <c r="T7406" s="32"/>
      <c r="V7406" s="32"/>
    </row>
    <row r="7407" spans="20:22" x14ac:dyDescent="0.35">
      <c r="T7407" s="32"/>
      <c r="V7407" s="32"/>
    </row>
    <row r="7408" spans="20:22" x14ac:dyDescent="0.35">
      <c r="T7408" s="32"/>
      <c r="V7408" s="32"/>
    </row>
    <row r="7409" spans="20:22" x14ac:dyDescent="0.35">
      <c r="T7409" s="32"/>
      <c r="V7409" s="32"/>
    </row>
    <row r="7410" spans="20:22" x14ac:dyDescent="0.35">
      <c r="T7410" s="32"/>
      <c r="V7410" s="32"/>
    </row>
    <row r="7411" spans="20:22" x14ac:dyDescent="0.35">
      <c r="T7411" s="32"/>
      <c r="V7411" s="32"/>
    </row>
    <row r="7412" spans="20:22" x14ac:dyDescent="0.35">
      <c r="T7412" s="32"/>
      <c r="V7412" s="32"/>
    </row>
    <row r="7413" spans="20:22" x14ac:dyDescent="0.35">
      <c r="T7413" s="32"/>
      <c r="V7413" s="32"/>
    </row>
    <row r="7414" spans="20:22" x14ac:dyDescent="0.35">
      <c r="T7414" s="32"/>
      <c r="V7414" s="32"/>
    </row>
    <row r="7415" spans="20:22" x14ac:dyDescent="0.35">
      <c r="T7415" s="32"/>
      <c r="V7415" s="32"/>
    </row>
    <row r="7416" spans="20:22" x14ac:dyDescent="0.35">
      <c r="T7416" s="32"/>
      <c r="V7416" s="32"/>
    </row>
    <row r="7417" spans="20:22" x14ac:dyDescent="0.35">
      <c r="T7417" s="32"/>
      <c r="V7417" s="32"/>
    </row>
    <row r="7418" spans="20:22" x14ac:dyDescent="0.35">
      <c r="T7418" s="32"/>
      <c r="V7418" s="32"/>
    </row>
    <row r="7419" spans="20:22" x14ac:dyDescent="0.35">
      <c r="T7419" s="32"/>
      <c r="V7419" s="32"/>
    </row>
    <row r="7420" spans="20:22" x14ac:dyDescent="0.35">
      <c r="T7420" s="32"/>
      <c r="V7420" s="32"/>
    </row>
    <row r="7421" spans="20:22" x14ac:dyDescent="0.35">
      <c r="T7421" s="32"/>
      <c r="V7421" s="32"/>
    </row>
    <row r="7422" spans="20:22" x14ac:dyDescent="0.35">
      <c r="T7422" s="32"/>
      <c r="V7422" s="32"/>
    </row>
    <row r="7423" spans="20:22" x14ac:dyDescent="0.35">
      <c r="T7423" s="32"/>
      <c r="V7423" s="32"/>
    </row>
    <row r="7424" spans="20:22" x14ac:dyDescent="0.35">
      <c r="T7424" s="32"/>
      <c r="V7424" s="32"/>
    </row>
    <row r="7425" spans="20:22" x14ac:dyDescent="0.35">
      <c r="T7425" s="32"/>
      <c r="V7425" s="32"/>
    </row>
    <row r="7426" spans="20:22" x14ac:dyDescent="0.35">
      <c r="T7426" s="32"/>
      <c r="V7426" s="32"/>
    </row>
    <row r="7427" spans="20:22" x14ac:dyDescent="0.35">
      <c r="T7427" s="32"/>
      <c r="V7427" s="32"/>
    </row>
    <row r="7428" spans="20:22" x14ac:dyDescent="0.35">
      <c r="T7428" s="32"/>
      <c r="V7428" s="32"/>
    </row>
    <row r="7429" spans="20:22" x14ac:dyDescent="0.35">
      <c r="T7429" s="32"/>
      <c r="V7429" s="32"/>
    </row>
    <row r="7430" spans="20:22" x14ac:dyDescent="0.35">
      <c r="T7430" s="32"/>
      <c r="V7430" s="32"/>
    </row>
    <row r="7431" spans="20:22" x14ac:dyDescent="0.35">
      <c r="T7431" s="32"/>
      <c r="V7431" s="32"/>
    </row>
    <row r="7432" spans="20:22" x14ac:dyDescent="0.35">
      <c r="T7432" s="32"/>
      <c r="V7432" s="32"/>
    </row>
    <row r="7433" spans="20:22" x14ac:dyDescent="0.35">
      <c r="T7433" s="32"/>
      <c r="V7433" s="32"/>
    </row>
    <row r="7434" spans="20:22" x14ac:dyDescent="0.35">
      <c r="T7434" s="32"/>
      <c r="V7434" s="32"/>
    </row>
    <row r="7435" spans="20:22" x14ac:dyDescent="0.35">
      <c r="T7435" s="32"/>
      <c r="V7435" s="32"/>
    </row>
    <row r="7436" spans="20:22" x14ac:dyDescent="0.35">
      <c r="T7436" s="32"/>
      <c r="V7436" s="32"/>
    </row>
    <row r="7437" spans="20:22" x14ac:dyDescent="0.35">
      <c r="T7437" s="32"/>
      <c r="V7437" s="32"/>
    </row>
    <row r="7438" spans="20:22" x14ac:dyDescent="0.35">
      <c r="T7438" s="32"/>
      <c r="V7438" s="32"/>
    </row>
    <row r="7439" spans="20:22" x14ac:dyDescent="0.35">
      <c r="T7439" s="32"/>
      <c r="V7439" s="32"/>
    </row>
    <row r="7440" spans="20:22" x14ac:dyDescent="0.35">
      <c r="T7440" s="32"/>
      <c r="V7440" s="32"/>
    </row>
    <row r="7441" spans="20:22" x14ac:dyDescent="0.35">
      <c r="T7441" s="32"/>
      <c r="V7441" s="32"/>
    </row>
    <row r="7442" spans="20:22" x14ac:dyDescent="0.35">
      <c r="T7442" s="32"/>
      <c r="V7442" s="32"/>
    </row>
    <row r="7443" spans="20:22" x14ac:dyDescent="0.35">
      <c r="T7443" s="32"/>
      <c r="V7443" s="32"/>
    </row>
    <row r="7444" spans="20:22" x14ac:dyDescent="0.35">
      <c r="T7444" s="32"/>
      <c r="V7444" s="32"/>
    </row>
    <row r="7445" spans="20:22" x14ac:dyDescent="0.35">
      <c r="T7445" s="32"/>
      <c r="V7445" s="32"/>
    </row>
    <row r="7446" spans="20:22" x14ac:dyDescent="0.35">
      <c r="T7446" s="32"/>
      <c r="V7446" s="32"/>
    </row>
    <row r="7447" spans="20:22" x14ac:dyDescent="0.35">
      <c r="T7447" s="32"/>
      <c r="V7447" s="32"/>
    </row>
    <row r="7448" spans="20:22" x14ac:dyDescent="0.35">
      <c r="T7448" s="32"/>
      <c r="V7448" s="32"/>
    </row>
    <row r="7449" spans="20:22" x14ac:dyDescent="0.35">
      <c r="T7449" s="32"/>
      <c r="V7449" s="32"/>
    </row>
    <row r="7450" spans="20:22" x14ac:dyDescent="0.35">
      <c r="T7450" s="32"/>
      <c r="V7450" s="32"/>
    </row>
    <row r="7451" spans="20:22" x14ac:dyDescent="0.35">
      <c r="T7451" s="32"/>
      <c r="V7451" s="32"/>
    </row>
    <row r="7452" spans="20:22" x14ac:dyDescent="0.35">
      <c r="T7452" s="32"/>
      <c r="V7452" s="32"/>
    </row>
    <row r="7453" spans="20:22" x14ac:dyDescent="0.35">
      <c r="T7453" s="32"/>
      <c r="V7453" s="32"/>
    </row>
    <row r="7454" spans="20:22" x14ac:dyDescent="0.35">
      <c r="T7454" s="32"/>
      <c r="V7454" s="32"/>
    </row>
    <row r="7455" spans="20:22" x14ac:dyDescent="0.35">
      <c r="T7455" s="32"/>
      <c r="V7455" s="32"/>
    </row>
    <row r="7456" spans="20:22" x14ac:dyDescent="0.35">
      <c r="T7456" s="32"/>
      <c r="V7456" s="32"/>
    </row>
    <row r="7457" spans="20:22" x14ac:dyDescent="0.35">
      <c r="T7457" s="32"/>
      <c r="V7457" s="32"/>
    </row>
    <row r="7458" spans="20:22" x14ac:dyDescent="0.35">
      <c r="T7458" s="32"/>
      <c r="V7458" s="32"/>
    </row>
    <row r="7459" spans="20:22" x14ac:dyDescent="0.35">
      <c r="T7459" s="32"/>
      <c r="V7459" s="32"/>
    </row>
    <row r="7460" spans="20:22" x14ac:dyDescent="0.35">
      <c r="T7460" s="32"/>
      <c r="V7460" s="32"/>
    </row>
    <row r="7461" spans="20:22" x14ac:dyDescent="0.35">
      <c r="T7461" s="32"/>
      <c r="V7461" s="32"/>
    </row>
    <row r="7462" spans="20:22" x14ac:dyDescent="0.35">
      <c r="T7462" s="32"/>
      <c r="V7462" s="32"/>
    </row>
    <row r="7463" spans="20:22" x14ac:dyDescent="0.35">
      <c r="T7463" s="32"/>
      <c r="V7463" s="32"/>
    </row>
    <row r="7464" spans="20:22" x14ac:dyDescent="0.35">
      <c r="T7464" s="32"/>
      <c r="V7464" s="32"/>
    </row>
    <row r="7465" spans="20:22" x14ac:dyDescent="0.35">
      <c r="T7465" s="32"/>
      <c r="V7465" s="32"/>
    </row>
    <row r="7466" spans="20:22" x14ac:dyDescent="0.35">
      <c r="T7466" s="32"/>
      <c r="V7466" s="32"/>
    </row>
    <row r="7467" spans="20:22" x14ac:dyDescent="0.35">
      <c r="T7467" s="32"/>
      <c r="V7467" s="32"/>
    </row>
    <row r="7468" spans="20:22" x14ac:dyDescent="0.35">
      <c r="T7468" s="32"/>
      <c r="V7468" s="32"/>
    </row>
    <row r="7469" spans="20:22" x14ac:dyDescent="0.35">
      <c r="T7469" s="32"/>
      <c r="V7469" s="32"/>
    </row>
    <row r="7470" spans="20:22" x14ac:dyDescent="0.35">
      <c r="T7470" s="32"/>
      <c r="V7470" s="32"/>
    </row>
    <row r="7471" spans="20:22" x14ac:dyDescent="0.35">
      <c r="T7471" s="32"/>
      <c r="V7471" s="32"/>
    </row>
    <row r="7472" spans="20:22" x14ac:dyDescent="0.35">
      <c r="T7472" s="32"/>
      <c r="V7472" s="32"/>
    </row>
    <row r="7473" spans="20:22" x14ac:dyDescent="0.35">
      <c r="T7473" s="32"/>
      <c r="V7473" s="32"/>
    </row>
    <row r="7474" spans="20:22" x14ac:dyDescent="0.35">
      <c r="T7474" s="32"/>
      <c r="V7474" s="32"/>
    </row>
    <row r="7475" spans="20:22" x14ac:dyDescent="0.35">
      <c r="T7475" s="32"/>
      <c r="V7475" s="32"/>
    </row>
    <row r="7476" spans="20:22" x14ac:dyDescent="0.35">
      <c r="T7476" s="32"/>
      <c r="V7476" s="32"/>
    </row>
    <row r="7477" spans="20:22" x14ac:dyDescent="0.35">
      <c r="T7477" s="32"/>
      <c r="V7477" s="32"/>
    </row>
    <row r="7478" spans="20:22" x14ac:dyDescent="0.35">
      <c r="T7478" s="32"/>
      <c r="V7478" s="32"/>
    </row>
    <row r="7479" spans="20:22" x14ac:dyDescent="0.35">
      <c r="T7479" s="32"/>
      <c r="V7479" s="32"/>
    </row>
    <row r="7480" spans="20:22" x14ac:dyDescent="0.35">
      <c r="T7480" s="32"/>
      <c r="V7480" s="32"/>
    </row>
    <row r="7481" spans="20:22" x14ac:dyDescent="0.35">
      <c r="T7481" s="32"/>
      <c r="V7481" s="32"/>
    </row>
    <row r="7482" spans="20:22" x14ac:dyDescent="0.35">
      <c r="T7482" s="32"/>
      <c r="V7482" s="32"/>
    </row>
    <row r="7483" spans="20:22" x14ac:dyDescent="0.35">
      <c r="T7483" s="32"/>
      <c r="V7483" s="32"/>
    </row>
    <row r="7484" spans="20:22" x14ac:dyDescent="0.35">
      <c r="T7484" s="32"/>
      <c r="V7484" s="32"/>
    </row>
    <row r="7485" spans="20:22" x14ac:dyDescent="0.35">
      <c r="T7485" s="32"/>
      <c r="V7485" s="32"/>
    </row>
    <row r="7486" spans="20:22" x14ac:dyDescent="0.35">
      <c r="T7486" s="32"/>
      <c r="V7486" s="32"/>
    </row>
    <row r="7487" spans="20:22" x14ac:dyDescent="0.35">
      <c r="T7487" s="32"/>
      <c r="V7487" s="32"/>
    </row>
    <row r="7488" spans="20:22" x14ac:dyDescent="0.35">
      <c r="T7488" s="32"/>
      <c r="V7488" s="32"/>
    </row>
    <row r="7489" spans="20:22" x14ac:dyDescent="0.35">
      <c r="T7489" s="32"/>
      <c r="V7489" s="32"/>
    </row>
    <row r="7490" spans="20:22" x14ac:dyDescent="0.35">
      <c r="T7490" s="32"/>
      <c r="V7490" s="32"/>
    </row>
    <row r="7491" spans="20:22" x14ac:dyDescent="0.35">
      <c r="T7491" s="32"/>
      <c r="V7491" s="32"/>
    </row>
    <row r="7492" spans="20:22" x14ac:dyDescent="0.35">
      <c r="T7492" s="32"/>
      <c r="V7492" s="32"/>
    </row>
    <row r="7493" spans="20:22" x14ac:dyDescent="0.35">
      <c r="T7493" s="32"/>
      <c r="V7493" s="32"/>
    </row>
    <row r="7494" spans="20:22" x14ac:dyDescent="0.35">
      <c r="T7494" s="32"/>
      <c r="V7494" s="32"/>
    </row>
    <row r="7495" spans="20:22" x14ac:dyDescent="0.35">
      <c r="T7495" s="32"/>
      <c r="V7495" s="32"/>
    </row>
    <row r="7496" spans="20:22" x14ac:dyDescent="0.35">
      <c r="T7496" s="32"/>
      <c r="V7496" s="32"/>
    </row>
    <row r="7497" spans="20:22" x14ac:dyDescent="0.35">
      <c r="T7497" s="32"/>
      <c r="V7497" s="32"/>
    </row>
    <row r="7498" spans="20:22" x14ac:dyDescent="0.35">
      <c r="T7498" s="32"/>
      <c r="V7498" s="32"/>
    </row>
    <row r="7499" spans="20:22" x14ac:dyDescent="0.35">
      <c r="T7499" s="32"/>
      <c r="V7499" s="32"/>
    </row>
    <row r="7500" spans="20:22" x14ac:dyDescent="0.35">
      <c r="T7500" s="32"/>
      <c r="V7500" s="32"/>
    </row>
    <row r="7501" spans="20:22" x14ac:dyDescent="0.35">
      <c r="T7501" s="32"/>
      <c r="V7501" s="32"/>
    </row>
    <row r="7502" spans="20:22" x14ac:dyDescent="0.35">
      <c r="T7502" s="32"/>
      <c r="V7502" s="32"/>
    </row>
    <row r="7503" spans="20:22" x14ac:dyDescent="0.35">
      <c r="T7503" s="32"/>
      <c r="V7503" s="32"/>
    </row>
    <row r="7504" spans="20:22" x14ac:dyDescent="0.35">
      <c r="T7504" s="32"/>
      <c r="V7504" s="32"/>
    </row>
    <row r="7505" spans="20:22" x14ac:dyDescent="0.35">
      <c r="T7505" s="32"/>
      <c r="V7505" s="32"/>
    </row>
    <row r="7506" spans="20:22" x14ac:dyDescent="0.35">
      <c r="T7506" s="32"/>
      <c r="V7506" s="32"/>
    </row>
    <row r="7507" spans="20:22" x14ac:dyDescent="0.35">
      <c r="T7507" s="32"/>
      <c r="V7507" s="32"/>
    </row>
    <row r="7508" spans="20:22" x14ac:dyDescent="0.35">
      <c r="T7508" s="32"/>
      <c r="V7508" s="32"/>
    </row>
    <row r="7509" spans="20:22" x14ac:dyDescent="0.35">
      <c r="T7509" s="32"/>
      <c r="V7509" s="32"/>
    </row>
    <row r="7510" spans="20:22" x14ac:dyDescent="0.35">
      <c r="T7510" s="32"/>
      <c r="V7510" s="32"/>
    </row>
    <row r="7511" spans="20:22" x14ac:dyDescent="0.35">
      <c r="T7511" s="32"/>
      <c r="V7511" s="32"/>
    </row>
    <row r="7512" spans="20:22" x14ac:dyDescent="0.35">
      <c r="T7512" s="32"/>
      <c r="V7512" s="32"/>
    </row>
    <row r="7513" spans="20:22" x14ac:dyDescent="0.35">
      <c r="T7513" s="32"/>
      <c r="V7513" s="32"/>
    </row>
    <row r="7514" spans="20:22" x14ac:dyDescent="0.35">
      <c r="T7514" s="32"/>
      <c r="V7514" s="32"/>
    </row>
    <row r="7515" spans="20:22" x14ac:dyDescent="0.35">
      <c r="T7515" s="32"/>
      <c r="V7515" s="32"/>
    </row>
    <row r="7516" spans="20:22" x14ac:dyDescent="0.35">
      <c r="T7516" s="32"/>
      <c r="V7516" s="32"/>
    </row>
    <row r="7517" spans="20:22" x14ac:dyDescent="0.35">
      <c r="T7517" s="32"/>
      <c r="V7517" s="32"/>
    </row>
    <row r="7518" spans="20:22" x14ac:dyDescent="0.35">
      <c r="T7518" s="32"/>
      <c r="V7518" s="32"/>
    </row>
    <row r="7519" spans="20:22" x14ac:dyDescent="0.35">
      <c r="T7519" s="32"/>
      <c r="V7519" s="32"/>
    </row>
    <row r="7520" spans="20:22" x14ac:dyDescent="0.35">
      <c r="T7520" s="32"/>
      <c r="V7520" s="32"/>
    </row>
    <row r="7521" spans="20:22" x14ac:dyDescent="0.35">
      <c r="T7521" s="32"/>
      <c r="V7521" s="32"/>
    </row>
    <row r="7522" spans="20:22" x14ac:dyDescent="0.35">
      <c r="T7522" s="32"/>
      <c r="V7522" s="32"/>
    </row>
    <row r="7523" spans="20:22" x14ac:dyDescent="0.35">
      <c r="T7523" s="32"/>
      <c r="V7523" s="32"/>
    </row>
    <row r="7524" spans="20:22" x14ac:dyDescent="0.35">
      <c r="T7524" s="32"/>
      <c r="V7524" s="32"/>
    </row>
    <row r="7525" spans="20:22" x14ac:dyDescent="0.35">
      <c r="T7525" s="32"/>
      <c r="V7525" s="32"/>
    </row>
    <row r="7526" spans="20:22" x14ac:dyDescent="0.35">
      <c r="T7526" s="32"/>
      <c r="V7526" s="32"/>
    </row>
    <row r="7527" spans="20:22" x14ac:dyDescent="0.35">
      <c r="T7527" s="32"/>
      <c r="V7527" s="32"/>
    </row>
    <row r="7528" spans="20:22" x14ac:dyDescent="0.35">
      <c r="T7528" s="32"/>
      <c r="V7528" s="32"/>
    </row>
    <row r="7529" spans="20:22" x14ac:dyDescent="0.35">
      <c r="T7529" s="32"/>
      <c r="V7529" s="32"/>
    </row>
    <row r="7530" spans="20:22" x14ac:dyDescent="0.35">
      <c r="T7530" s="32"/>
      <c r="V7530" s="32"/>
    </row>
    <row r="7531" spans="20:22" x14ac:dyDescent="0.35">
      <c r="T7531" s="32"/>
      <c r="V7531" s="32"/>
    </row>
    <row r="7532" spans="20:22" x14ac:dyDescent="0.35">
      <c r="T7532" s="32"/>
      <c r="V7532" s="32"/>
    </row>
    <row r="7533" spans="20:22" x14ac:dyDescent="0.35">
      <c r="T7533" s="32"/>
      <c r="V7533" s="32"/>
    </row>
    <row r="7534" spans="20:22" x14ac:dyDescent="0.35">
      <c r="T7534" s="32"/>
      <c r="V7534" s="32"/>
    </row>
    <row r="7535" spans="20:22" x14ac:dyDescent="0.35">
      <c r="T7535" s="32"/>
      <c r="V7535" s="32"/>
    </row>
    <row r="7536" spans="20:22" x14ac:dyDescent="0.35">
      <c r="T7536" s="32"/>
      <c r="V7536" s="32"/>
    </row>
    <row r="7537" spans="20:22" x14ac:dyDescent="0.35">
      <c r="T7537" s="32"/>
      <c r="V7537" s="32"/>
    </row>
    <row r="7538" spans="20:22" x14ac:dyDescent="0.35">
      <c r="T7538" s="32"/>
      <c r="V7538" s="32"/>
    </row>
    <row r="7539" spans="20:22" x14ac:dyDescent="0.35">
      <c r="T7539" s="32"/>
      <c r="V7539" s="32"/>
    </row>
    <row r="7540" spans="20:22" x14ac:dyDescent="0.35">
      <c r="T7540" s="32"/>
      <c r="V7540" s="32"/>
    </row>
    <row r="7541" spans="20:22" x14ac:dyDescent="0.35">
      <c r="T7541" s="32"/>
      <c r="V7541" s="32"/>
    </row>
    <row r="7542" spans="20:22" x14ac:dyDescent="0.35">
      <c r="T7542" s="32"/>
      <c r="V7542" s="32"/>
    </row>
    <row r="7543" spans="20:22" x14ac:dyDescent="0.35">
      <c r="T7543" s="32"/>
      <c r="V7543" s="32"/>
    </row>
    <row r="7544" spans="20:22" x14ac:dyDescent="0.35">
      <c r="T7544" s="32"/>
      <c r="V7544" s="32"/>
    </row>
    <row r="7545" spans="20:22" x14ac:dyDescent="0.35">
      <c r="T7545" s="32"/>
      <c r="V7545" s="32"/>
    </row>
    <row r="7546" spans="20:22" x14ac:dyDescent="0.35">
      <c r="T7546" s="32"/>
      <c r="V7546" s="32"/>
    </row>
    <row r="7547" spans="20:22" x14ac:dyDescent="0.35">
      <c r="T7547" s="32"/>
      <c r="V7547" s="32"/>
    </row>
    <row r="7548" spans="20:22" x14ac:dyDescent="0.35">
      <c r="T7548" s="32"/>
      <c r="V7548" s="32"/>
    </row>
    <row r="7549" spans="20:22" x14ac:dyDescent="0.35">
      <c r="T7549" s="32"/>
      <c r="V7549" s="32"/>
    </row>
    <row r="7550" spans="20:22" x14ac:dyDescent="0.35">
      <c r="T7550" s="32"/>
      <c r="V7550" s="32"/>
    </row>
    <row r="7551" spans="20:22" x14ac:dyDescent="0.35">
      <c r="T7551" s="32"/>
      <c r="V7551" s="32"/>
    </row>
    <row r="7552" spans="20:22" x14ac:dyDescent="0.35">
      <c r="T7552" s="32"/>
      <c r="V7552" s="32"/>
    </row>
    <row r="7553" spans="20:22" x14ac:dyDescent="0.35">
      <c r="T7553" s="32"/>
      <c r="V7553" s="32"/>
    </row>
    <row r="7554" spans="20:22" x14ac:dyDescent="0.35">
      <c r="T7554" s="32"/>
      <c r="V7554" s="32"/>
    </row>
    <row r="7555" spans="20:22" x14ac:dyDescent="0.35">
      <c r="T7555" s="32"/>
      <c r="V7555" s="32"/>
    </row>
    <row r="7556" spans="20:22" x14ac:dyDescent="0.35">
      <c r="T7556" s="32"/>
      <c r="V7556" s="32"/>
    </row>
    <row r="7557" spans="20:22" x14ac:dyDescent="0.35">
      <c r="T7557" s="32"/>
      <c r="V7557" s="32"/>
    </row>
    <row r="7558" spans="20:22" x14ac:dyDescent="0.35">
      <c r="T7558" s="32"/>
      <c r="V7558" s="32"/>
    </row>
    <row r="7559" spans="20:22" x14ac:dyDescent="0.35">
      <c r="T7559" s="32"/>
      <c r="V7559" s="32"/>
    </row>
    <row r="7560" spans="20:22" x14ac:dyDescent="0.35">
      <c r="T7560" s="32"/>
      <c r="V7560" s="32"/>
    </row>
    <row r="7561" spans="20:22" x14ac:dyDescent="0.35">
      <c r="T7561" s="32"/>
      <c r="V7561" s="32"/>
    </row>
    <row r="7562" spans="20:22" x14ac:dyDescent="0.35">
      <c r="T7562" s="32"/>
      <c r="V7562" s="32"/>
    </row>
    <row r="7563" spans="20:22" x14ac:dyDescent="0.35">
      <c r="T7563" s="32"/>
      <c r="V7563" s="32"/>
    </row>
    <row r="7564" spans="20:22" x14ac:dyDescent="0.35">
      <c r="T7564" s="32"/>
      <c r="V7564" s="32"/>
    </row>
    <row r="7565" spans="20:22" x14ac:dyDescent="0.35">
      <c r="T7565" s="32"/>
      <c r="V7565" s="32"/>
    </row>
    <row r="7566" spans="20:22" x14ac:dyDescent="0.35">
      <c r="T7566" s="32"/>
      <c r="V7566" s="32"/>
    </row>
    <row r="7567" spans="20:22" x14ac:dyDescent="0.35">
      <c r="T7567" s="32"/>
      <c r="V7567" s="32"/>
    </row>
    <row r="7568" spans="20:22" x14ac:dyDescent="0.35">
      <c r="T7568" s="32"/>
      <c r="V7568" s="32"/>
    </row>
    <row r="7569" spans="20:22" x14ac:dyDescent="0.35">
      <c r="T7569" s="32"/>
      <c r="V7569" s="32"/>
    </row>
    <row r="7570" spans="20:22" x14ac:dyDescent="0.35">
      <c r="T7570" s="32"/>
      <c r="V7570" s="32"/>
    </row>
    <row r="7571" spans="20:22" x14ac:dyDescent="0.35">
      <c r="T7571" s="32"/>
      <c r="V7571" s="32"/>
    </row>
    <row r="7572" spans="20:22" x14ac:dyDescent="0.35">
      <c r="T7572" s="32"/>
      <c r="V7572" s="32"/>
    </row>
    <row r="7573" spans="20:22" x14ac:dyDescent="0.35">
      <c r="T7573" s="32"/>
      <c r="V7573" s="32"/>
    </row>
    <row r="7574" spans="20:22" x14ac:dyDescent="0.35">
      <c r="T7574" s="32"/>
      <c r="V7574" s="32"/>
    </row>
    <row r="7575" spans="20:22" x14ac:dyDescent="0.35">
      <c r="T7575" s="32"/>
      <c r="V7575" s="32"/>
    </row>
    <row r="7576" spans="20:22" x14ac:dyDescent="0.35">
      <c r="T7576" s="32"/>
      <c r="V7576" s="32"/>
    </row>
    <row r="7577" spans="20:22" x14ac:dyDescent="0.35">
      <c r="T7577" s="32"/>
      <c r="V7577" s="32"/>
    </row>
    <row r="7578" spans="20:22" x14ac:dyDescent="0.35">
      <c r="T7578" s="32"/>
      <c r="V7578" s="32"/>
    </row>
    <row r="7579" spans="20:22" x14ac:dyDescent="0.35">
      <c r="T7579" s="32"/>
      <c r="V7579" s="32"/>
    </row>
    <row r="7580" spans="20:22" x14ac:dyDescent="0.35">
      <c r="T7580" s="32"/>
      <c r="V7580" s="32"/>
    </row>
    <row r="7581" spans="20:22" x14ac:dyDescent="0.35">
      <c r="T7581" s="32"/>
      <c r="V7581" s="32"/>
    </row>
    <row r="7582" spans="20:22" x14ac:dyDescent="0.35">
      <c r="T7582" s="32"/>
      <c r="V7582" s="32"/>
    </row>
    <row r="7583" spans="20:22" x14ac:dyDescent="0.35">
      <c r="T7583" s="32"/>
      <c r="V7583" s="32"/>
    </row>
    <row r="7584" spans="20:22" x14ac:dyDescent="0.35">
      <c r="T7584" s="32"/>
      <c r="V7584" s="32"/>
    </row>
    <row r="7585" spans="20:22" x14ac:dyDescent="0.35">
      <c r="T7585" s="32"/>
      <c r="V7585" s="32"/>
    </row>
    <row r="7586" spans="20:22" x14ac:dyDescent="0.35">
      <c r="T7586" s="32"/>
      <c r="V7586" s="32"/>
    </row>
    <row r="7587" spans="20:22" x14ac:dyDescent="0.35">
      <c r="T7587" s="32"/>
      <c r="V7587" s="32"/>
    </row>
    <row r="7588" spans="20:22" x14ac:dyDescent="0.35">
      <c r="T7588" s="32"/>
      <c r="V7588" s="32"/>
    </row>
    <row r="7589" spans="20:22" x14ac:dyDescent="0.35">
      <c r="T7589" s="32"/>
      <c r="V7589" s="32"/>
    </row>
    <row r="7590" spans="20:22" x14ac:dyDescent="0.35">
      <c r="T7590" s="32"/>
      <c r="V7590" s="32"/>
    </row>
    <row r="7591" spans="20:22" x14ac:dyDescent="0.35">
      <c r="T7591" s="32"/>
      <c r="V7591" s="32"/>
    </row>
    <row r="7592" spans="20:22" x14ac:dyDescent="0.35">
      <c r="T7592" s="32"/>
      <c r="V7592" s="32"/>
    </row>
    <row r="7593" spans="20:22" x14ac:dyDescent="0.35">
      <c r="T7593" s="32"/>
      <c r="V7593" s="32"/>
    </row>
    <row r="7594" spans="20:22" x14ac:dyDescent="0.35">
      <c r="T7594" s="32"/>
      <c r="V7594" s="32"/>
    </row>
    <row r="7595" spans="20:22" x14ac:dyDescent="0.35">
      <c r="T7595" s="32"/>
      <c r="V7595" s="32"/>
    </row>
    <row r="7596" spans="20:22" x14ac:dyDescent="0.35">
      <c r="T7596" s="32"/>
      <c r="V7596" s="32"/>
    </row>
    <row r="7597" spans="20:22" x14ac:dyDescent="0.35">
      <c r="T7597" s="32"/>
      <c r="V7597" s="32"/>
    </row>
    <row r="7598" spans="20:22" x14ac:dyDescent="0.35">
      <c r="T7598" s="32"/>
      <c r="V7598" s="32"/>
    </row>
    <row r="7599" spans="20:22" x14ac:dyDescent="0.35">
      <c r="T7599" s="32"/>
      <c r="V7599" s="32"/>
    </row>
    <row r="7600" spans="20:22" x14ac:dyDescent="0.35">
      <c r="T7600" s="32"/>
      <c r="V7600" s="32"/>
    </row>
    <row r="7601" spans="20:22" x14ac:dyDescent="0.35">
      <c r="T7601" s="32"/>
      <c r="V7601" s="32"/>
    </row>
    <row r="7602" spans="20:22" x14ac:dyDescent="0.35">
      <c r="T7602" s="32"/>
      <c r="V7602" s="32"/>
    </row>
    <row r="7603" spans="20:22" x14ac:dyDescent="0.35">
      <c r="T7603" s="32"/>
      <c r="V7603" s="32"/>
    </row>
    <row r="7604" spans="20:22" x14ac:dyDescent="0.35">
      <c r="T7604" s="32"/>
      <c r="V7604" s="32"/>
    </row>
    <row r="7605" spans="20:22" x14ac:dyDescent="0.35">
      <c r="T7605" s="32"/>
      <c r="V7605" s="32"/>
    </row>
    <row r="7606" spans="20:22" x14ac:dyDescent="0.35">
      <c r="T7606" s="32"/>
      <c r="V7606" s="32"/>
    </row>
    <row r="7607" spans="20:22" x14ac:dyDescent="0.35">
      <c r="T7607" s="32"/>
      <c r="V7607" s="32"/>
    </row>
    <row r="7608" spans="20:22" x14ac:dyDescent="0.35">
      <c r="T7608" s="32"/>
      <c r="V7608" s="32"/>
    </row>
    <row r="7609" spans="20:22" x14ac:dyDescent="0.35">
      <c r="T7609" s="32"/>
      <c r="V7609" s="32"/>
    </row>
    <row r="7610" spans="20:22" x14ac:dyDescent="0.35">
      <c r="T7610" s="32"/>
      <c r="V7610" s="32"/>
    </row>
    <row r="7611" spans="20:22" x14ac:dyDescent="0.35">
      <c r="T7611" s="32"/>
      <c r="V7611" s="32"/>
    </row>
    <row r="7612" spans="20:22" x14ac:dyDescent="0.35">
      <c r="T7612" s="32"/>
      <c r="V7612" s="32"/>
    </row>
    <row r="7613" spans="20:22" x14ac:dyDescent="0.35">
      <c r="T7613" s="32"/>
      <c r="V7613" s="32"/>
    </row>
    <row r="7614" spans="20:22" x14ac:dyDescent="0.35">
      <c r="T7614" s="32"/>
      <c r="V7614" s="32"/>
    </row>
    <row r="7615" spans="20:22" x14ac:dyDescent="0.35">
      <c r="T7615" s="32"/>
      <c r="V7615" s="32"/>
    </row>
    <row r="7616" spans="20:22" x14ac:dyDescent="0.35">
      <c r="T7616" s="32"/>
      <c r="V7616" s="32"/>
    </row>
    <row r="7617" spans="20:22" x14ac:dyDescent="0.35">
      <c r="T7617" s="32"/>
      <c r="V7617" s="32"/>
    </row>
    <row r="7618" spans="20:22" x14ac:dyDescent="0.35">
      <c r="T7618" s="32"/>
      <c r="V7618" s="32"/>
    </row>
    <row r="7619" spans="20:22" x14ac:dyDescent="0.35">
      <c r="T7619" s="32"/>
      <c r="V7619" s="32"/>
    </row>
    <row r="7620" spans="20:22" x14ac:dyDescent="0.35">
      <c r="T7620" s="32"/>
      <c r="V7620" s="32"/>
    </row>
    <row r="7621" spans="20:22" x14ac:dyDescent="0.35">
      <c r="T7621" s="32"/>
      <c r="V7621" s="32"/>
    </row>
    <row r="7622" spans="20:22" x14ac:dyDescent="0.35">
      <c r="T7622" s="32"/>
      <c r="V7622" s="32"/>
    </row>
    <row r="7623" spans="20:22" x14ac:dyDescent="0.35">
      <c r="T7623" s="32"/>
      <c r="V7623" s="32"/>
    </row>
    <row r="7624" spans="20:22" x14ac:dyDescent="0.35">
      <c r="T7624" s="32"/>
      <c r="V7624" s="32"/>
    </row>
    <row r="7625" spans="20:22" x14ac:dyDescent="0.35">
      <c r="T7625" s="32"/>
      <c r="V7625" s="32"/>
    </row>
    <row r="7626" spans="20:22" x14ac:dyDescent="0.35">
      <c r="T7626" s="32"/>
      <c r="V7626" s="32"/>
    </row>
    <row r="7627" spans="20:22" x14ac:dyDescent="0.35">
      <c r="T7627" s="32"/>
      <c r="V7627" s="32"/>
    </row>
    <row r="7628" spans="20:22" x14ac:dyDescent="0.35">
      <c r="T7628" s="32"/>
      <c r="V7628" s="32"/>
    </row>
    <row r="7629" spans="20:22" x14ac:dyDescent="0.35">
      <c r="T7629" s="32"/>
      <c r="V7629" s="32"/>
    </row>
    <row r="7630" spans="20:22" x14ac:dyDescent="0.35">
      <c r="T7630" s="32"/>
      <c r="V7630" s="32"/>
    </row>
    <row r="7631" spans="20:22" x14ac:dyDescent="0.35">
      <c r="T7631" s="32"/>
      <c r="V7631" s="32"/>
    </row>
    <row r="7632" spans="20:22" x14ac:dyDescent="0.35">
      <c r="T7632" s="32"/>
      <c r="V7632" s="32"/>
    </row>
    <row r="7633" spans="20:22" x14ac:dyDescent="0.35">
      <c r="T7633" s="32"/>
      <c r="V7633" s="32"/>
    </row>
    <row r="7634" spans="20:22" x14ac:dyDescent="0.35">
      <c r="T7634" s="32"/>
      <c r="V7634" s="32"/>
    </row>
    <row r="7635" spans="20:22" x14ac:dyDescent="0.35">
      <c r="T7635" s="32"/>
      <c r="V7635" s="32"/>
    </row>
    <row r="7636" spans="20:22" x14ac:dyDescent="0.35">
      <c r="T7636" s="32"/>
      <c r="V7636" s="32"/>
    </row>
    <row r="7637" spans="20:22" x14ac:dyDescent="0.35">
      <c r="T7637" s="32"/>
      <c r="V7637" s="32"/>
    </row>
    <row r="7638" spans="20:22" x14ac:dyDescent="0.35">
      <c r="T7638" s="32"/>
      <c r="V7638" s="32"/>
    </row>
    <row r="7639" spans="20:22" x14ac:dyDescent="0.35">
      <c r="T7639" s="32"/>
      <c r="V7639" s="32"/>
    </row>
    <row r="7640" spans="20:22" x14ac:dyDescent="0.35">
      <c r="T7640" s="32"/>
      <c r="V7640" s="32"/>
    </row>
    <row r="7641" spans="20:22" x14ac:dyDescent="0.35">
      <c r="T7641" s="32"/>
      <c r="V7641" s="32"/>
    </row>
    <row r="7642" spans="20:22" x14ac:dyDescent="0.35">
      <c r="T7642" s="32"/>
      <c r="V7642" s="32"/>
    </row>
    <row r="7643" spans="20:22" x14ac:dyDescent="0.35">
      <c r="T7643" s="32"/>
      <c r="V7643" s="32"/>
    </row>
    <row r="7644" spans="20:22" x14ac:dyDescent="0.35">
      <c r="T7644" s="32"/>
      <c r="V7644" s="32"/>
    </row>
    <row r="7645" spans="20:22" x14ac:dyDescent="0.35">
      <c r="T7645" s="32"/>
      <c r="V7645" s="32"/>
    </row>
    <row r="7646" spans="20:22" x14ac:dyDescent="0.35">
      <c r="T7646" s="32"/>
      <c r="V7646" s="32"/>
    </row>
    <row r="7647" spans="20:22" x14ac:dyDescent="0.35">
      <c r="T7647" s="32"/>
      <c r="V7647" s="32"/>
    </row>
    <row r="7648" spans="20:22" x14ac:dyDescent="0.35">
      <c r="T7648" s="32"/>
      <c r="V7648" s="32"/>
    </row>
    <row r="7649" spans="20:22" x14ac:dyDescent="0.35">
      <c r="T7649" s="32"/>
      <c r="V7649" s="32"/>
    </row>
    <row r="7650" spans="20:22" x14ac:dyDescent="0.35">
      <c r="T7650" s="32"/>
      <c r="V7650" s="32"/>
    </row>
    <row r="7651" spans="20:22" x14ac:dyDescent="0.35">
      <c r="T7651" s="32"/>
      <c r="V7651" s="32"/>
    </row>
    <row r="7652" spans="20:22" x14ac:dyDescent="0.35">
      <c r="T7652" s="32"/>
      <c r="V7652" s="32"/>
    </row>
    <row r="7653" spans="20:22" x14ac:dyDescent="0.35">
      <c r="T7653" s="32"/>
      <c r="V7653" s="32"/>
    </row>
    <row r="7654" spans="20:22" x14ac:dyDescent="0.35">
      <c r="T7654" s="32"/>
      <c r="V7654" s="32"/>
    </row>
    <row r="7655" spans="20:22" x14ac:dyDescent="0.35">
      <c r="T7655" s="32"/>
      <c r="V7655" s="32"/>
    </row>
    <row r="7656" spans="20:22" x14ac:dyDescent="0.35">
      <c r="T7656" s="32"/>
      <c r="V7656" s="32"/>
    </row>
    <row r="7657" spans="20:22" x14ac:dyDescent="0.35">
      <c r="T7657" s="32"/>
      <c r="V7657" s="32"/>
    </row>
    <row r="7658" spans="20:22" x14ac:dyDescent="0.35">
      <c r="T7658" s="32"/>
      <c r="V7658" s="32"/>
    </row>
    <row r="7659" spans="20:22" x14ac:dyDescent="0.35">
      <c r="T7659" s="32"/>
      <c r="V7659" s="32"/>
    </row>
    <row r="7660" spans="20:22" x14ac:dyDescent="0.35">
      <c r="T7660" s="32"/>
      <c r="V7660" s="32"/>
    </row>
    <row r="7661" spans="20:22" x14ac:dyDescent="0.35">
      <c r="T7661" s="32"/>
      <c r="V7661" s="32"/>
    </row>
    <row r="7662" spans="20:22" x14ac:dyDescent="0.35">
      <c r="T7662" s="32"/>
      <c r="V7662" s="32"/>
    </row>
    <row r="7663" spans="20:22" x14ac:dyDescent="0.35">
      <c r="T7663" s="32"/>
      <c r="V7663" s="32"/>
    </row>
    <row r="7664" spans="20:22" x14ac:dyDescent="0.35">
      <c r="T7664" s="32"/>
      <c r="V7664" s="32"/>
    </row>
    <row r="7665" spans="20:22" x14ac:dyDescent="0.35">
      <c r="T7665" s="32"/>
      <c r="V7665" s="32"/>
    </row>
    <row r="7666" spans="20:22" x14ac:dyDescent="0.35">
      <c r="T7666" s="32"/>
      <c r="V7666" s="32"/>
    </row>
    <row r="7667" spans="20:22" x14ac:dyDescent="0.35">
      <c r="T7667" s="32"/>
      <c r="V7667" s="32"/>
    </row>
    <row r="7668" spans="20:22" x14ac:dyDescent="0.35">
      <c r="T7668" s="32"/>
      <c r="V7668" s="32"/>
    </row>
    <row r="7669" spans="20:22" x14ac:dyDescent="0.35">
      <c r="T7669" s="32"/>
      <c r="V7669" s="32"/>
    </row>
    <row r="7670" spans="20:22" x14ac:dyDescent="0.35">
      <c r="T7670" s="32"/>
      <c r="V7670" s="32"/>
    </row>
    <row r="7671" spans="20:22" x14ac:dyDescent="0.35">
      <c r="T7671" s="32"/>
      <c r="V7671" s="32"/>
    </row>
    <row r="7672" spans="20:22" x14ac:dyDescent="0.35">
      <c r="T7672" s="32"/>
      <c r="V7672" s="32"/>
    </row>
    <row r="7673" spans="20:22" x14ac:dyDescent="0.35">
      <c r="T7673" s="32"/>
      <c r="V7673" s="32"/>
    </row>
    <row r="7674" spans="20:22" x14ac:dyDescent="0.35">
      <c r="T7674" s="32"/>
      <c r="V7674" s="32"/>
    </row>
    <row r="7675" spans="20:22" x14ac:dyDescent="0.35">
      <c r="T7675" s="32"/>
      <c r="V7675" s="32"/>
    </row>
    <row r="7676" spans="20:22" x14ac:dyDescent="0.35">
      <c r="T7676" s="32"/>
      <c r="V7676" s="32"/>
    </row>
    <row r="7677" spans="20:22" x14ac:dyDescent="0.35">
      <c r="T7677" s="32"/>
      <c r="V7677" s="32"/>
    </row>
    <row r="7678" spans="20:22" x14ac:dyDescent="0.35">
      <c r="T7678" s="32"/>
      <c r="V7678" s="32"/>
    </row>
    <row r="7679" spans="20:22" x14ac:dyDescent="0.35">
      <c r="T7679" s="32"/>
      <c r="V7679" s="32"/>
    </row>
    <row r="7680" spans="20:22" x14ac:dyDescent="0.35">
      <c r="T7680" s="32"/>
      <c r="V7680" s="32"/>
    </row>
    <row r="7681" spans="20:22" x14ac:dyDescent="0.35">
      <c r="T7681" s="32"/>
      <c r="V7681" s="32"/>
    </row>
    <row r="7682" spans="20:22" x14ac:dyDescent="0.35">
      <c r="T7682" s="32"/>
      <c r="V7682" s="32"/>
    </row>
    <row r="7683" spans="20:22" x14ac:dyDescent="0.35">
      <c r="T7683" s="32"/>
      <c r="V7683" s="32"/>
    </row>
    <row r="7684" spans="20:22" x14ac:dyDescent="0.35">
      <c r="T7684" s="32"/>
      <c r="V7684" s="32"/>
    </row>
    <row r="7685" spans="20:22" x14ac:dyDescent="0.35">
      <c r="T7685" s="32"/>
      <c r="V7685" s="32"/>
    </row>
    <row r="7686" spans="20:22" x14ac:dyDescent="0.35">
      <c r="T7686" s="32"/>
      <c r="V7686" s="32"/>
    </row>
    <row r="7687" spans="20:22" x14ac:dyDescent="0.35">
      <c r="T7687" s="32"/>
      <c r="V7687" s="32"/>
    </row>
    <row r="7688" spans="20:22" x14ac:dyDescent="0.35">
      <c r="T7688" s="32"/>
      <c r="V7688" s="32"/>
    </row>
    <row r="7689" spans="20:22" x14ac:dyDescent="0.35">
      <c r="T7689" s="32"/>
      <c r="V7689" s="32"/>
    </row>
    <row r="7690" spans="20:22" x14ac:dyDescent="0.35">
      <c r="T7690" s="32"/>
      <c r="V7690" s="32"/>
    </row>
    <row r="7691" spans="20:22" x14ac:dyDescent="0.35">
      <c r="T7691" s="32"/>
      <c r="V7691" s="32"/>
    </row>
    <row r="7692" spans="20:22" x14ac:dyDescent="0.35">
      <c r="T7692" s="32"/>
      <c r="V7692" s="32"/>
    </row>
    <row r="7693" spans="20:22" x14ac:dyDescent="0.35">
      <c r="T7693" s="32"/>
      <c r="V7693" s="32"/>
    </row>
    <row r="7694" spans="20:22" x14ac:dyDescent="0.35">
      <c r="T7694" s="32"/>
      <c r="V7694" s="32"/>
    </row>
    <row r="7695" spans="20:22" x14ac:dyDescent="0.35">
      <c r="T7695" s="32"/>
      <c r="V7695" s="32"/>
    </row>
    <row r="7696" spans="20:22" x14ac:dyDescent="0.35">
      <c r="T7696" s="32"/>
      <c r="V7696" s="32"/>
    </row>
    <row r="7697" spans="20:22" x14ac:dyDescent="0.35">
      <c r="T7697" s="32"/>
      <c r="V7697" s="32"/>
    </row>
    <row r="7698" spans="20:22" x14ac:dyDescent="0.35">
      <c r="T7698" s="32"/>
      <c r="V7698" s="32"/>
    </row>
    <row r="7699" spans="20:22" x14ac:dyDescent="0.35">
      <c r="T7699" s="32"/>
      <c r="V7699" s="32"/>
    </row>
    <row r="7700" spans="20:22" x14ac:dyDescent="0.35">
      <c r="T7700" s="32"/>
      <c r="V7700" s="32"/>
    </row>
    <row r="7701" spans="20:22" x14ac:dyDescent="0.35">
      <c r="T7701" s="32"/>
      <c r="V7701" s="32"/>
    </row>
    <row r="7702" spans="20:22" x14ac:dyDescent="0.35">
      <c r="T7702" s="32"/>
      <c r="V7702" s="32"/>
    </row>
    <row r="7703" spans="20:22" x14ac:dyDescent="0.35">
      <c r="T7703" s="32"/>
      <c r="V7703" s="32"/>
    </row>
    <row r="7704" spans="20:22" x14ac:dyDescent="0.35">
      <c r="T7704" s="32"/>
      <c r="V7704" s="32"/>
    </row>
    <row r="7705" spans="20:22" x14ac:dyDescent="0.35">
      <c r="T7705" s="32"/>
      <c r="V7705" s="32"/>
    </row>
    <row r="7706" spans="20:22" x14ac:dyDescent="0.35">
      <c r="T7706" s="32"/>
      <c r="V7706" s="32"/>
    </row>
    <row r="7707" spans="20:22" x14ac:dyDescent="0.35">
      <c r="T7707" s="32"/>
      <c r="V7707" s="32"/>
    </row>
    <row r="7708" spans="20:22" x14ac:dyDescent="0.35">
      <c r="T7708" s="32"/>
      <c r="V7708" s="32"/>
    </row>
    <row r="7709" spans="20:22" x14ac:dyDescent="0.35">
      <c r="T7709" s="32"/>
      <c r="V7709" s="32"/>
    </row>
    <row r="7710" spans="20:22" x14ac:dyDescent="0.35">
      <c r="T7710" s="32"/>
      <c r="V7710" s="32"/>
    </row>
    <row r="7711" spans="20:22" x14ac:dyDescent="0.35">
      <c r="T7711" s="32"/>
      <c r="V7711" s="32"/>
    </row>
    <row r="7712" spans="20:22" x14ac:dyDescent="0.35">
      <c r="T7712" s="32"/>
      <c r="V7712" s="32"/>
    </row>
    <row r="7713" spans="20:22" x14ac:dyDescent="0.35">
      <c r="T7713" s="32"/>
      <c r="V7713" s="32"/>
    </row>
    <row r="7714" spans="20:22" x14ac:dyDescent="0.35">
      <c r="T7714" s="32"/>
      <c r="V7714" s="32"/>
    </row>
    <row r="7715" spans="20:22" x14ac:dyDescent="0.35">
      <c r="T7715" s="32"/>
      <c r="V7715" s="32"/>
    </row>
    <row r="7716" spans="20:22" x14ac:dyDescent="0.35">
      <c r="T7716" s="32"/>
      <c r="V7716" s="32"/>
    </row>
    <row r="7717" spans="20:22" x14ac:dyDescent="0.35">
      <c r="T7717" s="32"/>
      <c r="V7717" s="32"/>
    </row>
    <row r="7718" spans="20:22" x14ac:dyDescent="0.35">
      <c r="T7718" s="32"/>
      <c r="V7718" s="32"/>
    </row>
    <row r="7719" spans="20:22" x14ac:dyDescent="0.35">
      <c r="T7719" s="32"/>
      <c r="V7719" s="32"/>
    </row>
    <row r="7720" spans="20:22" x14ac:dyDescent="0.35">
      <c r="T7720" s="32"/>
      <c r="V7720" s="32"/>
    </row>
    <row r="7721" spans="20:22" x14ac:dyDescent="0.35">
      <c r="T7721" s="32"/>
      <c r="V7721" s="32"/>
    </row>
    <row r="7722" spans="20:22" x14ac:dyDescent="0.35">
      <c r="T7722" s="32"/>
      <c r="V7722" s="32"/>
    </row>
    <row r="7723" spans="20:22" x14ac:dyDescent="0.35">
      <c r="T7723" s="32"/>
      <c r="V7723" s="32"/>
    </row>
    <row r="7724" spans="20:22" x14ac:dyDescent="0.35">
      <c r="T7724" s="32"/>
      <c r="V7724" s="32"/>
    </row>
    <row r="7725" spans="20:22" x14ac:dyDescent="0.35">
      <c r="T7725" s="32"/>
      <c r="V7725" s="32"/>
    </row>
    <row r="7726" spans="20:22" x14ac:dyDescent="0.35">
      <c r="T7726" s="32"/>
      <c r="V7726" s="32"/>
    </row>
    <row r="7727" spans="20:22" x14ac:dyDescent="0.35">
      <c r="T7727" s="32"/>
      <c r="V7727" s="32"/>
    </row>
    <row r="7728" spans="20:22" x14ac:dyDescent="0.35">
      <c r="T7728" s="32"/>
      <c r="V7728" s="32"/>
    </row>
    <row r="7729" spans="20:22" x14ac:dyDescent="0.35">
      <c r="T7729" s="32"/>
      <c r="V7729" s="32"/>
    </row>
    <row r="7730" spans="20:22" x14ac:dyDescent="0.35">
      <c r="T7730" s="32"/>
      <c r="V7730" s="32"/>
    </row>
    <row r="7731" spans="20:22" x14ac:dyDescent="0.35">
      <c r="T7731" s="32"/>
      <c r="V7731" s="32"/>
    </row>
    <row r="7732" spans="20:22" x14ac:dyDescent="0.35">
      <c r="T7732" s="32"/>
      <c r="V7732" s="32"/>
    </row>
    <row r="7733" spans="20:22" x14ac:dyDescent="0.35">
      <c r="T7733" s="32"/>
      <c r="V7733" s="32"/>
    </row>
    <row r="7734" spans="20:22" x14ac:dyDescent="0.35">
      <c r="T7734" s="32"/>
      <c r="V7734" s="32"/>
    </row>
    <row r="7735" spans="20:22" x14ac:dyDescent="0.35">
      <c r="T7735" s="32"/>
      <c r="V7735" s="32"/>
    </row>
    <row r="7736" spans="20:22" x14ac:dyDescent="0.35">
      <c r="T7736" s="32"/>
      <c r="V7736" s="32"/>
    </row>
    <row r="7737" spans="20:22" x14ac:dyDescent="0.35">
      <c r="T7737" s="32"/>
      <c r="V7737" s="32"/>
    </row>
    <row r="7738" spans="20:22" x14ac:dyDescent="0.35">
      <c r="T7738" s="32"/>
      <c r="V7738" s="32"/>
    </row>
    <row r="7739" spans="20:22" x14ac:dyDescent="0.35">
      <c r="T7739" s="32"/>
      <c r="V7739" s="32"/>
    </row>
    <row r="7740" spans="20:22" x14ac:dyDescent="0.35">
      <c r="T7740" s="32"/>
      <c r="V7740" s="32"/>
    </row>
    <row r="7741" spans="20:22" x14ac:dyDescent="0.35">
      <c r="T7741" s="32"/>
      <c r="V7741" s="32"/>
    </row>
    <row r="7742" spans="20:22" x14ac:dyDescent="0.35">
      <c r="T7742" s="32"/>
      <c r="V7742" s="32"/>
    </row>
    <row r="7743" spans="20:22" x14ac:dyDescent="0.35">
      <c r="T7743" s="32"/>
      <c r="V7743" s="32"/>
    </row>
    <row r="7744" spans="20:22" x14ac:dyDescent="0.35">
      <c r="T7744" s="32"/>
      <c r="V7744" s="32"/>
    </row>
    <row r="7745" spans="20:22" x14ac:dyDescent="0.35">
      <c r="T7745" s="32"/>
      <c r="V7745" s="32"/>
    </row>
    <row r="7746" spans="20:22" x14ac:dyDescent="0.35">
      <c r="T7746" s="32"/>
      <c r="V7746" s="32"/>
    </row>
    <row r="7747" spans="20:22" x14ac:dyDescent="0.35">
      <c r="T7747" s="32"/>
      <c r="V7747" s="32"/>
    </row>
    <row r="7748" spans="20:22" x14ac:dyDescent="0.35">
      <c r="T7748" s="32"/>
      <c r="V7748" s="32"/>
    </row>
    <row r="7749" spans="20:22" x14ac:dyDescent="0.35">
      <c r="T7749" s="32"/>
      <c r="V7749" s="32"/>
    </row>
    <row r="7750" spans="20:22" x14ac:dyDescent="0.35">
      <c r="T7750" s="32"/>
      <c r="V7750" s="32"/>
    </row>
    <row r="7751" spans="20:22" x14ac:dyDescent="0.35">
      <c r="T7751" s="32"/>
      <c r="V7751" s="32"/>
    </row>
    <row r="7752" spans="20:22" x14ac:dyDescent="0.35">
      <c r="T7752" s="32"/>
      <c r="V7752" s="32"/>
    </row>
    <row r="7753" spans="20:22" x14ac:dyDescent="0.35">
      <c r="T7753" s="32"/>
      <c r="V7753" s="32"/>
    </row>
    <row r="7754" spans="20:22" x14ac:dyDescent="0.35">
      <c r="T7754" s="32"/>
      <c r="V7754" s="32"/>
    </row>
    <row r="7755" spans="20:22" x14ac:dyDescent="0.35">
      <c r="T7755" s="32"/>
      <c r="V7755" s="32"/>
    </row>
    <row r="7756" spans="20:22" x14ac:dyDescent="0.35">
      <c r="T7756" s="32"/>
      <c r="V7756" s="32"/>
    </row>
    <row r="7757" spans="20:22" x14ac:dyDescent="0.35">
      <c r="T7757" s="32"/>
      <c r="V7757" s="32"/>
    </row>
    <row r="7758" spans="20:22" x14ac:dyDescent="0.35">
      <c r="T7758" s="32"/>
      <c r="V7758" s="32"/>
    </row>
    <row r="7759" spans="20:22" x14ac:dyDescent="0.35">
      <c r="T7759" s="32"/>
      <c r="V7759" s="32"/>
    </row>
    <row r="7760" spans="20:22" x14ac:dyDescent="0.35">
      <c r="T7760" s="32"/>
      <c r="V7760" s="32"/>
    </row>
    <row r="7761" spans="20:22" x14ac:dyDescent="0.35">
      <c r="T7761" s="32"/>
      <c r="V7761" s="32"/>
    </row>
    <row r="7762" spans="20:22" x14ac:dyDescent="0.35">
      <c r="T7762" s="32"/>
      <c r="V7762" s="32"/>
    </row>
    <row r="7763" spans="20:22" x14ac:dyDescent="0.35">
      <c r="T7763" s="32"/>
      <c r="V7763" s="32"/>
    </row>
    <row r="7764" spans="20:22" x14ac:dyDescent="0.35">
      <c r="T7764" s="32"/>
      <c r="V7764" s="32"/>
    </row>
    <row r="7765" spans="20:22" x14ac:dyDescent="0.35">
      <c r="T7765" s="32"/>
      <c r="V7765" s="32"/>
    </row>
    <row r="7766" spans="20:22" x14ac:dyDescent="0.35">
      <c r="T7766" s="32"/>
      <c r="V7766" s="32"/>
    </row>
    <row r="7767" spans="20:22" x14ac:dyDescent="0.35">
      <c r="T7767" s="32"/>
      <c r="V7767" s="32"/>
    </row>
    <row r="7768" spans="20:22" x14ac:dyDescent="0.35">
      <c r="T7768" s="32"/>
      <c r="V7768" s="32"/>
    </row>
    <row r="7769" spans="20:22" x14ac:dyDescent="0.35">
      <c r="T7769" s="32"/>
      <c r="V7769" s="32"/>
    </row>
    <row r="7770" spans="20:22" x14ac:dyDescent="0.35">
      <c r="T7770" s="32"/>
      <c r="V7770" s="32"/>
    </row>
    <row r="7771" spans="20:22" x14ac:dyDescent="0.35">
      <c r="T7771" s="32"/>
      <c r="V7771" s="32"/>
    </row>
    <row r="7772" spans="20:22" x14ac:dyDescent="0.35">
      <c r="T7772" s="32"/>
      <c r="V7772" s="32"/>
    </row>
    <row r="7773" spans="20:22" x14ac:dyDescent="0.35">
      <c r="T7773" s="32"/>
      <c r="V7773" s="32"/>
    </row>
    <row r="7774" spans="20:22" x14ac:dyDescent="0.35">
      <c r="T7774" s="32"/>
      <c r="V7774" s="32"/>
    </row>
    <row r="7775" spans="20:22" x14ac:dyDescent="0.35">
      <c r="T7775" s="32"/>
      <c r="V7775" s="32"/>
    </row>
    <row r="7776" spans="20:22" x14ac:dyDescent="0.35">
      <c r="T7776" s="32"/>
      <c r="V7776" s="32"/>
    </row>
    <row r="7777" spans="20:22" x14ac:dyDescent="0.35">
      <c r="T7777" s="32"/>
      <c r="V7777" s="32"/>
    </row>
    <row r="7778" spans="20:22" x14ac:dyDescent="0.35">
      <c r="T7778" s="32"/>
      <c r="V7778" s="32"/>
    </row>
    <row r="7779" spans="20:22" x14ac:dyDescent="0.35">
      <c r="T7779" s="32"/>
      <c r="V7779" s="32"/>
    </row>
    <row r="7780" spans="20:22" x14ac:dyDescent="0.35">
      <c r="T7780" s="32"/>
      <c r="V7780" s="32"/>
    </row>
    <row r="7781" spans="20:22" x14ac:dyDescent="0.35">
      <c r="T7781" s="32"/>
      <c r="V7781" s="32"/>
    </row>
    <row r="7782" spans="20:22" x14ac:dyDescent="0.35">
      <c r="T7782" s="32"/>
      <c r="V7782" s="32"/>
    </row>
    <row r="7783" spans="20:22" x14ac:dyDescent="0.35">
      <c r="T7783" s="32"/>
      <c r="V7783" s="32"/>
    </row>
    <row r="7784" spans="20:22" x14ac:dyDescent="0.35">
      <c r="T7784" s="32"/>
      <c r="V7784" s="32"/>
    </row>
    <row r="7785" spans="20:22" x14ac:dyDescent="0.35">
      <c r="T7785" s="32"/>
      <c r="V7785" s="32"/>
    </row>
    <row r="7786" spans="20:22" x14ac:dyDescent="0.35">
      <c r="T7786" s="32"/>
      <c r="V7786" s="32"/>
    </row>
    <row r="7787" spans="20:22" x14ac:dyDescent="0.35">
      <c r="T7787" s="32"/>
      <c r="V7787" s="32"/>
    </row>
    <row r="7788" spans="20:22" x14ac:dyDescent="0.35">
      <c r="T7788" s="32"/>
      <c r="V7788" s="32"/>
    </row>
    <row r="7789" spans="20:22" x14ac:dyDescent="0.35">
      <c r="T7789" s="32"/>
      <c r="V7789" s="32"/>
    </row>
    <row r="7790" spans="20:22" x14ac:dyDescent="0.35">
      <c r="T7790" s="32"/>
      <c r="V7790" s="32"/>
    </row>
    <row r="7791" spans="20:22" x14ac:dyDescent="0.35">
      <c r="T7791" s="32"/>
      <c r="V7791" s="32"/>
    </row>
    <row r="7792" spans="20:22" x14ac:dyDescent="0.35">
      <c r="T7792" s="32"/>
      <c r="V7792" s="32"/>
    </row>
    <row r="7793" spans="20:22" x14ac:dyDescent="0.35">
      <c r="T7793" s="32"/>
      <c r="V7793" s="32"/>
    </row>
    <row r="7794" spans="20:22" x14ac:dyDescent="0.35">
      <c r="T7794" s="32"/>
      <c r="V7794" s="32"/>
    </row>
    <row r="7795" spans="20:22" x14ac:dyDescent="0.35">
      <c r="T7795" s="32"/>
      <c r="V7795" s="32"/>
    </row>
    <row r="7796" spans="20:22" x14ac:dyDescent="0.35">
      <c r="T7796" s="32"/>
      <c r="V7796" s="32"/>
    </row>
    <row r="7797" spans="20:22" x14ac:dyDescent="0.35">
      <c r="T7797" s="32"/>
      <c r="V7797" s="32"/>
    </row>
    <row r="7798" spans="20:22" x14ac:dyDescent="0.35">
      <c r="T7798" s="32"/>
      <c r="V7798" s="32"/>
    </row>
    <row r="7799" spans="20:22" x14ac:dyDescent="0.35">
      <c r="T7799" s="32"/>
      <c r="V7799" s="32"/>
    </row>
    <row r="7800" spans="20:22" x14ac:dyDescent="0.35">
      <c r="T7800" s="32"/>
      <c r="V7800" s="32"/>
    </row>
    <row r="7801" spans="20:22" x14ac:dyDescent="0.35">
      <c r="T7801" s="32"/>
      <c r="V7801" s="32"/>
    </row>
    <row r="7802" spans="20:22" x14ac:dyDescent="0.35">
      <c r="T7802" s="32"/>
      <c r="V7802" s="32"/>
    </row>
    <row r="7803" spans="20:22" x14ac:dyDescent="0.35">
      <c r="T7803" s="32"/>
      <c r="V7803" s="32"/>
    </row>
    <row r="7804" spans="20:22" x14ac:dyDescent="0.35">
      <c r="T7804" s="32"/>
      <c r="V7804" s="32"/>
    </row>
    <row r="7805" spans="20:22" x14ac:dyDescent="0.35">
      <c r="T7805" s="32"/>
      <c r="V7805" s="32"/>
    </row>
    <row r="7806" spans="20:22" x14ac:dyDescent="0.35">
      <c r="T7806" s="32"/>
      <c r="V7806" s="32"/>
    </row>
    <row r="7807" spans="20:22" x14ac:dyDescent="0.35">
      <c r="T7807" s="32"/>
      <c r="V7807" s="32"/>
    </row>
    <row r="7808" spans="20:22" x14ac:dyDescent="0.35">
      <c r="T7808" s="32"/>
      <c r="V7808" s="32"/>
    </row>
    <row r="7809" spans="20:22" x14ac:dyDescent="0.35">
      <c r="T7809" s="32"/>
      <c r="V7809" s="32"/>
    </row>
    <row r="7810" spans="20:22" x14ac:dyDescent="0.35">
      <c r="T7810" s="32"/>
      <c r="V7810" s="32"/>
    </row>
    <row r="7811" spans="20:22" x14ac:dyDescent="0.35">
      <c r="T7811" s="32"/>
      <c r="V7811" s="32"/>
    </row>
    <row r="7812" spans="20:22" x14ac:dyDescent="0.35">
      <c r="T7812" s="32"/>
      <c r="V7812" s="32"/>
    </row>
    <row r="7813" spans="20:22" x14ac:dyDescent="0.35">
      <c r="T7813" s="32"/>
      <c r="V7813" s="32"/>
    </row>
    <row r="7814" spans="20:22" x14ac:dyDescent="0.35">
      <c r="T7814" s="32"/>
      <c r="V7814" s="32"/>
    </row>
    <row r="7815" spans="20:22" x14ac:dyDescent="0.35">
      <c r="T7815" s="32"/>
      <c r="V7815" s="32"/>
    </row>
    <row r="7816" spans="20:22" x14ac:dyDescent="0.35">
      <c r="T7816" s="32"/>
      <c r="V7816" s="32"/>
    </row>
    <row r="7817" spans="20:22" x14ac:dyDescent="0.35">
      <c r="T7817" s="32"/>
      <c r="V7817" s="32"/>
    </row>
    <row r="7818" spans="20:22" x14ac:dyDescent="0.35">
      <c r="T7818" s="32"/>
      <c r="V7818" s="32"/>
    </row>
    <row r="7819" spans="20:22" x14ac:dyDescent="0.35">
      <c r="T7819" s="32"/>
      <c r="V7819" s="32"/>
    </row>
    <row r="7820" spans="20:22" x14ac:dyDescent="0.35">
      <c r="T7820" s="32"/>
      <c r="V7820" s="32"/>
    </row>
    <row r="7821" spans="20:22" x14ac:dyDescent="0.35">
      <c r="T7821" s="32"/>
      <c r="V7821" s="32"/>
    </row>
    <row r="7822" spans="20:22" x14ac:dyDescent="0.35">
      <c r="T7822" s="32"/>
      <c r="V7822" s="32"/>
    </row>
    <row r="7823" spans="20:22" x14ac:dyDescent="0.35">
      <c r="T7823" s="32"/>
      <c r="V7823" s="32"/>
    </row>
    <row r="7824" spans="20:22" x14ac:dyDescent="0.35">
      <c r="T7824" s="32"/>
      <c r="V7824" s="32"/>
    </row>
    <row r="7825" spans="20:22" x14ac:dyDescent="0.35">
      <c r="T7825" s="32"/>
      <c r="V7825" s="32"/>
    </row>
    <row r="7826" spans="20:22" x14ac:dyDescent="0.35">
      <c r="T7826" s="32"/>
      <c r="V7826" s="32"/>
    </row>
    <row r="7827" spans="20:22" x14ac:dyDescent="0.35">
      <c r="T7827" s="32"/>
      <c r="V7827" s="32"/>
    </row>
    <row r="7828" spans="20:22" x14ac:dyDescent="0.35">
      <c r="T7828" s="32"/>
      <c r="V7828" s="32"/>
    </row>
    <row r="7829" spans="20:22" x14ac:dyDescent="0.35">
      <c r="T7829" s="32"/>
      <c r="V7829" s="32"/>
    </row>
    <row r="7830" spans="20:22" x14ac:dyDescent="0.35">
      <c r="T7830" s="32"/>
      <c r="V7830" s="32"/>
    </row>
    <row r="7831" spans="20:22" x14ac:dyDescent="0.35">
      <c r="T7831" s="32"/>
      <c r="V7831" s="32"/>
    </row>
    <row r="7832" spans="20:22" x14ac:dyDescent="0.35">
      <c r="T7832" s="32"/>
      <c r="V7832" s="32"/>
    </row>
    <row r="7833" spans="20:22" x14ac:dyDescent="0.35">
      <c r="T7833" s="32"/>
      <c r="V7833" s="32"/>
    </row>
    <row r="7834" spans="20:22" x14ac:dyDescent="0.35">
      <c r="T7834" s="32"/>
      <c r="V7834" s="32"/>
    </row>
    <row r="7835" spans="20:22" x14ac:dyDescent="0.35">
      <c r="T7835" s="32"/>
      <c r="V7835" s="32"/>
    </row>
    <row r="7836" spans="20:22" x14ac:dyDescent="0.35">
      <c r="T7836" s="32"/>
      <c r="V7836" s="32"/>
    </row>
    <row r="7837" spans="20:22" x14ac:dyDescent="0.35">
      <c r="T7837" s="32"/>
      <c r="V7837" s="32"/>
    </row>
    <row r="7838" spans="20:22" x14ac:dyDescent="0.35">
      <c r="T7838" s="32"/>
      <c r="V7838" s="32"/>
    </row>
    <row r="7839" spans="20:22" x14ac:dyDescent="0.35">
      <c r="T7839" s="32"/>
      <c r="V7839" s="32"/>
    </row>
    <row r="7840" spans="20:22" x14ac:dyDescent="0.35">
      <c r="T7840" s="32"/>
      <c r="V7840" s="32"/>
    </row>
    <row r="7841" spans="20:22" x14ac:dyDescent="0.35">
      <c r="T7841" s="32"/>
      <c r="V7841" s="32"/>
    </row>
    <row r="7842" spans="20:22" x14ac:dyDescent="0.35">
      <c r="T7842" s="32"/>
      <c r="V7842" s="32"/>
    </row>
    <row r="7843" spans="20:22" x14ac:dyDescent="0.35">
      <c r="T7843" s="32"/>
      <c r="V7843" s="32"/>
    </row>
    <row r="7844" spans="20:22" x14ac:dyDescent="0.35">
      <c r="T7844" s="32"/>
      <c r="V7844" s="32"/>
    </row>
    <row r="7845" spans="20:22" x14ac:dyDescent="0.35">
      <c r="T7845" s="32"/>
      <c r="V7845" s="32"/>
    </row>
    <row r="7846" spans="20:22" x14ac:dyDescent="0.35">
      <c r="T7846" s="32"/>
      <c r="V7846" s="32"/>
    </row>
    <row r="7847" spans="20:22" x14ac:dyDescent="0.35">
      <c r="T7847" s="32"/>
      <c r="V7847" s="32"/>
    </row>
    <row r="7848" spans="20:22" x14ac:dyDescent="0.35">
      <c r="T7848" s="32"/>
      <c r="V7848" s="32"/>
    </row>
    <row r="7849" spans="20:22" x14ac:dyDescent="0.35">
      <c r="T7849" s="32"/>
      <c r="V7849" s="32"/>
    </row>
    <row r="7850" spans="20:22" x14ac:dyDescent="0.35">
      <c r="T7850" s="32"/>
      <c r="V7850" s="32"/>
    </row>
    <row r="7851" spans="20:22" x14ac:dyDescent="0.35">
      <c r="T7851" s="32"/>
      <c r="V7851" s="32"/>
    </row>
    <row r="7852" spans="20:22" x14ac:dyDescent="0.35">
      <c r="T7852" s="32"/>
      <c r="V7852" s="32"/>
    </row>
    <row r="7853" spans="20:22" x14ac:dyDescent="0.35">
      <c r="T7853" s="32"/>
      <c r="V7853" s="32"/>
    </row>
    <row r="7854" spans="20:22" x14ac:dyDescent="0.35">
      <c r="T7854" s="32"/>
      <c r="V7854" s="32"/>
    </row>
    <row r="7855" spans="20:22" x14ac:dyDescent="0.35">
      <c r="T7855" s="32"/>
      <c r="V7855" s="32"/>
    </row>
    <row r="7856" spans="20:22" x14ac:dyDescent="0.35">
      <c r="T7856" s="32"/>
      <c r="V7856" s="32"/>
    </row>
    <row r="7857" spans="20:22" x14ac:dyDescent="0.35">
      <c r="T7857" s="32"/>
      <c r="V7857" s="32"/>
    </row>
    <row r="7858" spans="20:22" x14ac:dyDescent="0.35">
      <c r="T7858" s="32"/>
      <c r="V7858" s="32"/>
    </row>
    <row r="7859" spans="20:22" x14ac:dyDescent="0.35">
      <c r="T7859" s="32"/>
      <c r="V7859" s="32"/>
    </row>
    <row r="7860" spans="20:22" x14ac:dyDescent="0.35">
      <c r="T7860" s="32"/>
      <c r="V7860" s="32"/>
    </row>
    <row r="7861" spans="20:22" x14ac:dyDescent="0.35">
      <c r="T7861" s="32"/>
      <c r="V7861" s="32"/>
    </row>
    <row r="7862" spans="20:22" x14ac:dyDescent="0.35">
      <c r="T7862" s="32"/>
      <c r="V7862" s="32"/>
    </row>
    <row r="7863" spans="20:22" x14ac:dyDescent="0.35">
      <c r="T7863" s="32"/>
      <c r="V7863" s="32"/>
    </row>
    <row r="7864" spans="20:22" x14ac:dyDescent="0.35">
      <c r="T7864" s="32"/>
      <c r="V7864" s="32"/>
    </row>
    <row r="7865" spans="20:22" x14ac:dyDescent="0.35">
      <c r="T7865" s="32"/>
      <c r="V7865" s="32"/>
    </row>
    <row r="7866" spans="20:22" x14ac:dyDescent="0.35">
      <c r="T7866" s="32"/>
      <c r="V7866" s="32"/>
    </row>
    <row r="7867" spans="20:22" x14ac:dyDescent="0.35">
      <c r="T7867" s="32"/>
      <c r="V7867" s="32"/>
    </row>
    <row r="7868" spans="20:22" x14ac:dyDescent="0.35">
      <c r="T7868" s="32"/>
      <c r="V7868" s="32"/>
    </row>
    <row r="7869" spans="20:22" x14ac:dyDescent="0.35">
      <c r="T7869" s="32"/>
      <c r="V7869" s="32"/>
    </row>
    <row r="7870" spans="20:22" x14ac:dyDescent="0.35">
      <c r="T7870" s="32"/>
      <c r="V7870" s="32"/>
    </row>
    <row r="7871" spans="20:22" x14ac:dyDescent="0.35">
      <c r="T7871" s="32"/>
      <c r="V7871" s="32"/>
    </row>
    <row r="7872" spans="20:22" x14ac:dyDescent="0.35">
      <c r="T7872" s="32"/>
      <c r="V7872" s="32"/>
    </row>
    <row r="7873" spans="20:22" x14ac:dyDescent="0.35">
      <c r="T7873" s="32"/>
      <c r="V7873" s="32"/>
    </row>
    <row r="7874" spans="20:22" x14ac:dyDescent="0.35">
      <c r="T7874" s="32"/>
      <c r="V7874" s="32"/>
    </row>
    <row r="7875" spans="20:22" x14ac:dyDescent="0.35">
      <c r="T7875" s="32"/>
      <c r="V7875" s="32"/>
    </row>
    <row r="7876" spans="20:22" x14ac:dyDescent="0.35">
      <c r="T7876" s="32"/>
      <c r="V7876" s="32"/>
    </row>
    <row r="7877" spans="20:22" x14ac:dyDescent="0.35">
      <c r="T7877" s="32"/>
      <c r="V7877" s="32"/>
    </row>
    <row r="7878" spans="20:22" x14ac:dyDescent="0.35">
      <c r="T7878" s="32"/>
      <c r="V7878" s="32"/>
    </row>
    <row r="7879" spans="20:22" x14ac:dyDescent="0.35">
      <c r="T7879" s="32"/>
      <c r="V7879" s="32"/>
    </row>
    <row r="7880" spans="20:22" x14ac:dyDescent="0.35">
      <c r="T7880" s="32"/>
      <c r="V7880" s="32"/>
    </row>
    <row r="7881" spans="20:22" x14ac:dyDescent="0.35">
      <c r="T7881" s="32"/>
      <c r="V7881" s="32"/>
    </row>
    <row r="7882" spans="20:22" x14ac:dyDescent="0.35">
      <c r="T7882" s="32"/>
      <c r="V7882" s="32"/>
    </row>
    <row r="7883" spans="20:22" x14ac:dyDescent="0.35">
      <c r="T7883" s="32"/>
      <c r="V7883" s="32"/>
    </row>
    <row r="7884" spans="20:22" x14ac:dyDescent="0.35">
      <c r="T7884" s="32"/>
      <c r="V7884" s="32"/>
    </row>
    <row r="7885" spans="20:22" x14ac:dyDescent="0.35">
      <c r="T7885" s="32"/>
      <c r="V7885" s="32"/>
    </row>
    <row r="7886" spans="20:22" x14ac:dyDescent="0.35">
      <c r="T7886" s="32"/>
      <c r="V7886" s="32"/>
    </row>
    <row r="7887" spans="20:22" x14ac:dyDescent="0.35">
      <c r="T7887" s="32"/>
      <c r="V7887" s="32"/>
    </row>
    <row r="7888" spans="20:22" x14ac:dyDescent="0.35">
      <c r="T7888" s="32"/>
      <c r="V7888" s="32"/>
    </row>
    <row r="7889" spans="20:22" x14ac:dyDescent="0.35">
      <c r="T7889" s="32"/>
      <c r="V7889" s="32"/>
    </row>
    <row r="7890" spans="20:22" x14ac:dyDescent="0.35">
      <c r="T7890" s="32"/>
      <c r="V7890" s="32"/>
    </row>
    <row r="7891" spans="20:22" x14ac:dyDescent="0.35">
      <c r="T7891" s="32"/>
      <c r="V7891" s="32"/>
    </row>
    <row r="7892" spans="20:22" x14ac:dyDescent="0.35">
      <c r="T7892" s="32"/>
      <c r="V7892" s="32"/>
    </row>
    <row r="7893" spans="20:22" x14ac:dyDescent="0.35">
      <c r="T7893" s="32"/>
      <c r="V7893" s="32"/>
    </row>
    <row r="7894" spans="20:22" x14ac:dyDescent="0.35">
      <c r="T7894" s="32"/>
      <c r="V7894" s="32"/>
    </row>
    <row r="7895" spans="20:22" x14ac:dyDescent="0.35">
      <c r="T7895" s="32"/>
      <c r="V7895" s="32"/>
    </row>
    <row r="7896" spans="20:22" x14ac:dyDescent="0.35">
      <c r="T7896" s="32"/>
      <c r="V7896" s="32"/>
    </row>
    <row r="7897" spans="20:22" x14ac:dyDescent="0.35">
      <c r="T7897" s="32"/>
      <c r="V7897" s="32"/>
    </row>
    <row r="7898" spans="20:22" x14ac:dyDescent="0.35">
      <c r="T7898" s="32"/>
      <c r="V7898" s="32"/>
    </row>
    <row r="7899" spans="20:22" x14ac:dyDescent="0.35">
      <c r="T7899" s="32"/>
      <c r="V7899" s="32"/>
    </row>
    <row r="7900" spans="20:22" x14ac:dyDescent="0.35">
      <c r="T7900" s="32"/>
      <c r="V7900" s="32"/>
    </row>
    <row r="7901" spans="20:22" x14ac:dyDescent="0.35">
      <c r="T7901" s="32"/>
      <c r="V7901" s="32"/>
    </row>
    <row r="7902" spans="20:22" x14ac:dyDescent="0.35">
      <c r="T7902" s="32"/>
      <c r="V7902" s="32"/>
    </row>
    <row r="7903" spans="20:22" x14ac:dyDescent="0.35">
      <c r="T7903" s="32"/>
      <c r="V7903" s="32"/>
    </row>
    <row r="7904" spans="20:22" x14ac:dyDescent="0.35">
      <c r="T7904" s="32"/>
      <c r="V7904" s="32"/>
    </row>
    <row r="7905" spans="20:22" x14ac:dyDescent="0.35">
      <c r="T7905" s="32"/>
      <c r="V7905" s="32"/>
    </row>
    <row r="7906" spans="20:22" x14ac:dyDescent="0.35">
      <c r="T7906" s="32"/>
      <c r="V7906" s="32"/>
    </row>
    <row r="7907" spans="20:22" x14ac:dyDescent="0.35">
      <c r="T7907" s="32"/>
      <c r="V7907" s="32"/>
    </row>
    <row r="7908" spans="20:22" x14ac:dyDescent="0.35">
      <c r="T7908" s="32"/>
      <c r="V7908" s="32"/>
    </row>
    <row r="7909" spans="20:22" x14ac:dyDescent="0.35">
      <c r="T7909" s="32"/>
      <c r="V7909" s="32"/>
    </row>
    <row r="7910" spans="20:22" x14ac:dyDescent="0.35">
      <c r="T7910" s="32"/>
      <c r="V7910" s="32"/>
    </row>
    <row r="7911" spans="20:22" x14ac:dyDescent="0.35">
      <c r="T7911" s="32"/>
      <c r="V7911" s="32"/>
    </row>
    <row r="7912" spans="20:22" x14ac:dyDescent="0.35">
      <c r="T7912" s="32"/>
      <c r="V7912" s="32"/>
    </row>
    <row r="7913" spans="20:22" x14ac:dyDescent="0.35">
      <c r="T7913" s="32"/>
      <c r="V7913" s="32"/>
    </row>
    <row r="7914" spans="20:22" x14ac:dyDescent="0.35">
      <c r="T7914" s="32"/>
      <c r="V7914" s="32"/>
    </row>
    <row r="7915" spans="20:22" x14ac:dyDescent="0.35">
      <c r="T7915" s="32"/>
      <c r="V7915" s="32"/>
    </row>
    <row r="7916" spans="20:22" x14ac:dyDescent="0.35">
      <c r="T7916" s="32"/>
      <c r="V7916" s="32"/>
    </row>
    <row r="7917" spans="20:22" x14ac:dyDescent="0.35">
      <c r="T7917" s="32"/>
      <c r="V7917" s="32"/>
    </row>
    <row r="7918" spans="20:22" x14ac:dyDescent="0.35">
      <c r="T7918" s="32"/>
      <c r="V7918" s="32"/>
    </row>
    <row r="7919" spans="20:22" x14ac:dyDescent="0.35">
      <c r="T7919" s="32"/>
      <c r="V7919" s="32"/>
    </row>
    <row r="7920" spans="20:22" x14ac:dyDescent="0.35">
      <c r="T7920" s="32"/>
      <c r="V7920" s="32"/>
    </row>
    <row r="7921" spans="20:22" x14ac:dyDescent="0.35">
      <c r="T7921" s="32"/>
      <c r="V7921" s="32"/>
    </row>
    <row r="7922" spans="20:22" x14ac:dyDescent="0.35">
      <c r="T7922" s="32"/>
      <c r="V7922" s="32"/>
    </row>
    <row r="7923" spans="20:22" x14ac:dyDescent="0.35">
      <c r="T7923" s="32"/>
      <c r="V7923" s="32"/>
    </row>
    <row r="7924" spans="20:22" x14ac:dyDescent="0.35">
      <c r="T7924" s="32"/>
      <c r="V7924" s="32"/>
    </row>
    <row r="7925" spans="20:22" x14ac:dyDescent="0.35">
      <c r="T7925" s="32"/>
      <c r="V7925" s="32"/>
    </row>
    <row r="7926" spans="20:22" x14ac:dyDescent="0.35">
      <c r="T7926" s="32"/>
      <c r="V7926" s="32"/>
    </row>
    <row r="7927" spans="20:22" x14ac:dyDescent="0.35">
      <c r="T7927" s="32"/>
      <c r="V7927" s="32"/>
    </row>
    <row r="7928" spans="20:22" x14ac:dyDescent="0.35">
      <c r="T7928" s="32"/>
      <c r="V7928" s="32"/>
    </row>
    <row r="7929" spans="20:22" x14ac:dyDescent="0.35">
      <c r="T7929" s="32"/>
      <c r="V7929" s="32"/>
    </row>
    <row r="7930" spans="20:22" x14ac:dyDescent="0.35">
      <c r="T7930" s="32"/>
      <c r="V7930" s="32"/>
    </row>
    <row r="7931" spans="20:22" x14ac:dyDescent="0.35">
      <c r="T7931" s="32"/>
      <c r="V7931" s="32"/>
    </row>
    <row r="7932" spans="20:22" x14ac:dyDescent="0.35">
      <c r="T7932" s="32"/>
      <c r="V7932" s="32"/>
    </row>
    <row r="7933" spans="20:22" x14ac:dyDescent="0.35">
      <c r="T7933" s="32"/>
      <c r="V7933" s="32"/>
    </row>
    <row r="7934" spans="20:22" x14ac:dyDescent="0.35">
      <c r="T7934" s="32"/>
      <c r="V7934" s="32"/>
    </row>
    <row r="7935" spans="20:22" x14ac:dyDescent="0.35">
      <c r="T7935" s="32"/>
      <c r="V7935" s="32"/>
    </row>
    <row r="7936" spans="20:22" x14ac:dyDescent="0.35">
      <c r="T7936" s="32"/>
      <c r="V7936" s="32"/>
    </row>
    <row r="7937" spans="20:22" x14ac:dyDescent="0.35">
      <c r="T7937" s="32"/>
      <c r="V7937" s="32"/>
    </row>
    <row r="7938" spans="20:22" x14ac:dyDescent="0.35">
      <c r="T7938" s="32"/>
      <c r="V7938" s="32"/>
    </row>
    <row r="7939" spans="20:22" x14ac:dyDescent="0.35">
      <c r="T7939" s="32"/>
      <c r="V7939" s="32"/>
    </row>
    <row r="7940" spans="20:22" x14ac:dyDescent="0.35">
      <c r="T7940" s="32"/>
      <c r="V7940" s="32"/>
    </row>
    <row r="7941" spans="20:22" x14ac:dyDescent="0.35">
      <c r="T7941" s="32"/>
      <c r="V7941" s="32"/>
    </row>
    <row r="7942" spans="20:22" x14ac:dyDescent="0.35">
      <c r="T7942" s="32"/>
      <c r="V7942" s="32"/>
    </row>
    <row r="7943" spans="20:22" x14ac:dyDescent="0.35">
      <c r="T7943" s="32"/>
      <c r="V7943" s="32"/>
    </row>
    <row r="7944" spans="20:22" x14ac:dyDescent="0.35">
      <c r="T7944" s="32"/>
      <c r="V7944" s="32"/>
    </row>
    <row r="7945" spans="20:22" x14ac:dyDescent="0.35">
      <c r="T7945" s="32"/>
      <c r="V7945" s="32"/>
    </row>
    <row r="7946" spans="20:22" x14ac:dyDescent="0.35">
      <c r="T7946" s="32"/>
      <c r="V7946" s="32"/>
    </row>
    <row r="7947" spans="20:22" x14ac:dyDescent="0.35">
      <c r="T7947" s="32"/>
      <c r="V7947" s="32"/>
    </row>
    <row r="7948" spans="20:22" x14ac:dyDescent="0.35">
      <c r="T7948" s="32"/>
      <c r="V7948" s="32"/>
    </row>
    <row r="7949" spans="20:22" x14ac:dyDescent="0.35">
      <c r="T7949" s="32"/>
      <c r="V7949" s="32"/>
    </row>
    <row r="7950" spans="20:22" x14ac:dyDescent="0.35">
      <c r="T7950" s="32"/>
      <c r="V7950" s="32"/>
    </row>
    <row r="7951" spans="20:22" x14ac:dyDescent="0.35">
      <c r="T7951" s="32"/>
      <c r="V7951" s="32"/>
    </row>
    <row r="7952" spans="20:22" x14ac:dyDescent="0.35">
      <c r="T7952" s="32"/>
      <c r="V7952" s="32"/>
    </row>
    <row r="7953" spans="20:22" x14ac:dyDescent="0.35">
      <c r="T7953" s="32"/>
      <c r="V7953" s="32"/>
    </row>
    <row r="7954" spans="20:22" x14ac:dyDescent="0.35">
      <c r="T7954" s="32"/>
      <c r="V7954" s="32"/>
    </row>
    <row r="7955" spans="20:22" x14ac:dyDescent="0.35">
      <c r="T7955" s="32"/>
      <c r="V7955" s="32"/>
    </row>
    <row r="7956" spans="20:22" x14ac:dyDescent="0.35">
      <c r="T7956" s="32"/>
      <c r="V7956" s="32"/>
    </row>
    <row r="7957" spans="20:22" x14ac:dyDescent="0.35">
      <c r="T7957" s="32"/>
      <c r="V7957" s="32"/>
    </row>
    <row r="7958" spans="20:22" x14ac:dyDescent="0.35">
      <c r="T7958" s="32"/>
      <c r="V7958" s="32"/>
    </row>
    <row r="7959" spans="20:22" x14ac:dyDescent="0.35">
      <c r="T7959" s="32"/>
      <c r="V7959" s="32"/>
    </row>
    <row r="7960" spans="20:22" x14ac:dyDescent="0.35">
      <c r="T7960" s="32"/>
      <c r="V7960" s="32"/>
    </row>
    <row r="7961" spans="20:22" x14ac:dyDescent="0.35">
      <c r="T7961" s="32"/>
      <c r="V7961" s="32"/>
    </row>
    <row r="7962" spans="20:22" x14ac:dyDescent="0.35">
      <c r="T7962" s="32"/>
      <c r="V7962" s="32"/>
    </row>
    <row r="7963" spans="20:22" x14ac:dyDescent="0.35">
      <c r="T7963" s="32"/>
      <c r="V7963" s="32"/>
    </row>
    <row r="7964" spans="20:22" x14ac:dyDescent="0.35">
      <c r="T7964" s="32"/>
      <c r="V7964" s="32"/>
    </row>
    <row r="7965" spans="20:22" x14ac:dyDescent="0.35">
      <c r="T7965" s="32"/>
      <c r="V7965" s="32"/>
    </row>
    <row r="7966" spans="20:22" x14ac:dyDescent="0.35">
      <c r="T7966" s="32"/>
      <c r="V7966" s="32"/>
    </row>
    <row r="7967" spans="20:22" x14ac:dyDescent="0.35">
      <c r="T7967" s="32"/>
      <c r="V7967" s="32"/>
    </row>
    <row r="7968" spans="20:22" x14ac:dyDescent="0.35">
      <c r="T7968" s="32"/>
      <c r="V7968" s="32"/>
    </row>
    <row r="7969" spans="20:22" x14ac:dyDescent="0.35">
      <c r="T7969" s="32"/>
      <c r="V7969" s="32"/>
    </row>
    <row r="7970" spans="20:22" x14ac:dyDescent="0.35">
      <c r="T7970" s="32"/>
      <c r="V7970" s="32"/>
    </row>
    <row r="7971" spans="20:22" x14ac:dyDescent="0.35">
      <c r="T7971" s="32"/>
      <c r="V7971" s="32"/>
    </row>
    <row r="7972" spans="20:22" x14ac:dyDescent="0.35">
      <c r="T7972" s="32"/>
      <c r="V7972" s="32"/>
    </row>
    <row r="7973" spans="20:22" x14ac:dyDescent="0.35">
      <c r="T7973" s="32"/>
      <c r="V7973" s="32"/>
    </row>
    <row r="7974" spans="20:22" x14ac:dyDescent="0.35">
      <c r="T7974" s="32"/>
      <c r="V7974" s="32"/>
    </row>
    <row r="7975" spans="20:22" x14ac:dyDescent="0.35">
      <c r="T7975" s="32"/>
      <c r="V7975" s="32"/>
    </row>
    <row r="7976" spans="20:22" x14ac:dyDescent="0.35">
      <c r="T7976" s="32"/>
      <c r="V7976" s="32"/>
    </row>
    <row r="7977" spans="20:22" x14ac:dyDescent="0.35">
      <c r="T7977" s="32"/>
      <c r="V7977" s="32"/>
    </row>
    <row r="7978" spans="20:22" x14ac:dyDescent="0.35">
      <c r="T7978" s="32"/>
      <c r="V7978" s="32"/>
    </row>
    <row r="7979" spans="20:22" x14ac:dyDescent="0.35">
      <c r="T7979" s="32"/>
      <c r="V7979" s="32"/>
    </row>
    <row r="7980" spans="20:22" x14ac:dyDescent="0.35">
      <c r="T7980" s="32"/>
      <c r="V7980" s="32"/>
    </row>
    <row r="7981" spans="20:22" x14ac:dyDescent="0.35">
      <c r="T7981" s="32"/>
      <c r="V7981" s="32"/>
    </row>
    <row r="7982" spans="20:22" x14ac:dyDescent="0.35">
      <c r="T7982" s="32"/>
      <c r="V7982" s="32"/>
    </row>
    <row r="7983" spans="20:22" x14ac:dyDescent="0.35">
      <c r="T7983" s="32"/>
      <c r="V7983" s="32"/>
    </row>
    <row r="7984" spans="20:22" x14ac:dyDescent="0.35">
      <c r="T7984" s="32"/>
      <c r="V7984" s="32"/>
    </row>
    <row r="7985" spans="20:22" x14ac:dyDescent="0.35">
      <c r="T7985" s="32"/>
      <c r="V7985" s="32"/>
    </row>
    <row r="7986" spans="20:22" x14ac:dyDescent="0.35">
      <c r="T7986" s="32"/>
      <c r="V7986" s="32"/>
    </row>
    <row r="7987" spans="20:22" x14ac:dyDescent="0.35">
      <c r="T7987" s="32"/>
      <c r="V7987" s="32"/>
    </row>
    <row r="7988" spans="20:22" x14ac:dyDescent="0.35">
      <c r="T7988" s="32"/>
      <c r="V7988" s="32"/>
    </row>
    <row r="7989" spans="20:22" x14ac:dyDescent="0.35">
      <c r="T7989" s="32"/>
      <c r="V7989" s="32"/>
    </row>
    <row r="7990" spans="20:22" x14ac:dyDescent="0.35">
      <c r="T7990" s="32"/>
      <c r="V7990" s="32"/>
    </row>
    <row r="7991" spans="20:22" x14ac:dyDescent="0.35">
      <c r="T7991" s="32"/>
      <c r="V7991" s="32"/>
    </row>
    <row r="7992" spans="20:22" x14ac:dyDescent="0.35">
      <c r="T7992" s="32"/>
      <c r="V7992" s="32"/>
    </row>
    <row r="7993" spans="20:22" x14ac:dyDescent="0.35">
      <c r="T7993" s="32"/>
      <c r="V7993" s="32"/>
    </row>
    <row r="7994" spans="20:22" x14ac:dyDescent="0.35">
      <c r="T7994" s="32"/>
      <c r="V7994" s="32"/>
    </row>
    <row r="7995" spans="20:22" x14ac:dyDescent="0.35">
      <c r="T7995" s="32"/>
      <c r="V7995" s="32"/>
    </row>
    <row r="7996" spans="20:22" x14ac:dyDescent="0.35">
      <c r="T7996" s="32"/>
      <c r="V7996" s="32"/>
    </row>
    <row r="7997" spans="20:22" x14ac:dyDescent="0.35">
      <c r="T7997" s="32"/>
      <c r="V7997" s="32"/>
    </row>
    <row r="7998" spans="20:22" x14ac:dyDescent="0.35">
      <c r="T7998" s="32"/>
      <c r="V7998" s="32"/>
    </row>
    <row r="7999" spans="20:22" x14ac:dyDescent="0.35">
      <c r="T7999" s="32"/>
      <c r="V7999" s="32"/>
    </row>
    <row r="8000" spans="20:22" x14ac:dyDescent="0.35">
      <c r="T8000" s="32"/>
      <c r="V8000" s="32"/>
    </row>
    <row r="8001" spans="20:22" x14ac:dyDescent="0.35">
      <c r="T8001" s="32"/>
      <c r="V8001" s="32"/>
    </row>
    <row r="8002" spans="20:22" x14ac:dyDescent="0.35">
      <c r="T8002" s="32"/>
      <c r="V8002" s="32"/>
    </row>
    <row r="8003" spans="20:22" x14ac:dyDescent="0.35">
      <c r="T8003" s="32"/>
      <c r="V8003" s="32"/>
    </row>
    <row r="8004" spans="20:22" x14ac:dyDescent="0.35">
      <c r="T8004" s="32"/>
      <c r="V8004" s="32"/>
    </row>
    <row r="8005" spans="20:22" x14ac:dyDescent="0.35">
      <c r="T8005" s="32"/>
      <c r="V8005" s="32"/>
    </row>
    <row r="8006" spans="20:22" x14ac:dyDescent="0.35">
      <c r="T8006" s="32"/>
      <c r="V8006" s="32"/>
    </row>
    <row r="8007" spans="20:22" x14ac:dyDescent="0.35">
      <c r="T8007" s="32"/>
      <c r="V8007" s="32"/>
    </row>
    <row r="8008" spans="20:22" x14ac:dyDescent="0.35">
      <c r="T8008" s="32"/>
      <c r="V8008" s="32"/>
    </row>
    <row r="8009" spans="20:22" x14ac:dyDescent="0.35">
      <c r="T8009" s="32"/>
      <c r="V8009" s="32"/>
    </row>
    <row r="8010" spans="20:22" x14ac:dyDescent="0.35">
      <c r="T8010" s="32"/>
      <c r="V8010" s="32"/>
    </row>
    <row r="8011" spans="20:22" x14ac:dyDescent="0.35">
      <c r="T8011" s="32"/>
      <c r="V8011" s="32"/>
    </row>
    <row r="8012" spans="20:22" x14ac:dyDescent="0.35">
      <c r="T8012" s="32"/>
      <c r="V8012" s="32"/>
    </row>
    <row r="8013" spans="20:22" x14ac:dyDescent="0.35">
      <c r="T8013" s="32"/>
      <c r="V8013" s="32"/>
    </row>
    <row r="8014" spans="20:22" x14ac:dyDescent="0.35">
      <c r="T8014" s="32"/>
      <c r="V8014" s="32"/>
    </row>
    <row r="8015" spans="20:22" x14ac:dyDescent="0.35">
      <c r="T8015" s="32"/>
      <c r="V8015" s="32"/>
    </row>
    <row r="8016" spans="20:22" x14ac:dyDescent="0.35">
      <c r="T8016" s="32"/>
      <c r="V8016" s="32"/>
    </row>
    <row r="8017" spans="20:22" x14ac:dyDescent="0.35">
      <c r="T8017" s="32"/>
      <c r="V8017" s="32"/>
    </row>
    <row r="8018" spans="20:22" x14ac:dyDescent="0.35">
      <c r="T8018" s="32"/>
      <c r="V8018" s="32"/>
    </row>
    <row r="8019" spans="20:22" x14ac:dyDescent="0.35">
      <c r="T8019" s="32"/>
      <c r="V8019" s="32"/>
    </row>
    <row r="8020" spans="20:22" x14ac:dyDescent="0.35">
      <c r="T8020" s="32"/>
      <c r="V8020" s="32"/>
    </row>
    <row r="8021" spans="20:22" x14ac:dyDescent="0.35">
      <c r="T8021" s="32"/>
      <c r="V8021" s="32"/>
    </row>
    <row r="8022" spans="20:22" x14ac:dyDescent="0.35">
      <c r="T8022" s="32"/>
      <c r="V8022" s="32"/>
    </row>
    <row r="8023" spans="20:22" x14ac:dyDescent="0.35">
      <c r="T8023" s="32"/>
      <c r="V8023" s="32"/>
    </row>
    <row r="8024" spans="20:22" x14ac:dyDescent="0.35">
      <c r="T8024" s="32"/>
      <c r="V8024" s="32"/>
    </row>
    <row r="8025" spans="20:22" x14ac:dyDescent="0.35">
      <c r="T8025" s="32"/>
      <c r="V8025" s="32"/>
    </row>
    <row r="8026" spans="20:22" x14ac:dyDescent="0.35">
      <c r="T8026" s="32"/>
      <c r="V8026" s="32"/>
    </row>
    <row r="8027" spans="20:22" x14ac:dyDescent="0.35">
      <c r="T8027" s="32"/>
      <c r="V8027" s="32"/>
    </row>
    <row r="8028" spans="20:22" x14ac:dyDescent="0.35">
      <c r="T8028" s="32"/>
      <c r="V8028" s="32"/>
    </row>
    <row r="8029" spans="20:22" x14ac:dyDescent="0.35">
      <c r="T8029" s="32"/>
      <c r="V8029" s="32"/>
    </row>
    <row r="8030" spans="20:22" x14ac:dyDescent="0.35">
      <c r="T8030" s="32"/>
      <c r="V8030" s="32"/>
    </row>
    <row r="8031" spans="20:22" x14ac:dyDescent="0.35">
      <c r="T8031" s="32"/>
      <c r="V8031" s="32"/>
    </row>
    <row r="8032" spans="20:22" x14ac:dyDescent="0.35">
      <c r="T8032" s="32"/>
      <c r="V8032" s="32"/>
    </row>
    <row r="8033" spans="20:22" x14ac:dyDescent="0.35">
      <c r="T8033" s="32"/>
      <c r="V8033" s="32"/>
    </row>
    <row r="8034" spans="20:22" x14ac:dyDescent="0.35">
      <c r="T8034" s="32"/>
      <c r="V8034" s="32"/>
    </row>
    <row r="8035" spans="20:22" x14ac:dyDescent="0.35">
      <c r="T8035" s="32"/>
      <c r="V8035" s="32"/>
    </row>
    <row r="8036" spans="20:22" x14ac:dyDescent="0.35">
      <c r="T8036" s="32"/>
      <c r="V8036" s="32"/>
    </row>
    <row r="8037" spans="20:22" x14ac:dyDescent="0.35">
      <c r="T8037" s="32"/>
      <c r="V8037" s="32"/>
    </row>
    <row r="8038" spans="20:22" x14ac:dyDescent="0.35">
      <c r="T8038" s="32"/>
      <c r="V8038" s="32"/>
    </row>
    <row r="8039" spans="20:22" x14ac:dyDescent="0.35">
      <c r="T8039" s="32"/>
      <c r="V8039" s="32"/>
    </row>
    <row r="8040" spans="20:22" x14ac:dyDescent="0.35">
      <c r="T8040" s="32"/>
      <c r="V8040" s="32"/>
    </row>
    <row r="8041" spans="20:22" x14ac:dyDescent="0.35">
      <c r="T8041" s="32"/>
      <c r="V8041" s="32"/>
    </row>
    <row r="8042" spans="20:22" x14ac:dyDescent="0.35">
      <c r="T8042" s="32"/>
      <c r="V8042" s="32"/>
    </row>
    <row r="8043" spans="20:22" x14ac:dyDescent="0.35">
      <c r="T8043" s="32"/>
      <c r="V8043" s="32"/>
    </row>
    <row r="8044" spans="20:22" x14ac:dyDescent="0.35">
      <c r="T8044" s="32"/>
      <c r="V8044" s="32"/>
    </row>
    <row r="8045" spans="20:22" x14ac:dyDescent="0.35">
      <c r="T8045" s="32"/>
      <c r="V8045" s="32"/>
    </row>
    <row r="8046" spans="20:22" x14ac:dyDescent="0.35">
      <c r="T8046" s="32"/>
      <c r="V8046" s="32"/>
    </row>
    <row r="8047" spans="20:22" x14ac:dyDescent="0.35">
      <c r="T8047" s="32"/>
      <c r="V8047" s="32"/>
    </row>
    <row r="8048" spans="20:22" x14ac:dyDescent="0.35">
      <c r="T8048" s="32"/>
      <c r="V8048" s="32"/>
    </row>
    <row r="8049" spans="20:22" x14ac:dyDescent="0.35">
      <c r="T8049" s="32"/>
      <c r="V8049" s="32"/>
    </row>
    <row r="8050" spans="20:22" x14ac:dyDescent="0.35">
      <c r="T8050" s="32"/>
      <c r="V8050" s="32"/>
    </row>
    <row r="8051" spans="20:22" x14ac:dyDescent="0.35">
      <c r="T8051" s="32"/>
      <c r="V8051" s="32"/>
    </row>
    <row r="8052" spans="20:22" x14ac:dyDescent="0.35">
      <c r="T8052" s="32"/>
      <c r="V8052" s="32"/>
    </row>
    <row r="8053" spans="20:22" x14ac:dyDescent="0.35">
      <c r="T8053" s="32"/>
      <c r="V8053" s="32"/>
    </row>
    <row r="8054" spans="20:22" x14ac:dyDescent="0.35">
      <c r="T8054" s="32"/>
      <c r="V8054" s="32"/>
    </row>
    <row r="8055" spans="20:22" x14ac:dyDescent="0.35">
      <c r="T8055" s="32"/>
      <c r="V8055" s="32"/>
    </row>
    <row r="8056" spans="20:22" x14ac:dyDescent="0.35">
      <c r="T8056" s="32"/>
      <c r="V8056" s="32"/>
    </row>
    <row r="8057" spans="20:22" x14ac:dyDescent="0.35">
      <c r="T8057" s="32"/>
      <c r="V8057" s="32"/>
    </row>
    <row r="8058" spans="20:22" x14ac:dyDescent="0.35">
      <c r="T8058" s="32"/>
      <c r="V8058" s="32"/>
    </row>
    <row r="8059" spans="20:22" x14ac:dyDescent="0.35">
      <c r="T8059" s="32"/>
      <c r="V8059" s="32"/>
    </row>
    <row r="8060" spans="20:22" x14ac:dyDescent="0.35">
      <c r="T8060" s="32"/>
      <c r="V8060" s="32"/>
    </row>
    <row r="8061" spans="20:22" x14ac:dyDescent="0.35">
      <c r="T8061" s="32"/>
      <c r="V8061" s="32"/>
    </row>
    <row r="8062" spans="20:22" x14ac:dyDescent="0.35">
      <c r="T8062" s="32"/>
      <c r="V8062" s="32"/>
    </row>
    <row r="8063" spans="20:22" x14ac:dyDescent="0.35">
      <c r="T8063" s="32"/>
      <c r="V8063" s="32"/>
    </row>
    <row r="8064" spans="20:22" x14ac:dyDescent="0.35">
      <c r="T8064" s="32"/>
      <c r="V8064" s="32"/>
    </row>
    <row r="8065" spans="20:22" x14ac:dyDescent="0.35">
      <c r="T8065" s="32"/>
      <c r="V8065" s="32"/>
    </row>
    <row r="8066" spans="20:22" x14ac:dyDescent="0.35">
      <c r="T8066" s="32"/>
      <c r="V8066" s="32"/>
    </row>
    <row r="8067" spans="20:22" x14ac:dyDescent="0.35">
      <c r="T8067" s="32"/>
      <c r="V8067" s="32"/>
    </row>
    <row r="8068" spans="20:22" x14ac:dyDescent="0.35">
      <c r="T8068" s="32"/>
      <c r="V8068" s="32"/>
    </row>
    <row r="8069" spans="20:22" x14ac:dyDescent="0.35">
      <c r="T8069" s="32"/>
      <c r="V8069" s="32"/>
    </row>
    <row r="8070" spans="20:22" x14ac:dyDescent="0.35">
      <c r="T8070" s="32"/>
      <c r="V8070" s="32"/>
    </row>
    <row r="8071" spans="20:22" x14ac:dyDescent="0.35">
      <c r="T8071" s="32"/>
      <c r="V8071" s="32"/>
    </row>
    <row r="8072" spans="20:22" x14ac:dyDescent="0.35">
      <c r="T8072" s="32"/>
      <c r="V8072" s="32"/>
    </row>
    <row r="8073" spans="20:22" x14ac:dyDescent="0.35">
      <c r="T8073" s="32"/>
      <c r="V8073" s="32"/>
    </row>
    <row r="8074" spans="20:22" x14ac:dyDescent="0.35">
      <c r="T8074" s="32"/>
      <c r="V8074" s="32"/>
    </row>
    <row r="8075" spans="20:22" x14ac:dyDescent="0.35">
      <c r="T8075" s="32"/>
      <c r="V8075" s="32"/>
    </row>
    <row r="8076" spans="20:22" x14ac:dyDescent="0.35">
      <c r="T8076" s="32"/>
      <c r="V8076" s="32"/>
    </row>
    <row r="8077" spans="20:22" x14ac:dyDescent="0.35">
      <c r="T8077" s="32"/>
      <c r="V8077" s="32"/>
    </row>
    <row r="8078" spans="20:22" x14ac:dyDescent="0.35">
      <c r="T8078" s="32"/>
      <c r="V8078" s="32"/>
    </row>
    <row r="8079" spans="20:22" x14ac:dyDescent="0.35">
      <c r="T8079" s="32"/>
      <c r="V8079" s="32"/>
    </row>
    <row r="8080" spans="20:22" x14ac:dyDescent="0.35">
      <c r="T8080" s="32"/>
      <c r="V8080" s="32"/>
    </row>
    <row r="8081" spans="20:22" x14ac:dyDescent="0.35">
      <c r="T8081" s="32"/>
      <c r="V8081" s="32"/>
    </row>
    <row r="8082" spans="20:22" x14ac:dyDescent="0.35">
      <c r="T8082" s="32"/>
      <c r="V8082" s="32"/>
    </row>
    <row r="8083" spans="20:22" x14ac:dyDescent="0.35">
      <c r="T8083" s="32"/>
      <c r="V8083" s="32"/>
    </row>
    <row r="8084" spans="20:22" x14ac:dyDescent="0.35">
      <c r="T8084" s="32"/>
      <c r="V8084" s="32"/>
    </row>
    <row r="8085" spans="20:22" x14ac:dyDescent="0.35">
      <c r="T8085" s="32"/>
      <c r="V8085" s="32"/>
    </row>
    <row r="8086" spans="20:22" x14ac:dyDescent="0.35">
      <c r="T8086" s="32"/>
      <c r="V8086" s="32"/>
    </row>
    <row r="8087" spans="20:22" x14ac:dyDescent="0.35">
      <c r="T8087" s="32"/>
      <c r="V8087" s="32"/>
    </row>
    <row r="8088" spans="20:22" x14ac:dyDescent="0.35">
      <c r="T8088" s="32"/>
      <c r="V8088" s="32"/>
    </row>
    <row r="8089" spans="20:22" x14ac:dyDescent="0.35">
      <c r="T8089" s="32"/>
      <c r="V8089" s="32"/>
    </row>
    <row r="8090" spans="20:22" x14ac:dyDescent="0.35">
      <c r="T8090" s="32"/>
      <c r="V8090" s="32"/>
    </row>
    <row r="8091" spans="20:22" x14ac:dyDescent="0.35">
      <c r="T8091" s="32"/>
      <c r="V8091" s="32"/>
    </row>
    <row r="8092" spans="20:22" x14ac:dyDescent="0.35">
      <c r="T8092" s="32"/>
      <c r="V8092" s="32"/>
    </row>
    <row r="8093" spans="20:22" x14ac:dyDescent="0.35">
      <c r="T8093" s="32"/>
      <c r="V8093" s="32"/>
    </row>
    <row r="8094" spans="20:22" x14ac:dyDescent="0.35">
      <c r="T8094" s="32"/>
      <c r="V8094" s="32"/>
    </row>
    <row r="8095" spans="20:22" x14ac:dyDescent="0.35">
      <c r="T8095" s="32"/>
      <c r="V8095" s="32"/>
    </row>
    <row r="8096" spans="20:22" x14ac:dyDescent="0.35">
      <c r="T8096" s="32"/>
      <c r="V8096" s="32"/>
    </row>
    <row r="8097" spans="20:22" x14ac:dyDescent="0.35">
      <c r="T8097" s="32"/>
      <c r="V8097" s="32"/>
    </row>
    <row r="8098" spans="20:22" x14ac:dyDescent="0.35">
      <c r="T8098" s="32"/>
      <c r="V8098" s="32"/>
    </row>
    <row r="8099" spans="20:22" x14ac:dyDescent="0.35">
      <c r="T8099" s="32"/>
      <c r="V8099" s="32"/>
    </row>
    <row r="8100" spans="20:22" x14ac:dyDescent="0.35">
      <c r="T8100" s="32"/>
      <c r="V8100" s="32"/>
    </row>
    <row r="8101" spans="20:22" x14ac:dyDescent="0.35">
      <c r="T8101" s="32"/>
      <c r="V8101" s="32"/>
    </row>
    <row r="8102" spans="20:22" x14ac:dyDescent="0.35">
      <c r="T8102" s="32"/>
      <c r="V8102" s="32"/>
    </row>
    <row r="8103" spans="20:22" x14ac:dyDescent="0.35">
      <c r="T8103" s="32"/>
      <c r="V8103" s="32"/>
    </row>
    <row r="8104" spans="20:22" x14ac:dyDescent="0.35">
      <c r="T8104" s="32"/>
      <c r="V8104" s="32"/>
    </row>
    <row r="8105" spans="20:22" x14ac:dyDescent="0.35">
      <c r="T8105" s="32"/>
      <c r="V8105" s="32"/>
    </row>
    <row r="8106" spans="20:22" x14ac:dyDescent="0.35">
      <c r="T8106" s="32"/>
      <c r="V8106" s="32"/>
    </row>
    <row r="8107" spans="20:22" x14ac:dyDescent="0.35">
      <c r="T8107" s="32"/>
      <c r="V8107" s="32"/>
    </row>
    <row r="8108" spans="20:22" x14ac:dyDescent="0.35">
      <c r="T8108" s="32"/>
      <c r="V8108" s="32"/>
    </row>
    <row r="8109" spans="20:22" x14ac:dyDescent="0.35">
      <c r="T8109" s="32"/>
      <c r="V8109" s="32"/>
    </row>
    <row r="8110" spans="20:22" x14ac:dyDescent="0.35">
      <c r="T8110" s="32"/>
      <c r="V8110" s="32"/>
    </row>
    <row r="8111" spans="20:22" x14ac:dyDescent="0.35">
      <c r="T8111" s="32"/>
      <c r="V8111" s="32"/>
    </row>
    <row r="8112" spans="20:22" x14ac:dyDescent="0.35">
      <c r="T8112" s="32"/>
      <c r="V8112" s="32"/>
    </row>
    <row r="8113" spans="20:22" x14ac:dyDescent="0.35">
      <c r="T8113" s="32"/>
      <c r="V8113" s="32"/>
    </row>
    <row r="8114" spans="20:22" x14ac:dyDescent="0.35">
      <c r="T8114" s="32"/>
      <c r="V8114" s="32"/>
    </row>
    <row r="8115" spans="20:22" x14ac:dyDescent="0.35">
      <c r="T8115" s="32"/>
      <c r="V8115" s="32"/>
    </row>
    <row r="8116" spans="20:22" x14ac:dyDescent="0.35">
      <c r="T8116" s="32"/>
      <c r="V8116" s="32"/>
    </row>
    <row r="8117" spans="20:22" x14ac:dyDescent="0.35">
      <c r="T8117" s="32"/>
      <c r="V8117" s="32"/>
    </row>
    <row r="8118" spans="20:22" x14ac:dyDescent="0.35">
      <c r="T8118" s="32"/>
      <c r="V8118" s="32"/>
    </row>
    <row r="8119" spans="20:22" x14ac:dyDescent="0.35">
      <c r="T8119" s="32"/>
      <c r="V8119" s="32"/>
    </row>
    <row r="8120" spans="20:22" x14ac:dyDescent="0.35">
      <c r="T8120" s="32"/>
      <c r="V8120" s="32"/>
    </row>
    <row r="8121" spans="20:22" x14ac:dyDescent="0.35">
      <c r="T8121" s="32"/>
      <c r="V8121" s="32"/>
    </row>
    <row r="8122" spans="20:22" x14ac:dyDescent="0.35">
      <c r="T8122" s="32"/>
      <c r="V8122" s="32"/>
    </row>
    <row r="8123" spans="20:22" x14ac:dyDescent="0.35">
      <c r="T8123" s="32"/>
      <c r="V8123" s="32"/>
    </row>
    <row r="8124" spans="20:22" x14ac:dyDescent="0.35">
      <c r="T8124" s="32"/>
      <c r="V8124" s="32"/>
    </row>
    <row r="8125" spans="20:22" x14ac:dyDescent="0.35">
      <c r="T8125" s="32"/>
      <c r="V8125" s="32"/>
    </row>
    <row r="8126" spans="20:22" x14ac:dyDescent="0.35">
      <c r="T8126" s="32"/>
      <c r="V8126" s="32"/>
    </row>
    <row r="8127" spans="20:22" x14ac:dyDescent="0.35">
      <c r="T8127" s="32"/>
      <c r="V8127" s="32"/>
    </row>
    <row r="8128" spans="20:22" x14ac:dyDescent="0.35">
      <c r="T8128" s="32"/>
      <c r="V8128" s="32"/>
    </row>
    <row r="8129" spans="20:22" x14ac:dyDescent="0.35">
      <c r="T8129" s="32"/>
      <c r="V8129" s="32"/>
    </row>
    <row r="8130" spans="20:22" x14ac:dyDescent="0.35">
      <c r="T8130" s="32"/>
      <c r="V8130" s="32"/>
    </row>
    <row r="8131" spans="20:22" x14ac:dyDescent="0.35">
      <c r="T8131" s="32"/>
      <c r="V8131" s="32"/>
    </row>
    <row r="8132" spans="20:22" x14ac:dyDescent="0.35">
      <c r="T8132" s="32"/>
      <c r="V8132" s="32"/>
    </row>
    <row r="8133" spans="20:22" x14ac:dyDescent="0.35">
      <c r="T8133" s="32"/>
      <c r="V8133" s="32"/>
    </row>
    <row r="8134" spans="20:22" x14ac:dyDescent="0.35">
      <c r="T8134" s="32"/>
      <c r="V8134" s="32"/>
    </row>
    <row r="8135" spans="20:22" x14ac:dyDescent="0.35">
      <c r="T8135" s="32"/>
      <c r="V8135" s="32"/>
    </row>
    <row r="8136" spans="20:22" x14ac:dyDescent="0.35">
      <c r="T8136" s="32"/>
      <c r="V8136" s="32"/>
    </row>
    <row r="8137" spans="20:22" x14ac:dyDescent="0.35">
      <c r="T8137" s="32"/>
      <c r="V8137" s="32"/>
    </row>
    <row r="8138" spans="20:22" x14ac:dyDescent="0.35">
      <c r="T8138" s="32"/>
      <c r="V8138" s="32"/>
    </row>
    <row r="8139" spans="20:22" x14ac:dyDescent="0.35">
      <c r="T8139" s="32"/>
      <c r="V8139" s="32"/>
    </row>
    <row r="8140" spans="20:22" x14ac:dyDescent="0.35">
      <c r="T8140" s="32"/>
      <c r="V8140" s="32"/>
    </row>
    <row r="8141" spans="20:22" x14ac:dyDescent="0.35">
      <c r="T8141" s="32"/>
      <c r="V8141" s="32"/>
    </row>
    <row r="8142" spans="20:22" x14ac:dyDescent="0.35">
      <c r="T8142" s="32"/>
      <c r="V8142" s="32"/>
    </row>
    <row r="8143" spans="20:22" x14ac:dyDescent="0.35">
      <c r="T8143" s="32"/>
      <c r="V8143" s="32"/>
    </row>
    <row r="8144" spans="20:22" x14ac:dyDescent="0.35">
      <c r="T8144" s="32"/>
      <c r="V8144" s="32"/>
    </row>
    <row r="8145" spans="20:22" x14ac:dyDescent="0.35">
      <c r="T8145" s="32"/>
      <c r="V8145" s="32"/>
    </row>
    <row r="8146" spans="20:22" x14ac:dyDescent="0.35">
      <c r="T8146" s="32"/>
      <c r="V8146" s="32"/>
    </row>
    <row r="8147" spans="20:22" x14ac:dyDescent="0.35">
      <c r="T8147" s="32"/>
      <c r="V8147" s="32"/>
    </row>
    <row r="8148" spans="20:22" x14ac:dyDescent="0.35">
      <c r="T8148" s="32"/>
      <c r="V8148" s="32"/>
    </row>
    <row r="8149" spans="20:22" x14ac:dyDescent="0.35">
      <c r="T8149" s="32"/>
      <c r="V8149" s="32"/>
    </row>
    <row r="8150" spans="20:22" x14ac:dyDescent="0.35">
      <c r="T8150" s="32"/>
      <c r="V8150" s="32"/>
    </row>
    <row r="8151" spans="20:22" x14ac:dyDescent="0.35">
      <c r="T8151" s="32"/>
      <c r="V8151" s="32"/>
    </row>
    <row r="8152" spans="20:22" x14ac:dyDescent="0.35">
      <c r="T8152" s="32"/>
      <c r="V8152" s="32"/>
    </row>
    <row r="8153" spans="20:22" x14ac:dyDescent="0.35">
      <c r="T8153" s="32"/>
      <c r="V8153" s="32"/>
    </row>
    <row r="8154" spans="20:22" x14ac:dyDescent="0.35">
      <c r="T8154" s="32"/>
      <c r="V8154" s="32"/>
    </row>
    <row r="8155" spans="20:22" x14ac:dyDescent="0.35">
      <c r="T8155" s="32"/>
      <c r="V8155" s="32"/>
    </row>
    <row r="8156" spans="20:22" x14ac:dyDescent="0.35">
      <c r="T8156" s="32"/>
      <c r="V8156" s="32"/>
    </row>
    <row r="8157" spans="20:22" x14ac:dyDescent="0.35">
      <c r="T8157" s="32"/>
      <c r="V8157" s="32"/>
    </row>
    <row r="8158" spans="20:22" x14ac:dyDescent="0.35">
      <c r="T8158" s="32"/>
      <c r="V8158" s="32"/>
    </row>
    <row r="8159" spans="20:22" x14ac:dyDescent="0.35">
      <c r="T8159" s="32"/>
      <c r="V8159" s="32"/>
    </row>
    <row r="8160" spans="20:22" x14ac:dyDescent="0.35">
      <c r="T8160" s="32"/>
      <c r="V8160" s="32"/>
    </row>
    <row r="8161" spans="20:22" x14ac:dyDescent="0.35">
      <c r="T8161" s="32"/>
      <c r="V8161" s="32"/>
    </row>
    <row r="8162" spans="20:22" x14ac:dyDescent="0.35">
      <c r="T8162" s="32"/>
      <c r="V8162" s="32"/>
    </row>
    <row r="8163" spans="20:22" x14ac:dyDescent="0.35">
      <c r="T8163" s="32"/>
      <c r="V8163" s="32"/>
    </row>
    <row r="8164" spans="20:22" x14ac:dyDescent="0.35">
      <c r="T8164" s="32"/>
      <c r="V8164" s="32"/>
    </row>
    <row r="8165" spans="20:22" x14ac:dyDescent="0.35">
      <c r="T8165" s="32"/>
      <c r="V8165" s="32"/>
    </row>
    <row r="8166" spans="20:22" x14ac:dyDescent="0.35">
      <c r="T8166" s="32"/>
      <c r="V8166" s="32"/>
    </row>
    <row r="8167" spans="20:22" x14ac:dyDescent="0.35">
      <c r="T8167" s="32"/>
      <c r="V8167" s="32"/>
    </row>
    <row r="8168" spans="20:22" x14ac:dyDescent="0.35">
      <c r="T8168" s="32"/>
      <c r="V8168" s="32"/>
    </row>
    <row r="8169" spans="20:22" x14ac:dyDescent="0.35">
      <c r="T8169" s="32"/>
      <c r="V8169" s="32"/>
    </row>
    <row r="8170" spans="20:22" x14ac:dyDescent="0.35">
      <c r="T8170" s="32"/>
      <c r="V8170" s="32"/>
    </row>
    <row r="8171" spans="20:22" x14ac:dyDescent="0.35">
      <c r="T8171" s="32"/>
      <c r="V8171" s="32"/>
    </row>
    <row r="8172" spans="20:22" x14ac:dyDescent="0.35">
      <c r="T8172" s="32"/>
      <c r="V8172" s="32"/>
    </row>
    <row r="8173" spans="20:22" x14ac:dyDescent="0.35">
      <c r="T8173" s="32"/>
      <c r="V8173" s="32"/>
    </row>
    <row r="8174" spans="20:22" x14ac:dyDescent="0.35">
      <c r="T8174" s="32"/>
      <c r="V8174" s="32"/>
    </row>
    <row r="8175" spans="20:22" x14ac:dyDescent="0.35">
      <c r="T8175" s="32"/>
      <c r="V8175" s="32"/>
    </row>
    <row r="8176" spans="20:22" x14ac:dyDescent="0.35">
      <c r="T8176" s="32"/>
      <c r="V8176" s="32"/>
    </row>
    <row r="8177" spans="20:22" x14ac:dyDescent="0.35">
      <c r="T8177" s="32"/>
      <c r="V8177" s="32"/>
    </row>
    <row r="8178" spans="20:22" x14ac:dyDescent="0.35">
      <c r="T8178" s="32"/>
      <c r="V8178" s="32"/>
    </row>
    <row r="8179" spans="20:22" x14ac:dyDescent="0.35">
      <c r="T8179" s="32"/>
      <c r="V8179" s="32"/>
    </row>
    <row r="8180" spans="20:22" x14ac:dyDescent="0.35">
      <c r="T8180" s="32"/>
      <c r="V8180" s="32"/>
    </row>
    <row r="8181" spans="20:22" x14ac:dyDescent="0.35">
      <c r="T8181" s="32"/>
      <c r="V8181" s="32"/>
    </row>
    <row r="8182" spans="20:22" x14ac:dyDescent="0.35">
      <c r="T8182" s="32"/>
      <c r="V8182" s="32"/>
    </row>
    <row r="8183" spans="20:22" x14ac:dyDescent="0.35">
      <c r="T8183" s="32"/>
      <c r="V8183" s="32"/>
    </row>
    <row r="8184" spans="20:22" x14ac:dyDescent="0.35">
      <c r="T8184" s="32"/>
      <c r="V8184" s="32"/>
    </row>
    <row r="8185" spans="20:22" x14ac:dyDescent="0.35">
      <c r="T8185" s="32"/>
      <c r="V8185" s="32"/>
    </row>
    <row r="8186" spans="20:22" x14ac:dyDescent="0.35">
      <c r="T8186" s="32"/>
      <c r="V8186" s="32"/>
    </row>
    <row r="8187" spans="20:22" x14ac:dyDescent="0.35">
      <c r="T8187" s="32"/>
      <c r="V8187" s="32"/>
    </row>
    <row r="8188" spans="20:22" x14ac:dyDescent="0.35">
      <c r="T8188" s="32"/>
      <c r="V8188" s="32"/>
    </row>
    <row r="8189" spans="20:22" x14ac:dyDescent="0.35">
      <c r="T8189" s="32"/>
      <c r="V8189" s="32"/>
    </row>
    <row r="8190" spans="20:22" x14ac:dyDescent="0.35">
      <c r="T8190" s="32"/>
      <c r="V8190" s="32"/>
    </row>
    <row r="8191" spans="20:22" x14ac:dyDescent="0.35">
      <c r="T8191" s="32"/>
      <c r="V8191" s="32"/>
    </row>
    <row r="8192" spans="20:22" x14ac:dyDescent="0.35">
      <c r="T8192" s="32"/>
      <c r="V8192" s="32"/>
    </row>
    <row r="8193" spans="20:22" x14ac:dyDescent="0.35">
      <c r="T8193" s="32"/>
      <c r="V8193" s="32"/>
    </row>
    <row r="8194" spans="20:22" x14ac:dyDescent="0.35">
      <c r="T8194" s="32"/>
      <c r="V8194" s="32"/>
    </row>
    <row r="8195" spans="20:22" x14ac:dyDescent="0.35">
      <c r="T8195" s="32"/>
      <c r="V8195" s="32"/>
    </row>
    <row r="8196" spans="20:22" x14ac:dyDescent="0.35">
      <c r="T8196" s="32"/>
      <c r="V8196" s="32"/>
    </row>
    <row r="8197" spans="20:22" x14ac:dyDescent="0.35">
      <c r="T8197" s="32"/>
      <c r="V8197" s="32"/>
    </row>
    <row r="8198" spans="20:22" x14ac:dyDescent="0.35">
      <c r="T8198" s="32"/>
      <c r="V8198" s="32"/>
    </row>
    <row r="8199" spans="20:22" x14ac:dyDescent="0.35">
      <c r="T8199" s="32"/>
      <c r="V8199" s="32"/>
    </row>
    <row r="8200" spans="20:22" x14ac:dyDescent="0.35">
      <c r="T8200" s="32"/>
      <c r="V8200" s="32"/>
    </row>
    <row r="8201" spans="20:22" x14ac:dyDescent="0.35">
      <c r="T8201" s="32"/>
      <c r="V8201" s="32"/>
    </row>
    <row r="8202" spans="20:22" x14ac:dyDescent="0.35">
      <c r="T8202" s="32"/>
      <c r="V8202" s="32"/>
    </row>
    <row r="8203" spans="20:22" x14ac:dyDescent="0.35">
      <c r="T8203" s="32"/>
      <c r="V8203" s="32"/>
    </row>
    <row r="8204" spans="20:22" x14ac:dyDescent="0.35">
      <c r="T8204" s="32"/>
      <c r="V8204" s="32"/>
    </row>
    <row r="8205" spans="20:22" x14ac:dyDescent="0.35">
      <c r="T8205" s="32"/>
      <c r="V8205" s="32"/>
    </row>
    <row r="8206" spans="20:22" x14ac:dyDescent="0.35">
      <c r="T8206" s="32"/>
      <c r="V8206" s="32"/>
    </row>
    <row r="8207" spans="20:22" x14ac:dyDescent="0.35">
      <c r="T8207" s="32"/>
      <c r="V8207" s="32"/>
    </row>
    <row r="8208" spans="20:22" x14ac:dyDescent="0.35">
      <c r="T8208" s="32"/>
      <c r="V8208" s="32"/>
    </row>
    <row r="8209" spans="20:22" x14ac:dyDescent="0.35">
      <c r="T8209" s="32"/>
      <c r="V8209" s="32"/>
    </row>
    <row r="8210" spans="20:22" x14ac:dyDescent="0.35">
      <c r="T8210" s="32"/>
      <c r="V8210" s="32"/>
    </row>
    <row r="8211" spans="20:22" x14ac:dyDescent="0.35">
      <c r="T8211" s="32"/>
      <c r="V8211" s="32"/>
    </row>
    <row r="8212" spans="20:22" x14ac:dyDescent="0.35">
      <c r="T8212" s="32"/>
      <c r="V8212" s="32"/>
    </row>
    <row r="8213" spans="20:22" x14ac:dyDescent="0.35">
      <c r="T8213" s="32"/>
      <c r="V8213" s="32"/>
    </row>
    <row r="8214" spans="20:22" x14ac:dyDescent="0.35">
      <c r="T8214" s="32"/>
      <c r="V8214" s="32"/>
    </row>
    <row r="8215" spans="20:22" x14ac:dyDescent="0.35">
      <c r="T8215" s="32"/>
      <c r="V8215" s="32"/>
    </row>
    <row r="8216" spans="20:22" x14ac:dyDescent="0.35">
      <c r="T8216" s="32"/>
      <c r="V8216" s="32"/>
    </row>
    <row r="8217" spans="20:22" x14ac:dyDescent="0.35">
      <c r="T8217" s="32"/>
      <c r="V8217" s="32"/>
    </row>
    <row r="8218" spans="20:22" x14ac:dyDescent="0.35">
      <c r="T8218" s="32"/>
      <c r="V8218" s="32"/>
    </row>
    <row r="8219" spans="20:22" x14ac:dyDescent="0.35">
      <c r="T8219" s="32"/>
      <c r="V8219" s="32"/>
    </row>
    <row r="8220" spans="20:22" x14ac:dyDescent="0.35">
      <c r="T8220" s="32"/>
      <c r="V8220" s="32"/>
    </row>
    <row r="8221" spans="20:22" x14ac:dyDescent="0.35">
      <c r="T8221" s="32"/>
      <c r="V8221" s="32"/>
    </row>
    <row r="8222" spans="20:22" x14ac:dyDescent="0.35">
      <c r="T8222" s="32"/>
      <c r="V8222" s="32"/>
    </row>
    <row r="8223" spans="20:22" x14ac:dyDescent="0.35">
      <c r="T8223" s="32"/>
      <c r="V8223" s="32"/>
    </row>
    <row r="8224" spans="20:22" x14ac:dyDescent="0.35">
      <c r="T8224" s="32"/>
      <c r="V8224" s="32"/>
    </row>
    <row r="8225" spans="20:22" x14ac:dyDescent="0.35">
      <c r="T8225" s="32"/>
      <c r="V8225" s="32"/>
    </row>
    <row r="8226" spans="20:22" x14ac:dyDescent="0.35">
      <c r="T8226" s="32"/>
      <c r="V8226" s="32"/>
    </row>
    <row r="8227" spans="20:22" x14ac:dyDescent="0.35">
      <c r="T8227" s="32"/>
      <c r="V8227" s="32"/>
    </row>
    <row r="8228" spans="20:22" x14ac:dyDescent="0.35">
      <c r="T8228" s="32"/>
      <c r="V8228" s="32"/>
    </row>
    <row r="8229" spans="20:22" x14ac:dyDescent="0.35">
      <c r="T8229" s="32"/>
      <c r="V8229" s="32"/>
    </row>
    <row r="8230" spans="20:22" x14ac:dyDescent="0.35">
      <c r="T8230" s="32"/>
      <c r="V8230" s="32"/>
    </row>
    <row r="8231" spans="20:22" x14ac:dyDescent="0.35">
      <c r="T8231" s="32"/>
      <c r="V8231" s="32"/>
    </row>
    <row r="8232" spans="20:22" x14ac:dyDescent="0.35">
      <c r="T8232" s="32"/>
      <c r="V8232" s="32"/>
    </row>
    <row r="8233" spans="20:22" x14ac:dyDescent="0.35">
      <c r="T8233" s="32"/>
      <c r="V8233" s="32"/>
    </row>
    <row r="8234" spans="20:22" x14ac:dyDescent="0.35">
      <c r="T8234" s="32"/>
      <c r="V8234" s="32"/>
    </row>
    <row r="8235" spans="20:22" x14ac:dyDescent="0.35">
      <c r="T8235" s="32"/>
      <c r="V8235" s="32"/>
    </row>
    <row r="8236" spans="20:22" x14ac:dyDescent="0.35">
      <c r="T8236" s="32"/>
      <c r="V8236" s="32"/>
    </row>
    <row r="8237" spans="20:22" x14ac:dyDescent="0.35">
      <c r="T8237" s="32"/>
      <c r="V8237" s="32"/>
    </row>
    <row r="8238" spans="20:22" x14ac:dyDescent="0.35">
      <c r="T8238" s="32"/>
      <c r="V8238" s="32"/>
    </row>
    <row r="8239" spans="20:22" x14ac:dyDescent="0.35">
      <c r="T8239" s="32"/>
      <c r="V8239" s="32"/>
    </row>
    <row r="8240" spans="20:22" x14ac:dyDescent="0.35">
      <c r="T8240" s="32"/>
      <c r="V8240" s="32"/>
    </row>
    <row r="8241" spans="20:22" x14ac:dyDescent="0.35">
      <c r="T8241" s="32"/>
      <c r="V8241" s="32"/>
    </row>
    <row r="8242" spans="20:22" x14ac:dyDescent="0.35">
      <c r="T8242" s="32"/>
      <c r="V8242" s="32"/>
    </row>
    <row r="8243" spans="20:22" x14ac:dyDescent="0.35">
      <c r="T8243" s="32"/>
      <c r="V8243" s="32"/>
    </row>
    <row r="8244" spans="20:22" x14ac:dyDescent="0.35">
      <c r="T8244" s="32"/>
      <c r="V8244" s="32"/>
    </row>
    <row r="8245" spans="20:22" x14ac:dyDescent="0.35">
      <c r="T8245" s="32"/>
      <c r="V8245" s="32"/>
    </row>
    <row r="8246" spans="20:22" x14ac:dyDescent="0.35">
      <c r="T8246" s="32"/>
      <c r="V8246" s="32"/>
    </row>
    <row r="8247" spans="20:22" x14ac:dyDescent="0.35">
      <c r="T8247" s="32"/>
      <c r="V8247" s="32"/>
    </row>
    <row r="8248" spans="20:22" x14ac:dyDescent="0.35">
      <c r="T8248" s="32"/>
      <c r="V8248" s="32"/>
    </row>
    <row r="8249" spans="20:22" x14ac:dyDescent="0.35">
      <c r="T8249" s="32"/>
      <c r="V8249" s="32"/>
    </row>
    <row r="8250" spans="20:22" x14ac:dyDescent="0.35">
      <c r="T8250" s="32"/>
      <c r="V8250" s="32"/>
    </row>
    <row r="8251" spans="20:22" x14ac:dyDescent="0.35">
      <c r="T8251" s="32"/>
      <c r="V8251" s="32"/>
    </row>
    <row r="8252" spans="20:22" x14ac:dyDescent="0.35">
      <c r="T8252" s="32"/>
      <c r="V8252" s="32"/>
    </row>
    <row r="8253" spans="20:22" x14ac:dyDescent="0.35">
      <c r="T8253" s="32"/>
      <c r="V8253" s="32"/>
    </row>
    <row r="8254" spans="20:22" x14ac:dyDescent="0.35">
      <c r="T8254" s="32"/>
      <c r="V8254" s="32"/>
    </row>
    <row r="8255" spans="20:22" x14ac:dyDescent="0.35">
      <c r="T8255" s="32"/>
      <c r="V8255" s="32"/>
    </row>
    <row r="8256" spans="20:22" x14ac:dyDescent="0.35">
      <c r="T8256" s="32"/>
      <c r="V8256" s="32"/>
    </row>
    <row r="8257" spans="20:22" x14ac:dyDescent="0.35">
      <c r="T8257" s="32"/>
      <c r="V8257" s="32"/>
    </row>
    <row r="8258" spans="20:22" x14ac:dyDescent="0.35">
      <c r="T8258" s="32"/>
      <c r="V8258" s="32"/>
    </row>
    <row r="8259" spans="20:22" x14ac:dyDescent="0.35">
      <c r="T8259" s="32"/>
      <c r="V8259" s="32"/>
    </row>
    <row r="8260" spans="20:22" x14ac:dyDescent="0.35">
      <c r="T8260" s="32"/>
      <c r="V8260" s="32"/>
    </row>
    <row r="8261" spans="20:22" x14ac:dyDescent="0.35">
      <c r="T8261" s="32"/>
      <c r="V8261" s="32"/>
    </row>
    <row r="8262" spans="20:22" x14ac:dyDescent="0.35">
      <c r="T8262" s="32"/>
      <c r="V8262" s="32"/>
    </row>
    <row r="8263" spans="20:22" x14ac:dyDescent="0.35">
      <c r="T8263" s="32"/>
      <c r="V8263" s="32"/>
    </row>
    <row r="8264" spans="20:22" x14ac:dyDescent="0.35">
      <c r="T8264" s="32"/>
      <c r="V8264" s="32"/>
    </row>
    <row r="8265" spans="20:22" x14ac:dyDescent="0.35">
      <c r="T8265" s="32"/>
      <c r="V8265" s="32"/>
    </row>
    <row r="8266" spans="20:22" x14ac:dyDescent="0.35">
      <c r="T8266" s="32"/>
      <c r="V8266" s="32"/>
    </row>
    <row r="8267" spans="20:22" x14ac:dyDescent="0.35">
      <c r="T8267" s="32"/>
      <c r="V8267" s="32"/>
    </row>
    <row r="8268" spans="20:22" x14ac:dyDescent="0.35">
      <c r="T8268" s="32"/>
      <c r="V8268" s="32"/>
    </row>
    <row r="8269" spans="20:22" x14ac:dyDescent="0.35">
      <c r="T8269" s="32"/>
      <c r="V8269" s="32"/>
    </row>
    <row r="8270" spans="20:22" x14ac:dyDescent="0.35">
      <c r="T8270" s="32"/>
      <c r="V8270" s="32"/>
    </row>
    <row r="8271" spans="20:22" x14ac:dyDescent="0.35">
      <c r="T8271" s="32"/>
      <c r="V8271" s="32"/>
    </row>
    <row r="8272" spans="20:22" x14ac:dyDescent="0.35">
      <c r="T8272" s="32"/>
      <c r="V8272" s="32"/>
    </row>
    <row r="8273" spans="20:22" x14ac:dyDescent="0.35">
      <c r="T8273" s="32"/>
      <c r="V8273" s="32"/>
    </row>
    <row r="8274" spans="20:22" x14ac:dyDescent="0.35">
      <c r="T8274" s="32"/>
      <c r="V8274" s="32"/>
    </row>
    <row r="8275" spans="20:22" x14ac:dyDescent="0.35">
      <c r="T8275" s="32"/>
      <c r="V8275" s="32"/>
    </row>
    <row r="8276" spans="20:22" x14ac:dyDescent="0.35">
      <c r="T8276" s="32"/>
      <c r="V8276" s="32"/>
    </row>
    <row r="8277" spans="20:22" x14ac:dyDescent="0.35">
      <c r="T8277" s="32"/>
      <c r="V8277" s="32"/>
    </row>
    <row r="8278" spans="20:22" x14ac:dyDescent="0.35">
      <c r="T8278" s="32"/>
      <c r="V8278" s="32"/>
    </row>
    <row r="8279" spans="20:22" x14ac:dyDescent="0.35">
      <c r="T8279" s="32"/>
      <c r="V8279" s="32"/>
    </row>
    <row r="8280" spans="20:22" x14ac:dyDescent="0.35">
      <c r="T8280" s="32"/>
      <c r="V8280" s="32"/>
    </row>
    <row r="8281" spans="20:22" x14ac:dyDescent="0.35">
      <c r="T8281" s="32"/>
      <c r="V8281" s="32"/>
    </row>
    <row r="8282" spans="20:22" x14ac:dyDescent="0.35">
      <c r="T8282" s="32"/>
      <c r="V8282" s="32"/>
    </row>
    <row r="8283" spans="20:22" x14ac:dyDescent="0.35">
      <c r="T8283" s="32"/>
      <c r="V8283" s="32"/>
    </row>
    <row r="8284" spans="20:22" x14ac:dyDescent="0.35">
      <c r="T8284" s="32"/>
      <c r="V8284" s="32"/>
    </row>
    <row r="8285" spans="20:22" x14ac:dyDescent="0.35">
      <c r="T8285" s="32"/>
      <c r="V8285" s="32"/>
    </row>
    <row r="8286" spans="20:22" x14ac:dyDescent="0.35">
      <c r="T8286" s="32"/>
      <c r="V8286" s="32"/>
    </row>
    <row r="8287" spans="20:22" x14ac:dyDescent="0.35">
      <c r="T8287" s="32"/>
      <c r="V8287" s="32"/>
    </row>
    <row r="8288" spans="20:22" x14ac:dyDescent="0.35">
      <c r="T8288" s="32"/>
      <c r="V8288" s="32"/>
    </row>
    <row r="8289" spans="20:22" x14ac:dyDescent="0.35">
      <c r="T8289" s="32"/>
      <c r="V8289" s="32"/>
    </row>
    <row r="8290" spans="20:22" x14ac:dyDescent="0.35">
      <c r="T8290" s="32"/>
      <c r="V8290" s="32"/>
    </row>
    <row r="8291" spans="20:22" x14ac:dyDescent="0.35">
      <c r="T8291" s="32"/>
      <c r="V8291" s="32"/>
    </row>
    <row r="8292" spans="20:22" x14ac:dyDescent="0.35">
      <c r="T8292" s="32"/>
      <c r="V8292" s="32"/>
    </row>
    <row r="8293" spans="20:22" x14ac:dyDescent="0.35">
      <c r="T8293" s="32"/>
      <c r="V8293" s="32"/>
    </row>
    <row r="8294" spans="20:22" x14ac:dyDescent="0.35">
      <c r="T8294" s="32"/>
      <c r="V8294" s="32"/>
    </row>
    <row r="8295" spans="20:22" x14ac:dyDescent="0.35">
      <c r="T8295" s="32"/>
      <c r="V8295" s="32"/>
    </row>
    <row r="8296" spans="20:22" x14ac:dyDescent="0.35">
      <c r="T8296" s="32"/>
      <c r="V8296" s="32"/>
    </row>
    <row r="8297" spans="20:22" x14ac:dyDescent="0.35">
      <c r="T8297" s="32"/>
      <c r="V8297" s="32"/>
    </row>
    <row r="8298" spans="20:22" x14ac:dyDescent="0.35">
      <c r="T8298" s="32"/>
      <c r="V8298" s="32"/>
    </row>
    <row r="8299" spans="20:22" x14ac:dyDescent="0.35">
      <c r="T8299" s="32"/>
      <c r="V8299" s="32"/>
    </row>
    <row r="8300" spans="20:22" x14ac:dyDescent="0.35">
      <c r="T8300" s="32"/>
      <c r="V8300" s="32"/>
    </row>
    <row r="8301" spans="20:22" x14ac:dyDescent="0.35">
      <c r="T8301" s="32"/>
      <c r="V8301" s="32"/>
    </row>
    <row r="8302" spans="20:22" x14ac:dyDescent="0.35">
      <c r="T8302" s="32"/>
      <c r="V8302" s="32"/>
    </row>
    <row r="8303" spans="20:22" x14ac:dyDescent="0.35">
      <c r="T8303" s="32"/>
      <c r="V8303" s="32"/>
    </row>
    <row r="8304" spans="20:22" x14ac:dyDescent="0.35">
      <c r="T8304" s="32"/>
      <c r="V8304" s="32"/>
    </row>
    <row r="8305" spans="20:22" x14ac:dyDescent="0.35">
      <c r="T8305" s="32"/>
      <c r="V8305" s="32"/>
    </row>
    <row r="8306" spans="20:22" x14ac:dyDescent="0.35">
      <c r="T8306" s="32"/>
      <c r="V8306" s="32"/>
    </row>
    <row r="8307" spans="20:22" x14ac:dyDescent="0.35">
      <c r="T8307" s="32"/>
      <c r="V8307" s="32"/>
    </row>
    <row r="8308" spans="20:22" x14ac:dyDescent="0.35">
      <c r="T8308" s="32"/>
      <c r="V8308" s="32"/>
    </row>
    <row r="8309" spans="20:22" x14ac:dyDescent="0.35">
      <c r="T8309" s="32"/>
      <c r="V8309" s="32"/>
    </row>
    <row r="8310" spans="20:22" x14ac:dyDescent="0.35">
      <c r="T8310" s="32"/>
      <c r="V8310" s="32"/>
    </row>
    <row r="8311" spans="20:22" x14ac:dyDescent="0.35">
      <c r="T8311" s="32"/>
      <c r="V8311" s="32"/>
    </row>
    <row r="8312" spans="20:22" x14ac:dyDescent="0.35">
      <c r="T8312" s="32"/>
      <c r="V8312" s="32"/>
    </row>
    <row r="8313" spans="20:22" x14ac:dyDescent="0.35">
      <c r="T8313" s="32"/>
      <c r="V8313" s="32"/>
    </row>
    <row r="8314" spans="20:22" x14ac:dyDescent="0.35">
      <c r="T8314" s="32"/>
      <c r="V8314" s="32"/>
    </row>
    <row r="8315" spans="20:22" x14ac:dyDescent="0.35">
      <c r="T8315" s="32"/>
      <c r="V8315" s="32"/>
    </row>
    <row r="8316" spans="20:22" x14ac:dyDescent="0.35">
      <c r="T8316" s="32"/>
      <c r="V8316" s="32"/>
    </row>
    <row r="8317" spans="20:22" x14ac:dyDescent="0.35">
      <c r="T8317" s="32"/>
      <c r="V8317" s="32"/>
    </row>
    <row r="8318" spans="20:22" x14ac:dyDescent="0.35">
      <c r="T8318" s="32"/>
      <c r="V8318" s="32"/>
    </row>
    <row r="8319" spans="20:22" x14ac:dyDescent="0.35">
      <c r="T8319" s="32"/>
      <c r="V8319" s="32"/>
    </row>
    <row r="8320" spans="20:22" x14ac:dyDescent="0.35">
      <c r="T8320" s="32"/>
      <c r="V8320" s="32"/>
    </row>
    <row r="8321" spans="20:22" x14ac:dyDescent="0.35">
      <c r="T8321" s="32"/>
      <c r="V8321" s="32"/>
    </row>
    <row r="8322" spans="20:22" x14ac:dyDescent="0.35">
      <c r="T8322" s="32"/>
      <c r="V8322" s="32"/>
    </row>
    <row r="8323" spans="20:22" x14ac:dyDescent="0.35">
      <c r="T8323" s="32"/>
      <c r="V8323" s="32"/>
    </row>
    <row r="8324" spans="20:22" x14ac:dyDescent="0.35">
      <c r="T8324" s="32"/>
      <c r="V8324" s="32"/>
    </row>
    <row r="8325" spans="20:22" x14ac:dyDescent="0.35">
      <c r="T8325" s="32"/>
      <c r="V8325" s="32"/>
    </row>
    <row r="8326" spans="20:22" x14ac:dyDescent="0.35">
      <c r="T8326" s="32"/>
      <c r="V8326" s="32"/>
    </row>
    <row r="8327" spans="20:22" x14ac:dyDescent="0.35">
      <c r="T8327" s="32"/>
      <c r="V8327" s="32"/>
    </row>
    <row r="8328" spans="20:22" x14ac:dyDescent="0.35">
      <c r="T8328" s="32"/>
      <c r="V8328" s="32"/>
    </row>
    <row r="8329" spans="20:22" x14ac:dyDescent="0.35">
      <c r="T8329" s="32"/>
      <c r="V8329" s="32"/>
    </row>
    <row r="8330" spans="20:22" x14ac:dyDescent="0.35">
      <c r="T8330" s="32"/>
      <c r="V8330" s="32"/>
    </row>
    <row r="8331" spans="20:22" x14ac:dyDescent="0.35">
      <c r="T8331" s="32"/>
      <c r="V8331" s="32"/>
    </row>
    <row r="8332" spans="20:22" x14ac:dyDescent="0.35">
      <c r="T8332" s="32"/>
      <c r="V8332" s="32"/>
    </row>
    <row r="8333" spans="20:22" x14ac:dyDescent="0.35">
      <c r="T8333" s="32"/>
      <c r="V8333" s="32"/>
    </row>
    <row r="8334" spans="20:22" x14ac:dyDescent="0.35">
      <c r="T8334" s="32"/>
      <c r="V8334" s="32"/>
    </row>
    <row r="8335" spans="20:22" x14ac:dyDescent="0.35">
      <c r="T8335" s="32"/>
      <c r="V8335" s="32"/>
    </row>
    <row r="8336" spans="20:22" x14ac:dyDescent="0.35">
      <c r="T8336" s="32"/>
      <c r="V8336" s="32"/>
    </row>
    <row r="8337" spans="20:22" x14ac:dyDescent="0.35">
      <c r="T8337" s="32"/>
      <c r="V8337" s="32"/>
    </row>
    <row r="8338" spans="20:22" x14ac:dyDescent="0.35">
      <c r="T8338" s="32"/>
      <c r="V8338" s="32"/>
    </row>
    <row r="8339" spans="20:22" x14ac:dyDescent="0.35">
      <c r="T8339" s="32"/>
      <c r="V8339" s="32"/>
    </row>
    <row r="8340" spans="20:22" x14ac:dyDescent="0.35">
      <c r="T8340" s="32"/>
      <c r="V8340" s="32"/>
    </row>
    <row r="8341" spans="20:22" x14ac:dyDescent="0.35">
      <c r="T8341" s="32"/>
      <c r="V8341" s="32"/>
    </row>
    <row r="8342" spans="20:22" x14ac:dyDescent="0.35">
      <c r="T8342" s="32"/>
      <c r="V8342" s="32"/>
    </row>
    <row r="8343" spans="20:22" x14ac:dyDescent="0.35">
      <c r="T8343" s="32"/>
      <c r="V8343" s="32"/>
    </row>
    <row r="8344" spans="20:22" x14ac:dyDescent="0.35">
      <c r="T8344" s="32"/>
      <c r="V8344" s="32"/>
    </row>
    <row r="8345" spans="20:22" x14ac:dyDescent="0.35">
      <c r="T8345" s="32"/>
      <c r="V8345" s="32"/>
    </row>
    <row r="8346" spans="20:22" x14ac:dyDescent="0.35">
      <c r="T8346" s="32"/>
      <c r="V8346" s="32"/>
    </row>
    <row r="8347" spans="20:22" x14ac:dyDescent="0.35">
      <c r="T8347" s="32"/>
      <c r="V8347" s="32"/>
    </row>
    <row r="8348" spans="20:22" x14ac:dyDescent="0.35">
      <c r="T8348" s="32"/>
      <c r="V8348" s="32"/>
    </row>
    <row r="8349" spans="20:22" x14ac:dyDescent="0.35">
      <c r="T8349" s="32"/>
      <c r="V8349" s="32"/>
    </row>
    <row r="8350" spans="20:22" x14ac:dyDescent="0.35">
      <c r="T8350" s="32"/>
      <c r="V8350" s="32"/>
    </row>
    <row r="8351" spans="20:22" x14ac:dyDescent="0.35">
      <c r="T8351" s="32"/>
      <c r="V8351" s="32"/>
    </row>
    <row r="8352" spans="20:22" x14ac:dyDescent="0.35">
      <c r="T8352" s="32"/>
      <c r="V8352" s="32"/>
    </row>
    <row r="8353" spans="20:22" x14ac:dyDescent="0.35">
      <c r="T8353" s="32"/>
      <c r="V8353" s="32"/>
    </row>
    <row r="8354" spans="20:22" x14ac:dyDescent="0.35">
      <c r="T8354" s="32"/>
      <c r="V8354" s="32"/>
    </row>
    <row r="8355" spans="20:22" x14ac:dyDescent="0.35">
      <c r="T8355" s="32"/>
      <c r="V8355" s="32"/>
    </row>
    <row r="8356" spans="20:22" x14ac:dyDescent="0.35">
      <c r="T8356" s="32"/>
      <c r="V8356" s="32"/>
    </row>
    <row r="8357" spans="20:22" x14ac:dyDescent="0.35">
      <c r="T8357" s="32"/>
      <c r="V8357" s="32"/>
    </row>
    <row r="8358" spans="20:22" x14ac:dyDescent="0.35">
      <c r="T8358" s="32"/>
      <c r="V8358" s="32"/>
    </row>
    <row r="8359" spans="20:22" x14ac:dyDescent="0.35">
      <c r="T8359" s="32"/>
      <c r="V8359" s="32"/>
    </row>
    <row r="8360" spans="20:22" x14ac:dyDescent="0.35">
      <c r="T8360" s="32"/>
      <c r="V8360" s="32"/>
    </row>
    <row r="8361" spans="20:22" x14ac:dyDescent="0.35">
      <c r="T8361" s="32"/>
      <c r="V8361" s="32"/>
    </row>
    <row r="8362" spans="20:22" x14ac:dyDescent="0.35">
      <c r="T8362" s="32"/>
      <c r="V8362" s="32"/>
    </row>
    <row r="8363" spans="20:22" x14ac:dyDescent="0.35">
      <c r="T8363" s="32"/>
      <c r="V8363" s="32"/>
    </row>
    <row r="8364" spans="20:22" x14ac:dyDescent="0.35">
      <c r="T8364" s="32"/>
      <c r="V8364" s="32"/>
    </row>
    <row r="8365" spans="20:22" x14ac:dyDescent="0.35">
      <c r="T8365" s="32"/>
      <c r="V8365" s="32"/>
    </row>
    <row r="8366" spans="20:22" x14ac:dyDescent="0.35">
      <c r="T8366" s="32"/>
      <c r="V8366" s="32"/>
    </row>
    <row r="8367" spans="20:22" x14ac:dyDescent="0.35">
      <c r="T8367" s="32"/>
      <c r="V8367" s="32"/>
    </row>
    <row r="8368" spans="20:22" x14ac:dyDescent="0.35">
      <c r="T8368" s="32"/>
      <c r="V8368" s="32"/>
    </row>
    <row r="8369" spans="20:22" x14ac:dyDescent="0.35">
      <c r="T8369" s="32"/>
      <c r="V8369" s="32"/>
    </row>
    <row r="8370" spans="20:22" x14ac:dyDescent="0.35">
      <c r="T8370" s="32"/>
      <c r="V8370" s="32"/>
    </row>
    <row r="8371" spans="20:22" x14ac:dyDescent="0.35">
      <c r="T8371" s="32"/>
      <c r="V8371" s="32"/>
    </row>
    <row r="8372" spans="20:22" x14ac:dyDescent="0.35">
      <c r="T8372" s="32"/>
      <c r="V8372" s="32"/>
    </row>
    <row r="8373" spans="20:22" x14ac:dyDescent="0.35">
      <c r="T8373" s="32"/>
      <c r="V8373" s="32"/>
    </row>
    <row r="8374" spans="20:22" x14ac:dyDescent="0.35">
      <c r="T8374" s="32"/>
      <c r="V8374" s="32"/>
    </row>
    <row r="8375" spans="20:22" x14ac:dyDescent="0.35">
      <c r="T8375" s="32"/>
      <c r="V8375" s="32"/>
    </row>
    <row r="8376" spans="20:22" x14ac:dyDescent="0.35">
      <c r="T8376" s="32"/>
      <c r="V8376" s="32"/>
    </row>
    <row r="8377" spans="20:22" x14ac:dyDescent="0.35">
      <c r="T8377" s="32"/>
      <c r="V8377" s="32"/>
    </row>
    <row r="8378" spans="20:22" x14ac:dyDescent="0.35">
      <c r="T8378" s="32"/>
      <c r="V8378" s="32"/>
    </row>
    <row r="8379" spans="20:22" x14ac:dyDescent="0.35">
      <c r="T8379" s="32"/>
      <c r="V8379" s="32"/>
    </row>
    <row r="8380" spans="20:22" x14ac:dyDescent="0.35">
      <c r="T8380" s="32"/>
      <c r="V8380" s="32"/>
    </row>
    <row r="8381" spans="20:22" x14ac:dyDescent="0.35">
      <c r="T8381" s="32"/>
      <c r="V8381" s="32"/>
    </row>
    <row r="8382" spans="20:22" x14ac:dyDescent="0.35">
      <c r="T8382" s="32"/>
      <c r="V8382" s="32"/>
    </row>
    <row r="8383" spans="20:22" x14ac:dyDescent="0.35">
      <c r="T8383" s="32"/>
      <c r="V8383" s="32"/>
    </row>
    <row r="8384" spans="20:22" x14ac:dyDescent="0.35">
      <c r="T8384" s="32"/>
      <c r="V8384" s="32"/>
    </row>
    <row r="8385" spans="20:22" x14ac:dyDescent="0.35">
      <c r="T8385" s="32"/>
      <c r="V8385" s="32"/>
    </row>
    <row r="8386" spans="20:22" x14ac:dyDescent="0.35">
      <c r="T8386" s="32"/>
      <c r="V8386" s="32"/>
    </row>
    <row r="8387" spans="20:22" x14ac:dyDescent="0.35">
      <c r="T8387" s="32"/>
      <c r="V8387" s="32"/>
    </row>
    <row r="8388" spans="20:22" x14ac:dyDescent="0.35">
      <c r="T8388" s="32"/>
      <c r="V8388" s="32"/>
    </row>
    <row r="8389" spans="20:22" x14ac:dyDescent="0.35">
      <c r="T8389" s="32"/>
      <c r="V8389" s="32"/>
    </row>
    <row r="8390" spans="20:22" x14ac:dyDescent="0.35">
      <c r="T8390" s="32"/>
      <c r="V8390" s="32"/>
    </row>
    <row r="8391" spans="20:22" x14ac:dyDescent="0.35">
      <c r="T8391" s="32"/>
      <c r="V8391" s="32"/>
    </row>
    <row r="8392" spans="20:22" x14ac:dyDescent="0.35">
      <c r="T8392" s="32"/>
      <c r="V8392" s="32"/>
    </row>
    <row r="8393" spans="20:22" x14ac:dyDescent="0.35">
      <c r="T8393" s="32"/>
      <c r="V8393" s="32"/>
    </row>
    <row r="8394" spans="20:22" x14ac:dyDescent="0.35">
      <c r="T8394" s="32"/>
      <c r="V8394" s="32"/>
    </row>
    <row r="8395" spans="20:22" x14ac:dyDescent="0.35">
      <c r="T8395" s="32"/>
      <c r="V8395" s="32"/>
    </row>
    <row r="8396" spans="20:22" x14ac:dyDescent="0.35">
      <c r="T8396" s="32"/>
      <c r="V8396" s="32"/>
    </row>
    <row r="8397" spans="20:22" x14ac:dyDescent="0.35">
      <c r="T8397" s="32"/>
      <c r="V8397" s="32"/>
    </row>
    <row r="8398" spans="20:22" x14ac:dyDescent="0.35">
      <c r="T8398" s="32"/>
      <c r="V8398" s="32"/>
    </row>
    <row r="8399" spans="20:22" x14ac:dyDescent="0.35">
      <c r="T8399" s="32"/>
      <c r="V8399" s="32"/>
    </row>
    <row r="8400" spans="20:22" x14ac:dyDescent="0.35">
      <c r="T8400" s="32"/>
      <c r="V8400" s="32"/>
    </row>
    <row r="8401" spans="20:22" x14ac:dyDescent="0.35">
      <c r="T8401" s="32"/>
      <c r="V8401" s="32"/>
    </row>
    <row r="8402" spans="20:22" x14ac:dyDescent="0.35">
      <c r="T8402" s="32"/>
      <c r="V8402" s="32"/>
    </row>
    <row r="8403" spans="20:22" x14ac:dyDescent="0.35">
      <c r="T8403" s="32"/>
      <c r="V8403" s="32"/>
    </row>
    <row r="8404" spans="20:22" x14ac:dyDescent="0.35">
      <c r="T8404" s="32"/>
      <c r="V8404" s="32"/>
    </row>
    <row r="8405" spans="20:22" x14ac:dyDescent="0.35">
      <c r="T8405" s="32"/>
      <c r="V8405" s="32"/>
    </row>
    <row r="8406" spans="20:22" x14ac:dyDescent="0.35">
      <c r="T8406" s="32"/>
      <c r="V8406" s="32"/>
    </row>
    <row r="8407" spans="20:22" x14ac:dyDescent="0.35">
      <c r="T8407" s="32"/>
      <c r="V8407" s="32"/>
    </row>
    <row r="8408" spans="20:22" x14ac:dyDescent="0.35">
      <c r="T8408" s="32"/>
      <c r="V8408" s="32"/>
    </row>
    <row r="8409" spans="20:22" x14ac:dyDescent="0.35">
      <c r="T8409" s="32"/>
      <c r="V8409" s="32"/>
    </row>
    <row r="8410" spans="20:22" x14ac:dyDescent="0.35">
      <c r="T8410" s="32"/>
      <c r="V8410" s="32"/>
    </row>
    <row r="8411" spans="20:22" x14ac:dyDescent="0.35">
      <c r="T8411" s="32"/>
      <c r="V8411" s="32"/>
    </row>
    <row r="8412" spans="20:22" x14ac:dyDescent="0.35">
      <c r="T8412" s="32"/>
      <c r="V8412" s="32"/>
    </row>
    <row r="8413" spans="20:22" x14ac:dyDescent="0.35">
      <c r="T8413" s="32"/>
      <c r="V8413" s="32"/>
    </row>
    <row r="8414" spans="20:22" x14ac:dyDescent="0.35">
      <c r="T8414" s="32"/>
      <c r="V8414" s="32"/>
    </row>
    <row r="8415" spans="20:22" x14ac:dyDescent="0.35">
      <c r="T8415" s="32"/>
      <c r="V8415" s="32"/>
    </row>
    <row r="8416" spans="20:22" x14ac:dyDescent="0.35">
      <c r="T8416" s="32"/>
      <c r="V8416" s="32"/>
    </row>
    <row r="8417" spans="20:22" x14ac:dyDescent="0.35">
      <c r="T8417" s="32"/>
      <c r="V8417" s="32"/>
    </row>
    <row r="8418" spans="20:22" x14ac:dyDescent="0.35">
      <c r="T8418" s="32"/>
      <c r="V8418" s="32"/>
    </row>
    <row r="8419" spans="20:22" x14ac:dyDescent="0.35">
      <c r="T8419" s="32"/>
      <c r="V8419" s="32"/>
    </row>
    <row r="8420" spans="20:22" x14ac:dyDescent="0.35">
      <c r="T8420" s="32"/>
      <c r="V8420" s="32"/>
    </row>
    <row r="8421" spans="20:22" x14ac:dyDescent="0.35">
      <c r="T8421" s="32"/>
      <c r="V8421" s="32"/>
    </row>
    <row r="8422" spans="20:22" x14ac:dyDescent="0.35">
      <c r="T8422" s="32"/>
      <c r="V8422" s="32"/>
    </row>
    <row r="8423" spans="20:22" x14ac:dyDescent="0.35">
      <c r="T8423" s="32"/>
      <c r="V8423" s="32"/>
    </row>
    <row r="8424" spans="20:22" x14ac:dyDescent="0.35">
      <c r="T8424" s="32"/>
      <c r="V8424" s="32"/>
    </row>
    <row r="8425" spans="20:22" x14ac:dyDescent="0.35">
      <c r="T8425" s="32"/>
      <c r="V8425" s="32"/>
    </row>
    <row r="8426" spans="20:22" x14ac:dyDescent="0.35">
      <c r="T8426" s="32"/>
      <c r="V8426" s="32"/>
    </row>
    <row r="8427" spans="20:22" x14ac:dyDescent="0.35">
      <c r="T8427" s="32"/>
      <c r="V8427" s="32"/>
    </row>
    <row r="8428" spans="20:22" x14ac:dyDescent="0.35">
      <c r="T8428" s="32"/>
      <c r="V8428" s="32"/>
    </row>
    <row r="8429" spans="20:22" x14ac:dyDescent="0.35">
      <c r="T8429" s="32"/>
      <c r="V8429" s="32"/>
    </row>
    <row r="8430" spans="20:22" x14ac:dyDescent="0.35">
      <c r="T8430" s="32"/>
      <c r="V8430" s="32"/>
    </row>
    <row r="8431" spans="20:22" x14ac:dyDescent="0.35">
      <c r="T8431" s="32"/>
      <c r="V8431" s="32"/>
    </row>
    <row r="8432" spans="20:22" x14ac:dyDescent="0.35">
      <c r="T8432" s="32"/>
      <c r="V8432" s="32"/>
    </row>
    <row r="8433" spans="20:22" x14ac:dyDescent="0.35">
      <c r="T8433" s="32"/>
      <c r="V8433" s="32"/>
    </row>
    <row r="8434" spans="20:22" x14ac:dyDescent="0.35">
      <c r="T8434" s="32"/>
      <c r="V8434" s="32"/>
    </row>
    <row r="8435" spans="20:22" x14ac:dyDescent="0.35">
      <c r="T8435" s="32"/>
      <c r="V8435" s="32"/>
    </row>
    <row r="8436" spans="20:22" x14ac:dyDescent="0.35">
      <c r="T8436" s="32"/>
      <c r="V8436" s="32"/>
    </row>
    <row r="8437" spans="20:22" x14ac:dyDescent="0.35">
      <c r="T8437" s="32"/>
      <c r="V8437" s="32"/>
    </row>
    <row r="8438" spans="20:22" x14ac:dyDescent="0.35">
      <c r="T8438" s="32"/>
      <c r="V8438" s="32"/>
    </row>
    <row r="8439" spans="20:22" x14ac:dyDescent="0.35">
      <c r="T8439" s="32"/>
      <c r="V8439" s="32"/>
    </row>
    <row r="8440" spans="20:22" x14ac:dyDescent="0.35">
      <c r="T8440" s="32"/>
      <c r="V8440" s="32"/>
    </row>
    <row r="8441" spans="20:22" x14ac:dyDescent="0.35">
      <c r="T8441" s="32"/>
      <c r="V8441" s="32"/>
    </row>
    <row r="8442" spans="20:22" x14ac:dyDescent="0.35">
      <c r="T8442" s="32"/>
      <c r="V8442" s="32"/>
    </row>
    <row r="8443" spans="20:22" x14ac:dyDescent="0.35">
      <c r="T8443" s="32"/>
      <c r="V8443" s="32"/>
    </row>
    <row r="8444" spans="20:22" x14ac:dyDescent="0.35">
      <c r="T8444" s="32"/>
      <c r="V8444" s="32"/>
    </row>
    <row r="8445" spans="20:22" x14ac:dyDescent="0.35">
      <c r="T8445" s="32"/>
      <c r="V8445" s="32"/>
    </row>
    <row r="8446" spans="20:22" x14ac:dyDescent="0.35">
      <c r="T8446" s="32"/>
      <c r="V8446" s="32"/>
    </row>
    <row r="8447" spans="20:22" x14ac:dyDescent="0.35">
      <c r="T8447" s="32"/>
      <c r="V8447" s="32"/>
    </row>
    <row r="8448" spans="20:22" x14ac:dyDescent="0.35">
      <c r="T8448" s="32"/>
      <c r="V8448" s="32"/>
    </row>
    <row r="8449" spans="20:22" x14ac:dyDescent="0.35">
      <c r="T8449" s="32"/>
      <c r="V8449" s="32"/>
    </row>
    <row r="8450" spans="20:22" x14ac:dyDescent="0.35">
      <c r="T8450" s="32"/>
      <c r="V8450" s="32"/>
    </row>
    <row r="8451" spans="20:22" x14ac:dyDescent="0.35">
      <c r="T8451" s="32"/>
      <c r="V8451" s="32"/>
    </row>
    <row r="8452" spans="20:22" x14ac:dyDescent="0.35">
      <c r="T8452" s="32"/>
      <c r="V8452" s="32"/>
    </row>
    <row r="8453" spans="20:22" x14ac:dyDescent="0.35">
      <c r="T8453" s="32"/>
      <c r="V8453" s="32"/>
    </row>
    <row r="8454" spans="20:22" x14ac:dyDescent="0.35">
      <c r="T8454" s="32"/>
      <c r="V8454" s="32"/>
    </row>
    <row r="8455" spans="20:22" x14ac:dyDescent="0.35">
      <c r="T8455" s="32"/>
      <c r="V8455" s="32"/>
    </row>
    <row r="8456" spans="20:22" x14ac:dyDescent="0.35">
      <c r="T8456" s="32"/>
      <c r="V8456" s="32"/>
    </row>
    <row r="8457" spans="20:22" x14ac:dyDescent="0.35">
      <c r="T8457" s="32"/>
      <c r="V8457" s="32"/>
    </row>
    <row r="8458" spans="20:22" x14ac:dyDescent="0.35">
      <c r="T8458" s="32"/>
      <c r="V8458" s="32"/>
    </row>
    <row r="8459" spans="20:22" x14ac:dyDescent="0.35">
      <c r="T8459" s="32"/>
      <c r="V8459" s="32"/>
    </row>
    <row r="8460" spans="20:22" x14ac:dyDescent="0.35">
      <c r="T8460" s="32"/>
      <c r="V8460" s="32"/>
    </row>
    <row r="8461" spans="20:22" x14ac:dyDescent="0.35">
      <c r="T8461" s="32"/>
      <c r="V8461" s="32"/>
    </row>
    <row r="8462" spans="20:22" x14ac:dyDescent="0.35">
      <c r="T8462" s="32"/>
      <c r="V8462" s="32"/>
    </row>
    <row r="8463" spans="20:22" x14ac:dyDescent="0.35">
      <c r="T8463" s="32"/>
      <c r="V8463" s="32"/>
    </row>
    <row r="8464" spans="20:22" x14ac:dyDescent="0.35">
      <c r="T8464" s="32"/>
      <c r="V8464" s="32"/>
    </row>
    <row r="8465" spans="20:22" x14ac:dyDescent="0.35">
      <c r="T8465" s="32"/>
      <c r="V8465" s="32"/>
    </row>
    <row r="8466" spans="20:22" x14ac:dyDescent="0.35">
      <c r="T8466" s="32"/>
      <c r="V8466" s="32"/>
    </row>
    <row r="8467" spans="20:22" x14ac:dyDescent="0.35">
      <c r="T8467" s="32"/>
      <c r="V8467" s="32"/>
    </row>
    <row r="8468" spans="20:22" x14ac:dyDescent="0.35">
      <c r="T8468" s="32"/>
      <c r="V8468" s="32"/>
    </row>
    <row r="8469" spans="20:22" x14ac:dyDescent="0.35">
      <c r="T8469" s="32"/>
      <c r="V8469" s="32"/>
    </row>
    <row r="8470" spans="20:22" x14ac:dyDescent="0.35">
      <c r="T8470" s="32"/>
      <c r="V8470" s="32"/>
    </row>
    <row r="8471" spans="20:22" x14ac:dyDescent="0.35">
      <c r="T8471" s="32"/>
      <c r="V8471" s="32"/>
    </row>
    <row r="8472" spans="20:22" x14ac:dyDescent="0.35">
      <c r="T8472" s="32"/>
      <c r="V8472" s="32"/>
    </row>
    <row r="8473" spans="20:22" x14ac:dyDescent="0.35">
      <c r="T8473" s="32"/>
      <c r="V8473" s="32"/>
    </row>
    <row r="8474" spans="20:22" x14ac:dyDescent="0.35">
      <c r="T8474" s="32"/>
      <c r="V8474" s="32"/>
    </row>
    <row r="8475" spans="20:22" x14ac:dyDescent="0.35">
      <c r="T8475" s="32"/>
      <c r="V8475" s="32"/>
    </row>
    <row r="8476" spans="20:22" x14ac:dyDescent="0.35">
      <c r="T8476" s="32"/>
      <c r="V8476" s="32"/>
    </row>
    <row r="8477" spans="20:22" x14ac:dyDescent="0.35">
      <c r="T8477" s="32"/>
      <c r="V8477" s="32"/>
    </row>
    <row r="8478" spans="20:22" x14ac:dyDescent="0.35">
      <c r="T8478" s="32"/>
      <c r="V8478" s="32"/>
    </row>
    <row r="8479" spans="20:22" x14ac:dyDescent="0.35">
      <c r="T8479" s="32"/>
      <c r="V8479" s="32"/>
    </row>
    <row r="8480" spans="20:22" x14ac:dyDescent="0.35">
      <c r="T8480" s="32"/>
      <c r="V8480" s="32"/>
    </row>
    <row r="8481" spans="20:22" x14ac:dyDescent="0.35">
      <c r="T8481" s="32"/>
      <c r="V8481" s="32"/>
    </row>
    <row r="8482" spans="20:22" x14ac:dyDescent="0.35">
      <c r="T8482" s="32"/>
      <c r="V8482" s="32"/>
    </row>
    <row r="8483" spans="20:22" x14ac:dyDescent="0.35">
      <c r="T8483" s="32"/>
      <c r="V8483" s="32"/>
    </row>
    <row r="8484" spans="20:22" x14ac:dyDescent="0.35">
      <c r="T8484" s="32"/>
      <c r="V8484" s="32"/>
    </row>
    <row r="8485" spans="20:22" x14ac:dyDescent="0.35">
      <c r="T8485" s="32"/>
      <c r="V8485" s="32"/>
    </row>
    <row r="8486" spans="20:22" x14ac:dyDescent="0.35">
      <c r="T8486" s="32"/>
      <c r="V8486" s="32"/>
    </row>
    <row r="8487" spans="20:22" x14ac:dyDescent="0.35">
      <c r="T8487" s="32"/>
      <c r="V8487" s="32"/>
    </row>
    <row r="8488" spans="20:22" x14ac:dyDescent="0.35">
      <c r="T8488" s="32"/>
      <c r="V8488" s="32"/>
    </row>
    <row r="8489" spans="20:22" x14ac:dyDescent="0.35">
      <c r="T8489" s="32"/>
      <c r="V8489" s="32"/>
    </row>
    <row r="8490" spans="20:22" x14ac:dyDescent="0.35">
      <c r="T8490" s="32"/>
      <c r="V8490" s="32"/>
    </row>
    <row r="8491" spans="20:22" x14ac:dyDescent="0.35">
      <c r="T8491" s="32"/>
      <c r="V8491" s="32"/>
    </row>
    <row r="8492" spans="20:22" x14ac:dyDescent="0.35">
      <c r="T8492" s="32"/>
      <c r="V8492" s="32"/>
    </row>
    <row r="8493" spans="20:22" x14ac:dyDescent="0.35">
      <c r="T8493" s="32"/>
      <c r="V8493" s="32"/>
    </row>
    <row r="8494" spans="20:22" x14ac:dyDescent="0.35">
      <c r="T8494" s="32"/>
      <c r="V8494" s="32"/>
    </row>
    <row r="8495" spans="20:22" x14ac:dyDescent="0.35">
      <c r="T8495" s="32"/>
      <c r="V8495" s="32"/>
    </row>
    <row r="8496" spans="20:22" x14ac:dyDescent="0.35">
      <c r="T8496" s="32"/>
      <c r="V8496" s="32"/>
    </row>
    <row r="8497" spans="20:22" x14ac:dyDescent="0.35">
      <c r="T8497" s="32"/>
      <c r="V8497" s="32"/>
    </row>
    <row r="8498" spans="20:22" x14ac:dyDescent="0.35">
      <c r="T8498" s="32"/>
      <c r="V8498" s="32"/>
    </row>
    <row r="8499" spans="20:22" x14ac:dyDescent="0.35">
      <c r="T8499" s="32"/>
      <c r="V8499" s="32"/>
    </row>
    <row r="8500" spans="20:22" x14ac:dyDescent="0.35">
      <c r="T8500" s="32"/>
      <c r="V8500" s="32"/>
    </row>
    <row r="8501" spans="20:22" x14ac:dyDescent="0.35">
      <c r="T8501" s="32"/>
      <c r="V8501" s="32"/>
    </row>
    <row r="8502" spans="20:22" x14ac:dyDescent="0.35">
      <c r="T8502" s="32"/>
      <c r="V8502" s="32"/>
    </row>
    <row r="8503" spans="20:22" x14ac:dyDescent="0.35">
      <c r="T8503" s="32"/>
      <c r="V8503" s="32"/>
    </row>
    <row r="8504" spans="20:22" x14ac:dyDescent="0.35">
      <c r="T8504" s="32"/>
      <c r="V8504" s="32"/>
    </row>
    <row r="8505" spans="20:22" x14ac:dyDescent="0.35">
      <c r="T8505" s="32"/>
      <c r="V8505" s="32"/>
    </row>
    <row r="8506" spans="20:22" x14ac:dyDescent="0.35">
      <c r="T8506" s="32"/>
      <c r="V8506" s="32"/>
    </row>
    <row r="8507" spans="20:22" x14ac:dyDescent="0.35">
      <c r="T8507" s="32"/>
      <c r="V8507" s="32"/>
    </row>
    <row r="8508" spans="20:22" x14ac:dyDescent="0.35">
      <c r="T8508" s="32"/>
      <c r="V8508" s="32"/>
    </row>
    <row r="8509" spans="20:22" x14ac:dyDescent="0.35">
      <c r="T8509" s="32"/>
      <c r="V8509" s="32"/>
    </row>
    <row r="8510" spans="20:22" x14ac:dyDescent="0.35">
      <c r="T8510" s="32"/>
      <c r="V8510" s="32"/>
    </row>
    <row r="8511" spans="20:22" x14ac:dyDescent="0.35">
      <c r="T8511" s="32"/>
      <c r="V8511" s="32"/>
    </row>
    <row r="8512" spans="20:22" x14ac:dyDescent="0.35">
      <c r="T8512" s="32"/>
      <c r="V8512" s="32"/>
    </row>
    <row r="8513" spans="20:22" x14ac:dyDescent="0.35">
      <c r="T8513" s="32"/>
      <c r="V8513" s="32"/>
    </row>
    <row r="8514" spans="20:22" x14ac:dyDescent="0.35">
      <c r="T8514" s="32"/>
      <c r="V8514" s="32"/>
    </row>
    <row r="8515" spans="20:22" x14ac:dyDescent="0.35">
      <c r="T8515" s="32"/>
      <c r="V8515" s="32"/>
    </row>
    <row r="8516" spans="20:22" x14ac:dyDescent="0.35">
      <c r="T8516" s="32"/>
      <c r="V8516" s="32"/>
    </row>
    <row r="8517" spans="20:22" x14ac:dyDescent="0.35">
      <c r="T8517" s="32"/>
      <c r="V8517" s="32"/>
    </row>
    <row r="8518" spans="20:22" x14ac:dyDescent="0.35">
      <c r="T8518" s="32"/>
      <c r="V8518" s="32"/>
    </row>
    <row r="8519" spans="20:22" x14ac:dyDescent="0.35">
      <c r="T8519" s="32"/>
      <c r="V8519" s="32"/>
    </row>
    <row r="8520" spans="20:22" x14ac:dyDescent="0.35">
      <c r="T8520" s="32"/>
      <c r="V8520" s="32"/>
    </row>
    <row r="8521" spans="20:22" x14ac:dyDescent="0.35">
      <c r="T8521" s="32"/>
      <c r="V8521" s="32"/>
    </row>
    <row r="8522" spans="20:22" x14ac:dyDescent="0.35">
      <c r="T8522" s="32"/>
      <c r="V8522" s="32"/>
    </row>
    <row r="8523" spans="20:22" x14ac:dyDescent="0.35">
      <c r="T8523" s="32"/>
      <c r="V8523" s="32"/>
    </row>
    <row r="8524" spans="20:22" x14ac:dyDescent="0.35">
      <c r="T8524" s="32"/>
      <c r="V8524" s="32"/>
    </row>
    <row r="8525" spans="20:22" x14ac:dyDescent="0.35">
      <c r="T8525" s="32"/>
      <c r="V8525" s="32"/>
    </row>
    <row r="8526" spans="20:22" x14ac:dyDescent="0.35">
      <c r="T8526" s="32"/>
      <c r="V8526" s="32"/>
    </row>
    <row r="8527" spans="20:22" x14ac:dyDescent="0.35">
      <c r="T8527" s="32"/>
      <c r="V8527" s="32"/>
    </row>
    <row r="8528" spans="20:22" x14ac:dyDescent="0.35">
      <c r="T8528" s="32"/>
      <c r="V8528" s="32"/>
    </row>
    <row r="8529" spans="20:22" x14ac:dyDescent="0.35">
      <c r="T8529" s="32"/>
      <c r="V8529" s="32"/>
    </row>
    <row r="8530" spans="20:22" x14ac:dyDescent="0.35">
      <c r="T8530" s="32"/>
      <c r="V8530" s="32"/>
    </row>
    <row r="8531" spans="20:22" x14ac:dyDescent="0.35">
      <c r="T8531" s="32"/>
      <c r="V8531" s="32"/>
    </row>
    <row r="8532" spans="20:22" x14ac:dyDescent="0.35">
      <c r="T8532" s="32"/>
      <c r="V8532" s="32"/>
    </row>
    <row r="8533" spans="20:22" x14ac:dyDescent="0.35">
      <c r="T8533" s="32"/>
      <c r="V8533" s="32"/>
    </row>
    <row r="8534" spans="20:22" x14ac:dyDescent="0.35">
      <c r="T8534" s="32"/>
      <c r="V8534" s="32"/>
    </row>
    <row r="8535" spans="20:22" x14ac:dyDescent="0.35">
      <c r="T8535" s="32"/>
      <c r="V8535" s="32"/>
    </row>
    <row r="8536" spans="20:22" x14ac:dyDescent="0.35">
      <c r="T8536" s="32"/>
      <c r="V8536" s="32"/>
    </row>
    <row r="8537" spans="20:22" x14ac:dyDescent="0.35">
      <c r="T8537" s="32"/>
      <c r="V8537" s="32"/>
    </row>
    <row r="8538" spans="20:22" x14ac:dyDescent="0.35">
      <c r="T8538" s="32"/>
      <c r="V8538" s="32"/>
    </row>
    <row r="8539" spans="20:22" x14ac:dyDescent="0.35">
      <c r="T8539" s="32"/>
      <c r="V8539" s="32"/>
    </row>
    <row r="8540" spans="20:22" x14ac:dyDescent="0.35">
      <c r="T8540" s="32"/>
      <c r="V8540" s="32"/>
    </row>
    <row r="8541" spans="20:22" x14ac:dyDescent="0.35">
      <c r="T8541" s="32"/>
      <c r="V8541" s="32"/>
    </row>
    <row r="8542" spans="20:22" x14ac:dyDescent="0.35">
      <c r="T8542" s="32"/>
      <c r="V8542" s="32"/>
    </row>
    <row r="8543" spans="20:22" x14ac:dyDescent="0.35">
      <c r="T8543" s="32"/>
      <c r="V8543" s="32"/>
    </row>
    <row r="8544" spans="20:22" x14ac:dyDescent="0.35">
      <c r="T8544" s="32"/>
      <c r="V8544" s="32"/>
    </row>
    <row r="8545" spans="20:22" x14ac:dyDescent="0.35">
      <c r="T8545" s="32"/>
      <c r="V8545" s="32"/>
    </row>
    <row r="8546" spans="20:22" x14ac:dyDescent="0.35">
      <c r="T8546" s="32"/>
      <c r="V8546" s="32"/>
    </row>
    <row r="8547" spans="20:22" x14ac:dyDescent="0.35">
      <c r="T8547" s="32"/>
      <c r="V8547" s="32"/>
    </row>
    <row r="8548" spans="20:22" x14ac:dyDescent="0.35">
      <c r="T8548" s="32"/>
      <c r="V8548" s="32"/>
    </row>
    <row r="8549" spans="20:22" x14ac:dyDescent="0.35">
      <c r="T8549" s="32"/>
      <c r="V8549" s="32"/>
    </row>
    <row r="8550" spans="20:22" x14ac:dyDescent="0.35">
      <c r="T8550" s="32"/>
      <c r="V8550" s="32"/>
    </row>
    <row r="8551" spans="20:22" x14ac:dyDescent="0.35">
      <c r="T8551" s="32"/>
      <c r="V8551" s="32"/>
    </row>
    <row r="8552" spans="20:22" x14ac:dyDescent="0.35">
      <c r="T8552" s="32"/>
      <c r="V8552" s="32"/>
    </row>
    <row r="8553" spans="20:22" x14ac:dyDescent="0.35">
      <c r="T8553" s="32"/>
      <c r="V8553" s="32"/>
    </row>
    <row r="8554" spans="20:22" x14ac:dyDescent="0.35">
      <c r="T8554" s="32"/>
      <c r="V8554" s="32"/>
    </row>
    <row r="8555" spans="20:22" x14ac:dyDescent="0.35">
      <c r="T8555" s="32"/>
      <c r="V8555" s="32"/>
    </row>
    <row r="8556" spans="20:22" x14ac:dyDescent="0.35">
      <c r="T8556" s="32"/>
      <c r="V8556" s="32"/>
    </row>
    <row r="8557" spans="20:22" x14ac:dyDescent="0.35">
      <c r="T8557" s="32"/>
      <c r="V8557" s="32"/>
    </row>
    <row r="8558" spans="20:22" x14ac:dyDescent="0.35">
      <c r="T8558" s="32"/>
      <c r="V8558" s="32"/>
    </row>
    <row r="8559" spans="20:22" x14ac:dyDescent="0.35">
      <c r="T8559" s="32"/>
      <c r="V8559" s="32"/>
    </row>
    <row r="8560" spans="20:22" x14ac:dyDescent="0.35">
      <c r="T8560" s="32"/>
      <c r="V8560" s="32"/>
    </row>
    <row r="8561" spans="20:22" x14ac:dyDescent="0.35">
      <c r="T8561" s="32"/>
      <c r="V8561" s="32"/>
    </row>
    <row r="8562" spans="20:22" x14ac:dyDescent="0.35">
      <c r="T8562" s="32"/>
      <c r="V8562" s="32"/>
    </row>
    <row r="8563" spans="20:22" x14ac:dyDescent="0.35">
      <c r="T8563" s="32"/>
      <c r="V8563" s="32"/>
    </row>
    <row r="8564" spans="20:22" x14ac:dyDescent="0.35">
      <c r="T8564" s="32"/>
      <c r="V8564" s="32"/>
    </row>
    <row r="8565" spans="20:22" x14ac:dyDescent="0.35">
      <c r="T8565" s="32"/>
      <c r="V8565" s="32"/>
    </row>
    <row r="8566" spans="20:22" x14ac:dyDescent="0.35">
      <c r="T8566" s="32"/>
      <c r="V8566" s="32"/>
    </row>
    <row r="8567" spans="20:22" x14ac:dyDescent="0.35">
      <c r="T8567" s="32"/>
      <c r="V8567" s="32"/>
    </row>
    <row r="8568" spans="20:22" x14ac:dyDescent="0.35">
      <c r="T8568" s="32"/>
      <c r="V8568" s="32"/>
    </row>
    <row r="8569" spans="20:22" x14ac:dyDescent="0.35">
      <c r="T8569" s="32"/>
      <c r="V8569" s="32"/>
    </row>
    <row r="8570" spans="20:22" x14ac:dyDescent="0.35">
      <c r="T8570" s="32"/>
      <c r="V8570" s="32"/>
    </row>
    <row r="8571" spans="20:22" x14ac:dyDescent="0.35">
      <c r="T8571" s="32"/>
      <c r="V8571" s="32"/>
    </row>
    <row r="8572" spans="20:22" x14ac:dyDescent="0.35">
      <c r="T8572" s="32"/>
      <c r="V8572" s="32"/>
    </row>
    <row r="8573" spans="20:22" x14ac:dyDescent="0.35">
      <c r="T8573" s="32"/>
      <c r="V8573" s="32"/>
    </row>
    <row r="8574" spans="20:22" x14ac:dyDescent="0.35">
      <c r="T8574" s="32"/>
      <c r="V8574" s="32"/>
    </row>
    <row r="8575" spans="20:22" x14ac:dyDescent="0.35">
      <c r="T8575" s="32"/>
      <c r="V8575" s="32"/>
    </row>
    <row r="8576" spans="20:22" x14ac:dyDescent="0.35">
      <c r="T8576" s="32"/>
      <c r="V8576" s="32"/>
    </row>
    <row r="8577" spans="20:22" x14ac:dyDescent="0.35">
      <c r="T8577" s="32"/>
      <c r="V8577" s="32"/>
    </row>
    <row r="8578" spans="20:22" x14ac:dyDescent="0.35">
      <c r="T8578" s="32"/>
      <c r="V8578" s="32"/>
    </row>
    <row r="8579" spans="20:22" x14ac:dyDescent="0.35">
      <c r="T8579" s="32"/>
      <c r="V8579" s="32"/>
    </row>
    <row r="8580" spans="20:22" x14ac:dyDescent="0.35">
      <c r="T8580" s="32"/>
      <c r="V8580" s="32"/>
    </row>
    <row r="8581" spans="20:22" x14ac:dyDescent="0.35">
      <c r="T8581" s="32"/>
      <c r="V8581" s="32"/>
    </row>
    <row r="8582" spans="20:22" x14ac:dyDescent="0.35">
      <c r="T8582" s="32"/>
      <c r="V8582" s="32"/>
    </row>
    <row r="8583" spans="20:22" x14ac:dyDescent="0.35">
      <c r="T8583" s="32"/>
      <c r="V8583" s="32"/>
    </row>
    <row r="8584" spans="20:22" x14ac:dyDescent="0.35">
      <c r="T8584" s="32"/>
      <c r="V8584" s="32"/>
    </row>
    <row r="8585" spans="20:22" x14ac:dyDescent="0.35">
      <c r="T8585" s="32"/>
      <c r="V8585" s="32"/>
    </row>
    <row r="8586" spans="20:22" x14ac:dyDescent="0.35">
      <c r="T8586" s="32"/>
      <c r="V8586" s="32"/>
    </row>
    <row r="8587" spans="20:22" x14ac:dyDescent="0.35">
      <c r="T8587" s="32"/>
      <c r="V8587" s="32"/>
    </row>
    <row r="8588" spans="20:22" x14ac:dyDescent="0.35">
      <c r="T8588" s="32"/>
      <c r="V8588" s="32"/>
    </row>
    <row r="8589" spans="20:22" x14ac:dyDescent="0.35">
      <c r="T8589" s="32"/>
      <c r="V8589" s="32"/>
    </row>
    <row r="8590" spans="20:22" x14ac:dyDescent="0.35">
      <c r="T8590" s="32"/>
      <c r="V8590" s="32"/>
    </row>
    <row r="8591" spans="20:22" x14ac:dyDescent="0.35">
      <c r="T8591" s="32"/>
      <c r="V8591" s="32"/>
    </row>
    <row r="8592" spans="20:22" x14ac:dyDescent="0.35">
      <c r="T8592" s="32"/>
      <c r="V8592" s="32"/>
    </row>
    <row r="8593" spans="20:22" x14ac:dyDescent="0.35">
      <c r="T8593" s="32"/>
      <c r="V8593" s="32"/>
    </row>
    <row r="8594" spans="20:22" x14ac:dyDescent="0.35">
      <c r="T8594" s="32"/>
      <c r="V8594" s="32"/>
    </row>
    <row r="8595" spans="20:22" x14ac:dyDescent="0.35">
      <c r="T8595" s="32"/>
      <c r="V8595" s="32"/>
    </row>
    <row r="8596" spans="20:22" x14ac:dyDescent="0.35">
      <c r="T8596" s="32"/>
      <c r="V8596" s="32"/>
    </row>
    <row r="8597" spans="20:22" x14ac:dyDescent="0.35">
      <c r="T8597" s="32"/>
      <c r="V8597" s="32"/>
    </row>
    <row r="8598" spans="20:22" x14ac:dyDescent="0.35">
      <c r="T8598" s="32"/>
      <c r="V8598" s="32"/>
    </row>
    <row r="8599" spans="20:22" x14ac:dyDescent="0.35">
      <c r="T8599" s="32"/>
      <c r="V8599" s="32"/>
    </row>
    <row r="8600" spans="20:22" x14ac:dyDescent="0.35">
      <c r="T8600" s="32"/>
      <c r="V8600" s="32"/>
    </row>
    <row r="8601" spans="20:22" x14ac:dyDescent="0.35">
      <c r="T8601" s="32"/>
      <c r="V8601" s="32"/>
    </row>
    <row r="8602" spans="20:22" x14ac:dyDescent="0.35">
      <c r="T8602" s="32"/>
      <c r="V8602" s="32"/>
    </row>
    <row r="8603" spans="20:22" x14ac:dyDescent="0.35">
      <c r="T8603" s="32"/>
      <c r="V8603" s="32"/>
    </row>
    <row r="8604" spans="20:22" x14ac:dyDescent="0.35">
      <c r="T8604" s="32"/>
      <c r="V8604" s="32"/>
    </row>
    <row r="8605" spans="20:22" x14ac:dyDescent="0.35">
      <c r="T8605" s="32"/>
      <c r="V8605" s="32"/>
    </row>
    <row r="8606" spans="20:22" x14ac:dyDescent="0.35">
      <c r="T8606" s="32"/>
      <c r="V8606" s="32"/>
    </row>
    <row r="8607" spans="20:22" x14ac:dyDescent="0.35">
      <c r="T8607" s="32"/>
      <c r="V8607" s="32"/>
    </row>
    <row r="8608" spans="20:22" x14ac:dyDescent="0.35">
      <c r="T8608" s="32"/>
      <c r="V8608" s="32"/>
    </row>
    <row r="8609" spans="20:22" x14ac:dyDescent="0.35">
      <c r="T8609" s="32"/>
      <c r="V8609" s="32"/>
    </row>
    <row r="8610" spans="20:22" x14ac:dyDescent="0.35">
      <c r="T8610" s="32"/>
      <c r="V8610" s="32"/>
    </row>
    <row r="8611" spans="20:22" x14ac:dyDescent="0.35">
      <c r="T8611" s="32"/>
      <c r="V8611" s="32"/>
    </row>
    <row r="8612" spans="20:22" x14ac:dyDescent="0.35">
      <c r="T8612" s="32"/>
      <c r="V8612" s="32"/>
    </row>
    <row r="8613" spans="20:22" x14ac:dyDescent="0.35">
      <c r="T8613" s="32"/>
      <c r="V8613" s="32"/>
    </row>
    <row r="8614" spans="20:22" x14ac:dyDescent="0.35">
      <c r="T8614" s="32"/>
      <c r="V8614" s="32"/>
    </row>
    <row r="8615" spans="20:22" x14ac:dyDescent="0.35">
      <c r="T8615" s="32"/>
      <c r="V8615" s="32"/>
    </row>
    <row r="8616" spans="20:22" x14ac:dyDescent="0.35">
      <c r="T8616" s="32"/>
      <c r="V8616" s="32"/>
    </row>
    <row r="8617" spans="20:22" x14ac:dyDescent="0.35">
      <c r="T8617" s="32"/>
      <c r="V8617" s="32"/>
    </row>
    <row r="8618" spans="20:22" x14ac:dyDescent="0.35">
      <c r="T8618" s="32"/>
      <c r="V8618" s="32"/>
    </row>
    <row r="8619" spans="20:22" x14ac:dyDescent="0.35">
      <c r="T8619" s="32"/>
      <c r="V8619" s="32"/>
    </row>
    <row r="8620" spans="20:22" x14ac:dyDescent="0.35">
      <c r="T8620" s="32"/>
      <c r="V8620" s="32"/>
    </row>
    <row r="8621" spans="20:22" x14ac:dyDescent="0.35">
      <c r="T8621" s="32"/>
      <c r="V8621" s="32"/>
    </row>
    <row r="8622" spans="20:22" x14ac:dyDescent="0.35">
      <c r="T8622" s="32"/>
      <c r="V8622" s="32"/>
    </row>
    <row r="8623" spans="20:22" x14ac:dyDescent="0.35">
      <c r="T8623" s="32"/>
      <c r="V8623" s="32"/>
    </row>
    <row r="8624" spans="20:22" x14ac:dyDescent="0.35">
      <c r="T8624" s="32"/>
      <c r="V8624" s="32"/>
    </row>
    <row r="8625" spans="20:22" x14ac:dyDescent="0.35">
      <c r="T8625" s="32"/>
      <c r="V8625" s="32"/>
    </row>
    <row r="8626" spans="20:22" x14ac:dyDescent="0.35">
      <c r="T8626" s="32"/>
      <c r="V8626" s="32"/>
    </row>
    <row r="8627" spans="20:22" x14ac:dyDescent="0.35">
      <c r="T8627" s="32"/>
      <c r="V8627" s="32"/>
    </row>
    <row r="8628" spans="20:22" x14ac:dyDescent="0.35">
      <c r="T8628" s="32"/>
      <c r="V8628" s="32"/>
    </row>
    <row r="8629" spans="20:22" x14ac:dyDescent="0.35">
      <c r="T8629" s="32"/>
      <c r="V8629" s="32"/>
    </row>
    <row r="8630" spans="20:22" x14ac:dyDescent="0.35">
      <c r="T8630" s="32"/>
      <c r="V8630" s="32"/>
    </row>
    <row r="8631" spans="20:22" x14ac:dyDescent="0.35">
      <c r="T8631" s="32"/>
      <c r="V8631" s="32"/>
    </row>
    <row r="8632" spans="20:22" x14ac:dyDescent="0.35">
      <c r="T8632" s="32"/>
      <c r="V8632" s="32"/>
    </row>
    <row r="8633" spans="20:22" x14ac:dyDescent="0.35">
      <c r="T8633" s="32"/>
      <c r="V8633" s="32"/>
    </row>
    <row r="8634" spans="20:22" x14ac:dyDescent="0.35">
      <c r="T8634" s="32"/>
      <c r="V8634" s="32"/>
    </row>
    <row r="8635" spans="20:22" x14ac:dyDescent="0.35">
      <c r="T8635" s="32"/>
      <c r="V8635" s="32"/>
    </row>
    <row r="8636" spans="20:22" x14ac:dyDescent="0.35">
      <c r="T8636" s="32"/>
      <c r="V8636" s="32"/>
    </row>
    <row r="8637" spans="20:22" x14ac:dyDescent="0.35">
      <c r="T8637" s="32"/>
      <c r="V8637" s="32"/>
    </row>
    <row r="8638" spans="20:22" x14ac:dyDescent="0.35">
      <c r="T8638" s="32"/>
      <c r="V8638" s="32"/>
    </row>
    <row r="8639" spans="20:22" x14ac:dyDescent="0.35">
      <c r="T8639" s="32"/>
      <c r="V8639" s="32"/>
    </row>
    <row r="8640" spans="20:22" x14ac:dyDescent="0.35">
      <c r="T8640" s="32"/>
      <c r="V8640" s="32"/>
    </row>
    <row r="8641" spans="20:22" x14ac:dyDescent="0.35">
      <c r="T8641" s="32"/>
      <c r="V8641" s="32"/>
    </row>
    <row r="8642" spans="20:22" x14ac:dyDescent="0.35">
      <c r="T8642" s="32"/>
      <c r="V8642" s="32"/>
    </row>
    <row r="8643" spans="20:22" x14ac:dyDescent="0.35">
      <c r="T8643" s="32"/>
      <c r="V8643" s="32"/>
    </row>
    <row r="8644" spans="20:22" x14ac:dyDescent="0.35">
      <c r="T8644" s="32"/>
      <c r="V8644" s="32"/>
    </row>
    <row r="8645" spans="20:22" x14ac:dyDescent="0.35">
      <c r="T8645" s="32"/>
      <c r="V8645" s="32"/>
    </row>
    <row r="8646" spans="20:22" x14ac:dyDescent="0.35">
      <c r="T8646" s="32"/>
      <c r="V8646" s="32"/>
    </row>
    <row r="8647" spans="20:22" x14ac:dyDescent="0.35">
      <c r="T8647" s="32"/>
      <c r="V8647" s="32"/>
    </row>
    <row r="8648" spans="20:22" x14ac:dyDescent="0.35">
      <c r="T8648" s="32"/>
      <c r="V8648" s="32"/>
    </row>
    <row r="8649" spans="20:22" x14ac:dyDescent="0.35">
      <c r="T8649" s="32"/>
      <c r="V8649" s="32"/>
    </row>
    <row r="8650" spans="20:22" x14ac:dyDescent="0.35">
      <c r="T8650" s="32"/>
      <c r="V8650" s="32"/>
    </row>
    <row r="8651" spans="20:22" x14ac:dyDescent="0.35">
      <c r="T8651" s="32"/>
      <c r="V8651" s="32"/>
    </row>
    <row r="8652" spans="20:22" x14ac:dyDescent="0.35">
      <c r="T8652" s="32"/>
      <c r="V8652" s="32"/>
    </row>
    <row r="8653" spans="20:22" x14ac:dyDescent="0.35">
      <c r="T8653" s="32"/>
      <c r="V8653" s="32"/>
    </row>
    <row r="8654" spans="20:22" x14ac:dyDescent="0.35">
      <c r="T8654" s="32"/>
      <c r="V8654" s="32"/>
    </row>
    <row r="8655" spans="20:22" x14ac:dyDescent="0.35">
      <c r="T8655" s="32"/>
      <c r="V8655" s="32"/>
    </row>
    <row r="8656" spans="20:22" x14ac:dyDescent="0.35">
      <c r="T8656" s="32"/>
      <c r="V8656" s="32"/>
    </row>
    <row r="8657" spans="20:22" x14ac:dyDescent="0.35">
      <c r="T8657" s="32"/>
      <c r="V8657" s="32"/>
    </row>
    <row r="8658" spans="20:22" x14ac:dyDescent="0.35">
      <c r="T8658" s="32"/>
      <c r="V8658" s="32"/>
    </row>
    <row r="8659" spans="20:22" x14ac:dyDescent="0.35">
      <c r="T8659" s="32"/>
      <c r="V8659" s="32"/>
    </row>
    <row r="8660" spans="20:22" x14ac:dyDescent="0.35">
      <c r="T8660" s="32"/>
      <c r="V8660" s="32"/>
    </row>
    <row r="8661" spans="20:22" x14ac:dyDescent="0.35">
      <c r="T8661" s="32"/>
      <c r="V8661" s="32"/>
    </row>
    <row r="8662" spans="20:22" x14ac:dyDescent="0.35">
      <c r="T8662" s="32"/>
      <c r="V8662" s="32"/>
    </row>
    <row r="8663" spans="20:22" x14ac:dyDescent="0.35">
      <c r="T8663" s="32"/>
      <c r="V8663" s="32"/>
    </row>
    <row r="8664" spans="20:22" x14ac:dyDescent="0.35">
      <c r="T8664" s="32"/>
      <c r="V8664" s="32"/>
    </row>
    <row r="8665" spans="20:22" x14ac:dyDescent="0.35">
      <c r="T8665" s="32"/>
      <c r="V8665" s="32"/>
    </row>
    <row r="8666" spans="20:22" x14ac:dyDescent="0.35">
      <c r="T8666" s="32"/>
      <c r="V8666" s="32"/>
    </row>
    <row r="8667" spans="20:22" x14ac:dyDescent="0.35">
      <c r="T8667" s="32"/>
      <c r="V8667" s="32"/>
    </row>
    <row r="8668" spans="20:22" x14ac:dyDescent="0.35">
      <c r="T8668" s="32"/>
      <c r="V8668" s="32"/>
    </row>
    <row r="8669" spans="20:22" x14ac:dyDescent="0.35">
      <c r="T8669" s="32"/>
      <c r="V8669" s="32"/>
    </row>
    <row r="8670" spans="20:22" x14ac:dyDescent="0.35">
      <c r="T8670" s="32"/>
      <c r="V8670" s="32"/>
    </row>
    <row r="8671" spans="20:22" x14ac:dyDescent="0.35">
      <c r="T8671" s="32"/>
      <c r="V8671" s="32"/>
    </row>
    <row r="8672" spans="20:22" x14ac:dyDescent="0.35">
      <c r="T8672" s="32"/>
      <c r="V8672" s="32"/>
    </row>
    <row r="8673" spans="20:22" x14ac:dyDescent="0.35">
      <c r="T8673" s="32"/>
      <c r="V8673" s="32"/>
    </row>
    <row r="8674" spans="20:22" x14ac:dyDescent="0.35">
      <c r="T8674" s="32"/>
      <c r="V8674" s="32"/>
    </row>
    <row r="8675" spans="20:22" x14ac:dyDescent="0.35">
      <c r="T8675" s="32"/>
      <c r="V8675" s="32"/>
    </row>
    <row r="8676" spans="20:22" x14ac:dyDescent="0.35">
      <c r="T8676" s="32"/>
      <c r="V8676" s="32"/>
    </row>
    <row r="8677" spans="20:22" x14ac:dyDescent="0.35">
      <c r="T8677" s="32"/>
      <c r="V8677" s="32"/>
    </row>
    <row r="8678" spans="20:22" x14ac:dyDescent="0.35">
      <c r="T8678" s="32"/>
      <c r="V8678" s="32"/>
    </row>
    <row r="8679" spans="20:22" x14ac:dyDescent="0.35">
      <c r="T8679" s="32"/>
      <c r="V8679" s="32"/>
    </row>
    <row r="8680" spans="20:22" x14ac:dyDescent="0.35">
      <c r="T8680" s="32"/>
      <c r="V8680" s="32"/>
    </row>
    <row r="8681" spans="20:22" x14ac:dyDescent="0.35">
      <c r="T8681" s="32"/>
      <c r="V8681" s="32"/>
    </row>
    <row r="8682" spans="20:22" x14ac:dyDescent="0.35">
      <c r="T8682" s="32"/>
      <c r="V8682" s="32"/>
    </row>
    <row r="8683" spans="20:22" x14ac:dyDescent="0.35">
      <c r="T8683" s="32"/>
      <c r="V8683" s="32"/>
    </row>
    <row r="8684" spans="20:22" x14ac:dyDescent="0.35">
      <c r="T8684" s="32"/>
      <c r="V8684" s="32"/>
    </row>
    <row r="8685" spans="20:22" x14ac:dyDescent="0.35">
      <c r="T8685" s="32"/>
      <c r="V8685" s="32"/>
    </row>
    <row r="8686" spans="20:22" x14ac:dyDescent="0.35">
      <c r="T8686" s="32"/>
      <c r="V8686" s="32"/>
    </row>
    <row r="8687" spans="20:22" x14ac:dyDescent="0.35">
      <c r="T8687" s="32"/>
      <c r="V8687" s="32"/>
    </row>
    <row r="8688" spans="20:22" x14ac:dyDescent="0.35">
      <c r="T8688" s="32"/>
      <c r="V8688" s="32"/>
    </row>
    <row r="8689" spans="20:22" x14ac:dyDescent="0.35">
      <c r="T8689" s="32"/>
      <c r="V8689" s="32"/>
    </row>
    <row r="8690" spans="20:22" x14ac:dyDescent="0.35">
      <c r="T8690" s="32"/>
      <c r="V8690" s="32"/>
    </row>
    <row r="8691" spans="20:22" x14ac:dyDescent="0.35">
      <c r="T8691" s="32"/>
      <c r="V8691" s="32"/>
    </row>
    <row r="8692" spans="20:22" x14ac:dyDescent="0.35">
      <c r="T8692" s="32"/>
      <c r="V8692" s="32"/>
    </row>
    <row r="8693" spans="20:22" x14ac:dyDescent="0.35">
      <c r="T8693" s="32"/>
      <c r="V8693" s="32"/>
    </row>
    <row r="8694" spans="20:22" x14ac:dyDescent="0.35">
      <c r="T8694" s="32"/>
      <c r="V8694" s="32"/>
    </row>
    <row r="8695" spans="20:22" x14ac:dyDescent="0.35">
      <c r="T8695" s="32"/>
      <c r="V8695" s="32"/>
    </row>
    <row r="8696" spans="20:22" x14ac:dyDescent="0.35">
      <c r="T8696" s="32"/>
      <c r="V8696" s="32"/>
    </row>
    <row r="8697" spans="20:22" x14ac:dyDescent="0.35">
      <c r="T8697" s="32"/>
      <c r="V8697" s="32"/>
    </row>
    <row r="8698" spans="20:22" x14ac:dyDescent="0.35">
      <c r="T8698" s="32"/>
      <c r="V8698" s="32"/>
    </row>
    <row r="8699" spans="20:22" x14ac:dyDescent="0.35">
      <c r="T8699" s="32"/>
      <c r="V8699" s="32"/>
    </row>
    <row r="8700" spans="20:22" x14ac:dyDescent="0.35">
      <c r="T8700" s="32"/>
      <c r="V8700" s="32"/>
    </row>
    <row r="8701" spans="20:22" x14ac:dyDescent="0.35">
      <c r="T8701" s="32"/>
      <c r="V8701" s="32"/>
    </row>
    <row r="8702" spans="20:22" x14ac:dyDescent="0.35">
      <c r="T8702" s="32"/>
      <c r="V8702" s="32"/>
    </row>
    <row r="8703" spans="20:22" x14ac:dyDescent="0.35">
      <c r="T8703" s="32"/>
      <c r="V8703" s="32"/>
    </row>
    <row r="8704" spans="20:22" x14ac:dyDescent="0.35">
      <c r="T8704" s="32"/>
      <c r="V8704" s="32"/>
    </row>
    <row r="8705" spans="20:22" x14ac:dyDescent="0.35">
      <c r="T8705" s="32"/>
      <c r="V8705" s="32"/>
    </row>
    <row r="8706" spans="20:22" x14ac:dyDescent="0.35">
      <c r="T8706" s="32"/>
      <c r="V8706" s="32"/>
    </row>
    <row r="8707" spans="20:22" x14ac:dyDescent="0.35">
      <c r="T8707" s="32"/>
      <c r="V8707" s="32"/>
    </row>
    <row r="8708" spans="20:22" x14ac:dyDescent="0.35">
      <c r="T8708" s="32"/>
      <c r="V8708" s="32"/>
    </row>
    <row r="8709" spans="20:22" x14ac:dyDescent="0.35">
      <c r="T8709" s="32"/>
      <c r="V8709" s="32"/>
    </row>
    <row r="8710" spans="20:22" x14ac:dyDescent="0.35">
      <c r="T8710" s="32"/>
      <c r="V8710" s="32"/>
    </row>
    <row r="8711" spans="20:22" x14ac:dyDescent="0.35">
      <c r="T8711" s="32"/>
      <c r="V8711" s="32"/>
    </row>
    <row r="8712" spans="20:22" x14ac:dyDescent="0.35">
      <c r="T8712" s="32"/>
      <c r="V8712" s="32"/>
    </row>
    <row r="8713" spans="20:22" x14ac:dyDescent="0.35">
      <c r="T8713" s="32"/>
      <c r="V8713" s="32"/>
    </row>
    <row r="8714" spans="20:22" x14ac:dyDescent="0.35">
      <c r="T8714" s="32"/>
      <c r="V8714" s="32"/>
    </row>
    <row r="8715" spans="20:22" x14ac:dyDescent="0.35">
      <c r="T8715" s="32"/>
      <c r="V8715" s="32"/>
    </row>
    <row r="8716" spans="20:22" x14ac:dyDescent="0.35">
      <c r="T8716" s="32"/>
      <c r="V8716" s="32"/>
    </row>
    <row r="8717" spans="20:22" x14ac:dyDescent="0.35">
      <c r="T8717" s="32"/>
      <c r="V8717" s="32"/>
    </row>
    <row r="8718" spans="20:22" x14ac:dyDescent="0.35">
      <c r="T8718" s="32"/>
      <c r="V8718" s="32"/>
    </row>
    <row r="8719" spans="20:22" x14ac:dyDescent="0.35">
      <c r="T8719" s="32"/>
      <c r="V8719" s="32"/>
    </row>
    <row r="8720" spans="20:22" x14ac:dyDescent="0.35">
      <c r="T8720" s="32"/>
      <c r="V8720" s="32"/>
    </row>
    <row r="8721" spans="20:22" x14ac:dyDescent="0.35">
      <c r="T8721" s="32"/>
      <c r="V8721" s="32"/>
    </row>
    <row r="8722" spans="20:22" x14ac:dyDescent="0.35">
      <c r="T8722" s="32"/>
      <c r="V8722" s="32"/>
    </row>
    <row r="8723" spans="20:22" x14ac:dyDescent="0.35">
      <c r="T8723" s="32"/>
      <c r="V8723" s="32"/>
    </row>
    <row r="8724" spans="20:22" x14ac:dyDescent="0.35">
      <c r="T8724" s="32"/>
      <c r="V8724" s="32"/>
    </row>
    <row r="8725" spans="20:22" x14ac:dyDescent="0.35">
      <c r="T8725" s="32"/>
      <c r="V8725" s="32"/>
    </row>
    <row r="8726" spans="20:22" x14ac:dyDescent="0.35">
      <c r="T8726" s="32"/>
      <c r="V8726" s="32"/>
    </row>
    <row r="8727" spans="20:22" x14ac:dyDescent="0.35">
      <c r="T8727" s="32"/>
      <c r="V8727" s="32"/>
    </row>
    <row r="8728" spans="20:22" x14ac:dyDescent="0.35">
      <c r="T8728" s="32"/>
      <c r="V8728" s="32"/>
    </row>
    <row r="8729" spans="20:22" x14ac:dyDescent="0.35">
      <c r="T8729" s="32"/>
      <c r="V8729" s="32"/>
    </row>
    <row r="8730" spans="20:22" x14ac:dyDescent="0.35">
      <c r="T8730" s="32"/>
      <c r="V8730" s="32"/>
    </row>
    <row r="8731" spans="20:22" x14ac:dyDescent="0.35">
      <c r="T8731" s="32"/>
      <c r="V8731" s="32"/>
    </row>
    <row r="8732" spans="20:22" x14ac:dyDescent="0.35">
      <c r="T8732" s="32"/>
      <c r="V8732" s="32"/>
    </row>
    <row r="8733" spans="20:22" x14ac:dyDescent="0.35">
      <c r="T8733" s="32"/>
      <c r="V8733" s="32"/>
    </row>
    <row r="8734" spans="20:22" x14ac:dyDescent="0.35">
      <c r="T8734" s="32"/>
      <c r="V8734" s="32"/>
    </row>
    <row r="8735" spans="20:22" x14ac:dyDescent="0.35">
      <c r="T8735" s="32"/>
      <c r="V8735" s="32"/>
    </row>
    <row r="8736" spans="20:22" x14ac:dyDescent="0.35">
      <c r="T8736" s="32"/>
      <c r="V8736" s="32"/>
    </row>
    <row r="8737" spans="20:22" x14ac:dyDescent="0.35">
      <c r="T8737" s="32"/>
      <c r="V8737" s="32"/>
    </row>
    <row r="8738" spans="20:22" x14ac:dyDescent="0.35">
      <c r="T8738" s="32"/>
      <c r="V8738" s="32"/>
    </row>
    <row r="8739" spans="20:22" x14ac:dyDescent="0.35">
      <c r="T8739" s="32"/>
      <c r="V8739" s="32"/>
    </row>
    <row r="8740" spans="20:22" x14ac:dyDescent="0.35">
      <c r="T8740" s="32"/>
      <c r="V8740" s="32"/>
    </row>
    <row r="8741" spans="20:22" x14ac:dyDescent="0.35">
      <c r="T8741" s="32"/>
      <c r="V8741" s="32"/>
    </row>
    <row r="8742" spans="20:22" x14ac:dyDescent="0.35">
      <c r="T8742" s="32"/>
      <c r="V8742" s="32"/>
    </row>
    <row r="8743" spans="20:22" x14ac:dyDescent="0.35">
      <c r="T8743" s="32"/>
      <c r="V8743" s="32"/>
    </row>
    <row r="8744" spans="20:22" x14ac:dyDescent="0.35">
      <c r="T8744" s="32"/>
      <c r="V8744" s="32"/>
    </row>
    <row r="8745" spans="20:22" x14ac:dyDescent="0.35">
      <c r="T8745" s="32"/>
      <c r="V8745" s="32"/>
    </row>
    <row r="8746" spans="20:22" x14ac:dyDescent="0.35">
      <c r="T8746" s="32"/>
      <c r="V8746" s="32"/>
    </row>
    <row r="8747" spans="20:22" x14ac:dyDescent="0.35">
      <c r="T8747" s="32"/>
      <c r="V8747" s="32"/>
    </row>
    <row r="8748" spans="20:22" x14ac:dyDescent="0.35">
      <c r="T8748" s="32"/>
      <c r="V8748" s="32"/>
    </row>
    <row r="8749" spans="20:22" x14ac:dyDescent="0.35">
      <c r="T8749" s="32"/>
      <c r="V8749" s="32"/>
    </row>
    <row r="8750" spans="20:22" x14ac:dyDescent="0.35">
      <c r="T8750" s="32"/>
      <c r="V8750" s="32"/>
    </row>
    <row r="8751" spans="20:22" x14ac:dyDescent="0.35">
      <c r="T8751" s="32"/>
      <c r="V8751" s="32"/>
    </row>
    <row r="8752" spans="20:22" x14ac:dyDescent="0.35">
      <c r="T8752" s="32"/>
      <c r="V8752" s="32"/>
    </row>
    <row r="8753" spans="20:22" x14ac:dyDescent="0.35">
      <c r="T8753" s="32"/>
      <c r="V8753" s="32"/>
    </row>
    <row r="8754" spans="20:22" x14ac:dyDescent="0.35">
      <c r="T8754" s="32"/>
      <c r="V8754" s="32"/>
    </row>
    <row r="8755" spans="20:22" x14ac:dyDescent="0.35">
      <c r="T8755" s="32"/>
      <c r="V8755" s="32"/>
    </row>
    <row r="8756" spans="20:22" x14ac:dyDescent="0.35">
      <c r="T8756" s="32"/>
      <c r="V8756" s="32"/>
    </row>
    <row r="8757" spans="20:22" x14ac:dyDescent="0.35">
      <c r="T8757" s="32"/>
      <c r="V8757" s="32"/>
    </row>
    <row r="8758" spans="20:22" x14ac:dyDescent="0.35">
      <c r="T8758" s="32"/>
      <c r="V8758" s="32"/>
    </row>
    <row r="8759" spans="20:22" x14ac:dyDescent="0.35">
      <c r="T8759" s="32"/>
      <c r="V8759" s="32"/>
    </row>
    <row r="8760" spans="20:22" x14ac:dyDescent="0.35">
      <c r="T8760" s="32"/>
      <c r="V8760" s="32"/>
    </row>
    <row r="8761" spans="20:22" x14ac:dyDescent="0.35">
      <c r="T8761" s="32"/>
      <c r="V8761" s="32"/>
    </row>
    <row r="8762" spans="20:22" x14ac:dyDescent="0.35">
      <c r="T8762" s="32"/>
      <c r="V8762" s="32"/>
    </row>
    <row r="8763" spans="20:22" x14ac:dyDescent="0.35">
      <c r="T8763" s="32"/>
      <c r="V8763" s="32"/>
    </row>
    <row r="8764" spans="20:22" x14ac:dyDescent="0.35">
      <c r="T8764" s="32"/>
      <c r="V8764" s="32"/>
    </row>
    <row r="8765" spans="20:22" x14ac:dyDescent="0.35">
      <c r="T8765" s="32"/>
      <c r="V8765" s="32"/>
    </row>
    <row r="8766" spans="20:22" x14ac:dyDescent="0.35">
      <c r="T8766" s="32"/>
      <c r="V8766" s="32"/>
    </row>
    <row r="8767" spans="20:22" x14ac:dyDescent="0.35">
      <c r="T8767" s="32"/>
      <c r="V8767" s="32"/>
    </row>
    <row r="8768" spans="20:22" x14ac:dyDescent="0.35">
      <c r="T8768" s="32"/>
      <c r="V8768" s="32"/>
    </row>
    <row r="8769" spans="20:22" x14ac:dyDescent="0.35">
      <c r="T8769" s="32"/>
      <c r="V8769" s="32"/>
    </row>
    <row r="8770" spans="20:22" x14ac:dyDescent="0.35">
      <c r="T8770" s="32"/>
      <c r="V8770" s="32"/>
    </row>
    <row r="8771" spans="20:22" x14ac:dyDescent="0.35">
      <c r="T8771" s="32"/>
      <c r="V8771" s="32"/>
    </row>
    <row r="8772" spans="20:22" x14ac:dyDescent="0.35">
      <c r="T8772" s="32"/>
      <c r="V8772" s="32"/>
    </row>
    <row r="8773" spans="20:22" x14ac:dyDescent="0.35">
      <c r="T8773" s="32"/>
      <c r="V8773" s="32"/>
    </row>
    <row r="8774" spans="20:22" x14ac:dyDescent="0.35">
      <c r="T8774" s="32"/>
      <c r="V8774" s="32"/>
    </row>
    <row r="8775" spans="20:22" x14ac:dyDescent="0.35">
      <c r="T8775" s="32"/>
      <c r="V8775" s="32"/>
    </row>
    <row r="8776" spans="20:22" x14ac:dyDescent="0.35">
      <c r="T8776" s="32"/>
      <c r="V8776" s="32"/>
    </row>
    <row r="8777" spans="20:22" x14ac:dyDescent="0.35">
      <c r="T8777" s="32"/>
      <c r="V8777" s="32"/>
    </row>
    <row r="8778" spans="20:22" x14ac:dyDescent="0.35">
      <c r="T8778" s="32"/>
      <c r="V8778" s="32"/>
    </row>
    <row r="8779" spans="20:22" x14ac:dyDescent="0.35">
      <c r="T8779" s="32"/>
      <c r="V8779" s="32"/>
    </row>
    <row r="8780" spans="20:22" x14ac:dyDescent="0.35">
      <c r="T8780" s="32"/>
      <c r="V8780" s="32"/>
    </row>
    <row r="8781" spans="20:22" x14ac:dyDescent="0.35">
      <c r="T8781" s="32"/>
      <c r="V8781" s="32"/>
    </row>
    <row r="8782" spans="20:22" x14ac:dyDescent="0.35">
      <c r="T8782" s="32"/>
      <c r="V8782" s="32"/>
    </row>
    <row r="8783" spans="20:22" x14ac:dyDescent="0.35">
      <c r="T8783" s="32"/>
      <c r="V8783" s="32"/>
    </row>
    <row r="8784" spans="20:22" x14ac:dyDescent="0.35">
      <c r="T8784" s="32"/>
      <c r="V8784" s="32"/>
    </row>
    <row r="8785" spans="20:22" x14ac:dyDescent="0.35">
      <c r="T8785" s="32"/>
      <c r="V8785" s="32"/>
    </row>
    <row r="8786" spans="20:22" x14ac:dyDescent="0.35">
      <c r="T8786" s="32"/>
      <c r="V8786" s="32"/>
    </row>
    <row r="8787" spans="20:22" x14ac:dyDescent="0.35">
      <c r="T8787" s="32"/>
      <c r="V8787" s="32"/>
    </row>
    <row r="8788" spans="20:22" x14ac:dyDescent="0.35">
      <c r="T8788" s="32"/>
      <c r="V8788" s="32"/>
    </row>
    <row r="8789" spans="20:22" x14ac:dyDescent="0.35">
      <c r="T8789" s="32"/>
      <c r="V8789" s="32"/>
    </row>
    <row r="8790" spans="20:22" x14ac:dyDescent="0.35">
      <c r="T8790" s="32"/>
      <c r="V8790" s="32"/>
    </row>
    <row r="8791" spans="20:22" x14ac:dyDescent="0.35">
      <c r="T8791" s="32"/>
      <c r="V8791" s="32"/>
    </row>
    <row r="8792" spans="20:22" x14ac:dyDescent="0.35">
      <c r="T8792" s="32"/>
      <c r="V8792" s="32"/>
    </row>
    <row r="8793" spans="20:22" x14ac:dyDescent="0.35">
      <c r="T8793" s="32"/>
      <c r="V8793" s="32"/>
    </row>
    <row r="8794" spans="20:22" x14ac:dyDescent="0.35">
      <c r="T8794" s="32"/>
      <c r="V8794" s="32"/>
    </row>
    <row r="8795" spans="20:22" x14ac:dyDescent="0.35">
      <c r="T8795" s="32"/>
      <c r="V8795" s="32"/>
    </row>
    <row r="8796" spans="20:22" x14ac:dyDescent="0.35">
      <c r="T8796" s="32"/>
      <c r="V8796" s="32"/>
    </row>
    <row r="8797" spans="20:22" x14ac:dyDescent="0.35">
      <c r="T8797" s="32"/>
      <c r="V8797" s="32"/>
    </row>
    <row r="8798" spans="20:22" x14ac:dyDescent="0.35">
      <c r="T8798" s="32"/>
      <c r="V8798" s="32"/>
    </row>
    <row r="8799" spans="20:22" x14ac:dyDescent="0.35">
      <c r="T8799" s="32"/>
      <c r="V8799" s="32"/>
    </row>
    <row r="8800" spans="20:22" x14ac:dyDescent="0.35">
      <c r="T8800" s="32"/>
      <c r="V8800" s="32"/>
    </row>
    <row r="8801" spans="20:22" x14ac:dyDescent="0.35">
      <c r="T8801" s="32"/>
      <c r="V8801" s="32"/>
    </row>
    <row r="8802" spans="20:22" x14ac:dyDescent="0.35">
      <c r="T8802" s="32"/>
      <c r="V8802" s="32"/>
    </row>
    <row r="8803" spans="20:22" x14ac:dyDescent="0.35">
      <c r="T8803" s="32"/>
      <c r="V8803" s="32"/>
    </row>
    <row r="8804" spans="20:22" x14ac:dyDescent="0.35">
      <c r="T8804" s="32"/>
      <c r="V8804" s="32"/>
    </row>
    <row r="8805" spans="20:22" x14ac:dyDescent="0.35">
      <c r="T8805" s="32"/>
      <c r="V8805" s="32"/>
    </row>
    <row r="8806" spans="20:22" x14ac:dyDescent="0.35">
      <c r="T8806" s="32"/>
      <c r="V8806" s="32"/>
    </row>
    <row r="8807" spans="20:22" x14ac:dyDescent="0.35">
      <c r="T8807" s="32"/>
      <c r="V8807" s="32"/>
    </row>
    <row r="8808" spans="20:22" x14ac:dyDescent="0.35">
      <c r="T8808" s="32"/>
      <c r="V8808" s="32"/>
    </row>
    <row r="8809" spans="20:22" x14ac:dyDescent="0.35">
      <c r="T8809" s="32"/>
      <c r="V8809" s="32"/>
    </row>
    <row r="8810" spans="20:22" x14ac:dyDescent="0.35">
      <c r="T8810" s="32"/>
      <c r="V8810" s="32"/>
    </row>
    <row r="8811" spans="20:22" x14ac:dyDescent="0.35">
      <c r="T8811" s="32"/>
      <c r="V8811" s="32"/>
    </row>
    <row r="8812" spans="20:22" x14ac:dyDescent="0.35">
      <c r="T8812" s="32"/>
      <c r="V8812" s="32"/>
    </row>
    <row r="8813" spans="20:22" x14ac:dyDescent="0.35">
      <c r="T8813" s="32"/>
      <c r="V8813" s="32"/>
    </row>
    <row r="8814" spans="20:22" x14ac:dyDescent="0.35">
      <c r="T8814" s="32"/>
      <c r="V8814" s="32"/>
    </row>
    <row r="8815" spans="20:22" x14ac:dyDescent="0.35">
      <c r="T8815" s="32"/>
      <c r="V8815" s="32"/>
    </row>
    <row r="8816" spans="20:22" x14ac:dyDescent="0.35">
      <c r="T8816" s="32"/>
      <c r="V8816" s="32"/>
    </row>
    <row r="8817" spans="20:22" x14ac:dyDescent="0.35">
      <c r="T8817" s="32"/>
      <c r="V8817" s="32"/>
    </row>
    <row r="8818" spans="20:22" x14ac:dyDescent="0.35">
      <c r="T8818" s="32"/>
      <c r="V8818" s="32"/>
    </row>
    <row r="8819" spans="20:22" x14ac:dyDescent="0.35">
      <c r="T8819" s="32"/>
      <c r="V8819" s="32"/>
    </row>
    <row r="8820" spans="20:22" x14ac:dyDescent="0.35">
      <c r="T8820" s="32"/>
      <c r="V8820" s="32"/>
    </row>
    <row r="8821" spans="20:22" x14ac:dyDescent="0.35">
      <c r="T8821" s="32"/>
      <c r="V8821" s="32"/>
    </row>
    <row r="8822" spans="20:22" x14ac:dyDescent="0.35">
      <c r="T8822" s="32"/>
      <c r="V8822" s="32"/>
    </row>
    <row r="8823" spans="20:22" x14ac:dyDescent="0.35">
      <c r="T8823" s="32"/>
      <c r="V8823" s="32"/>
    </row>
    <row r="8824" spans="20:22" x14ac:dyDescent="0.35">
      <c r="T8824" s="32"/>
      <c r="V8824" s="32"/>
    </row>
    <row r="8825" spans="20:22" x14ac:dyDescent="0.35">
      <c r="T8825" s="32"/>
      <c r="V8825" s="32"/>
    </row>
    <row r="8826" spans="20:22" x14ac:dyDescent="0.35">
      <c r="T8826" s="32"/>
      <c r="V8826" s="32"/>
    </row>
    <row r="8827" spans="20:22" x14ac:dyDescent="0.35">
      <c r="T8827" s="32"/>
      <c r="V8827" s="32"/>
    </row>
    <row r="8828" spans="20:22" x14ac:dyDescent="0.35">
      <c r="T8828" s="32"/>
      <c r="V8828" s="32"/>
    </row>
    <row r="8829" spans="20:22" x14ac:dyDescent="0.35">
      <c r="T8829" s="32"/>
      <c r="V8829" s="32"/>
    </row>
    <row r="8830" spans="20:22" x14ac:dyDescent="0.35">
      <c r="T8830" s="32"/>
      <c r="V8830" s="32"/>
    </row>
    <row r="8831" spans="20:22" x14ac:dyDescent="0.35">
      <c r="T8831" s="32"/>
      <c r="V8831" s="32"/>
    </row>
    <row r="8832" spans="20:22" x14ac:dyDescent="0.35">
      <c r="T8832" s="32"/>
      <c r="V8832" s="32"/>
    </row>
    <row r="8833" spans="20:22" x14ac:dyDescent="0.35">
      <c r="T8833" s="32"/>
      <c r="V8833" s="32"/>
    </row>
    <row r="8834" spans="20:22" x14ac:dyDescent="0.35">
      <c r="T8834" s="32"/>
      <c r="V8834" s="32"/>
    </row>
    <row r="8835" spans="20:22" x14ac:dyDescent="0.35">
      <c r="T8835" s="32"/>
      <c r="V8835" s="32"/>
    </row>
    <row r="8836" spans="20:22" x14ac:dyDescent="0.35">
      <c r="T8836" s="32"/>
      <c r="V8836" s="32"/>
    </row>
    <row r="8837" spans="20:22" x14ac:dyDescent="0.35">
      <c r="T8837" s="32"/>
      <c r="V8837" s="32"/>
    </row>
    <row r="8838" spans="20:22" x14ac:dyDescent="0.35">
      <c r="T8838" s="32"/>
      <c r="V8838" s="32"/>
    </row>
    <row r="8839" spans="20:22" x14ac:dyDescent="0.35">
      <c r="T8839" s="32"/>
      <c r="V8839" s="32"/>
    </row>
    <row r="8840" spans="20:22" x14ac:dyDescent="0.35">
      <c r="T8840" s="32"/>
      <c r="V8840" s="32"/>
    </row>
    <row r="8841" spans="20:22" x14ac:dyDescent="0.35">
      <c r="T8841" s="32"/>
      <c r="V8841" s="32"/>
    </row>
    <row r="8842" spans="20:22" x14ac:dyDescent="0.35">
      <c r="T8842" s="32"/>
      <c r="V8842" s="32"/>
    </row>
    <row r="8843" spans="20:22" x14ac:dyDescent="0.35">
      <c r="T8843" s="32"/>
      <c r="V8843" s="32"/>
    </row>
    <row r="8844" spans="20:22" x14ac:dyDescent="0.35">
      <c r="T8844" s="32"/>
      <c r="V8844" s="32"/>
    </row>
    <row r="8845" spans="20:22" x14ac:dyDescent="0.35">
      <c r="T8845" s="32"/>
      <c r="V8845" s="32"/>
    </row>
    <row r="8846" spans="20:22" x14ac:dyDescent="0.35">
      <c r="T8846" s="32"/>
      <c r="V8846" s="32"/>
    </row>
    <row r="8847" spans="20:22" x14ac:dyDescent="0.35">
      <c r="T8847" s="32"/>
      <c r="V8847" s="32"/>
    </row>
    <row r="8848" spans="20:22" x14ac:dyDescent="0.35">
      <c r="T8848" s="32"/>
      <c r="V8848" s="32"/>
    </row>
    <row r="8849" spans="20:22" x14ac:dyDescent="0.35">
      <c r="T8849" s="32"/>
      <c r="V8849" s="32"/>
    </row>
    <row r="8850" spans="20:22" x14ac:dyDescent="0.35">
      <c r="T8850" s="32"/>
      <c r="V8850" s="32"/>
    </row>
    <row r="8851" spans="20:22" x14ac:dyDescent="0.35">
      <c r="T8851" s="32"/>
      <c r="V8851" s="32"/>
    </row>
    <row r="8852" spans="20:22" x14ac:dyDescent="0.35">
      <c r="T8852" s="32"/>
      <c r="V8852" s="32"/>
    </row>
    <row r="8853" spans="20:22" x14ac:dyDescent="0.35">
      <c r="T8853" s="32"/>
      <c r="V8853" s="32"/>
    </row>
    <row r="8854" spans="20:22" x14ac:dyDescent="0.35">
      <c r="T8854" s="32"/>
      <c r="V8854" s="32"/>
    </row>
    <row r="8855" spans="20:22" x14ac:dyDescent="0.35">
      <c r="T8855" s="32"/>
      <c r="V8855" s="32"/>
    </row>
    <row r="8856" spans="20:22" x14ac:dyDescent="0.35">
      <c r="T8856" s="32"/>
      <c r="V8856" s="32"/>
    </row>
    <row r="8857" spans="20:22" x14ac:dyDescent="0.35">
      <c r="T8857" s="32"/>
      <c r="V8857" s="32"/>
    </row>
    <row r="8858" spans="20:22" x14ac:dyDescent="0.35">
      <c r="T8858" s="32"/>
      <c r="V8858" s="32"/>
    </row>
    <row r="8859" spans="20:22" x14ac:dyDescent="0.35">
      <c r="T8859" s="32"/>
      <c r="V8859" s="32"/>
    </row>
    <row r="8860" spans="20:22" x14ac:dyDescent="0.35">
      <c r="T8860" s="32"/>
      <c r="V8860" s="32"/>
    </row>
    <row r="8861" spans="20:22" x14ac:dyDescent="0.35">
      <c r="T8861" s="32"/>
      <c r="V8861" s="32"/>
    </row>
    <row r="8862" spans="20:22" x14ac:dyDescent="0.35">
      <c r="T8862" s="32"/>
      <c r="V8862" s="32"/>
    </row>
    <row r="8863" spans="20:22" x14ac:dyDescent="0.35">
      <c r="T8863" s="32"/>
      <c r="V8863" s="32"/>
    </row>
    <row r="8864" spans="20:22" x14ac:dyDescent="0.35">
      <c r="T8864" s="32"/>
      <c r="V8864" s="32"/>
    </row>
    <row r="8865" spans="20:22" x14ac:dyDescent="0.35">
      <c r="T8865" s="32"/>
      <c r="V8865" s="32"/>
    </row>
    <row r="8866" spans="20:22" x14ac:dyDescent="0.35">
      <c r="T8866" s="32"/>
      <c r="V8866" s="32"/>
    </row>
    <row r="8867" spans="20:22" x14ac:dyDescent="0.35">
      <c r="T8867" s="32"/>
      <c r="V8867" s="32"/>
    </row>
    <row r="8868" spans="20:22" x14ac:dyDescent="0.35">
      <c r="T8868" s="32"/>
      <c r="V8868" s="32"/>
    </row>
    <row r="8869" spans="20:22" x14ac:dyDescent="0.35">
      <c r="T8869" s="32"/>
      <c r="V8869" s="32"/>
    </row>
    <row r="8870" spans="20:22" x14ac:dyDescent="0.35">
      <c r="T8870" s="32"/>
      <c r="V8870" s="32"/>
    </row>
    <row r="8871" spans="20:22" x14ac:dyDescent="0.35">
      <c r="T8871" s="32"/>
      <c r="V8871" s="32"/>
    </row>
    <row r="8872" spans="20:22" x14ac:dyDescent="0.35">
      <c r="T8872" s="32"/>
      <c r="V8872" s="32"/>
    </row>
    <row r="8873" spans="20:22" x14ac:dyDescent="0.35">
      <c r="T8873" s="32"/>
      <c r="V8873" s="32"/>
    </row>
    <row r="8874" spans="20:22" x14ac:dyDescent="0.35">
      <c r="T8874" s="32"/>
      <c r="V8874" s="32"/>
    </row>
    <row r="8875" spans="20:22" x14ac:dyDescent="0.35">
      <c r="T8875" s="32"/>
      <c r="V8875" s="32"/>
    </row>
    <row r="8876" spans="20:22" x14ac:dyDescent="0.35">
      <c r="T8876" s="32"/>
      <c r="V8876" s="32"/>
    </row>
    <row r="8877" spans="20:22" x14ac:dyDescent="0.35">
      <c r="T8877" s="32"/>
      <c r="V8877" s="32"/>
    </row>
    <row r="8878" spans="20:22" x14ac:dyDescent="0.35">
      <c r="T8878" s="32"/>
      <c r="V8878" s="32"/>
    </row>
    <row r="8879" spans="20:22" x14ac:dyDescent="0.35">
      <c r="T8879" s="32"/>
      <c r="V8879" s="32"/>
    </row>
    <row r="8880" spans="20:22" x14ac:dyDescent="0.35">
      <c r="T8880" s="32"/>
      <c r="V8880" s="32"/>
    </row>
    <row r="8881" spans="20:22" x14ac:dyDescent="0.35">
      <c r="T8881" s="32"/>
      <c r="V8881" s="32"/>
    </row>
    <row r="8882" spans="20:22" x14ac:dyDescent="0.35">
      <c r="T8882" s="32"/>
      <c r="V8882" s="32"/>
    </row>
    <row r="8883" spans="20:22" x14ac:dyDescent="0.35">
      <c r="T8883" s="32"/>
      <c r="V8883" s="32"/>
    </row>
    <row r="8884" spans="20:22" x14ac:dyDescent="0.35">
      <c r="T8884" s="32"/>
      <c r="V8884" s="32"/>
    </row>
    <row r="8885" spans="20:22" x14ac:dyDescent="0.35">
      <c r="T8885" s="32"/>
      <c r="V8885" s="32"/>
    </row>
    <row r="8886" spans="20:22" x14ac:dyDescent="0.35">
      <c r="T8886" s="32"/>
      <c r="V8886" s="32"/>
    </row>
    <row r="8887" spans="20:22" x14ac:dyDescent="0.35">
      <c r="T8887" s="32"/>
      <c r="V8887" s="32"/>
    </row>
    <row r="8888" spans="20:22" x14ac:dyDescent="0.35">
      <c r="T8888" s="32"/>
      <c r="V8888" s="32"/>
    </row>
    <row r="8889" spans="20:22" x14ac:dyDescent="0.35">
      <c r="T8889" s="32"/>
      <c r="V8889" s="32"/>
    </row>
    <row r="8890" spans="20:22" x14ac:dyDescent="0.35">
      <c r="T8890" s="32"/>
      <c r="V8890" s="32"/>
    </row>
    <row r="8891" spans="20:22" x14ac:dyDescent="0.35">
      <c r="T8891" s="32"/>
      <c r="V8891" s="32"/>
    </row>
    <row r="8892" spans="20:22" x14ac:dyDescent="0.35">
      <c r="T8892" s="32"/>
      <c r="V8892" s="32"/>
    </row>
    <row r="8893" spans="20:22" x14ac:dyDescent="0.35">
      <c r="T8893" s="32"/>
      <c r="V8893" s="32"/>
    </row>
    <row r="8894" spans="20:22" x14ac:dyDescent="0.35">
      <c r="T8894" s="32"/>
      <c r="V8894" s="32"/>
    </row>
    <row r="8895" spans="20:22" x14ac:dyDescent="0.35">
      <c r="T8895" s="32"/>
      <c r="V8895" s="32"/>
    </row>
    <row r="8896" spans="20:22" x14ac:dyDescent="0.35">
      <c r="T8896" s="32"/>
      <c r="V8896" s="32"/>
    </row>
    <row r="8897" spans="20:22" x14ac:dyDescent="0.35">
      <c r="T8897" s="32"/>
      <c r="V8897" s="32"/>
    </row>
    <row r="8898" spans="20:22" x14ac:dyDescent="0.35">
      <c r="T8898" s="32"/>
      <c r="V8898" s="32"/>
    </row>
    <row r="8899" spans="20:22" x14ac:dyDescent="0.35">
      <c r="T8899" s="32"/>
      <c r="V8899" s="32"/>
    </row>
    <row r="8900" spans="20:22" x14ac:dyDescent="0.35">
      <c r="T8900" s="32"/>
      <c r="V8900" s="32"/>
    </row>
    <row r="8901" spans="20:22" x14ac:dyDescent="0.35">
      <c r="T8901" s="32"/>
      <c r="V8901" s="32"/>
    </row>
    <row r="8902" spans="20:22" x14ac:dyDescent="0.35">
      <c r="T8902" s="32"/>
      <c r="V8902" s="32"/>
    </row>
    <row r="8903" spans="20:22" x14ac:dyDescent="0.35">
      <c r="T8903" s="32"/>
      <c r="V8903" s="32"/>
    </row>
    <row r="8904" spans="20:22" x14ac:dyDescent="0.35">
      <c r="T8904" s="32"/>
      <c r="V8904" s="32"/>
    </row>
    <row r="8905" spans="20:22" x14ac:dyDescent="0.35">
      <c r="T8905" s="32"/>
      <c r="V8905" s="32"/>
    </row>
    <row r="8906" spans="20:22" x14ac:dyDescent="0.35">
      <c r="T8906" s="32"/>
      <c r="V8906" s="32"/>
    </row>
    <row r="8907" spans="20:22" x14ac:dyDescent="0.35">
      <c r="T8907" s="32"/>
      <c r="V8907" s="32"/>
    </row>
    <row r="8908" spans="20:22" x14ac:dyDescent="0.35">
      <c r="T8908" s="32"/>
      <c r="V8908" s="32"/>
    </row>
    <row r="8909" spans="20:22" x14ac:dyDescent="0.35">
      <c r="T8909" s="32"/>
      <c r="V8909" s="32"/>
    </row>
    <row r="8910" spans="20:22" x14ac:dyDescent="0.35">
      <c r="T8910" s="32"/>
      <c r="V8910" s="32"/>
    </row>
    <row r="8911" spans="20:22" x14ac:dyDescent="0.35">
      <c r="T8911" s="32"/>
      <c r="V8911" s="32"/>
    </row>
    <row r="8912" spans="20:22" x14ac:dyDescent="0.35">
      <c r="T8912" s="32"/>
      <c r="V8912" s="32"/>
    </row>
    <row r="8913" spans="20:22" x14ac:dyDescent="0.35">
      <c r="T8913" s="32"/>
      <c r="V8913" s="32"/>
    </row>
    <row r="8914" spans="20:22" x14ac:dyDescent="0.35">
      <c r="T8914" s="32"/>
      <c r="V8914" s="32"/>
    </row>
    <row r="8915" spans="20:22" x14ac:dyDescent="0.35">
      <c r="T8915" s="32"/>
      <c r="V8915" s="32"/>
    </row>
    <row r="8916" spans="20:22" x14ac:dyDescent="0.35">
      <c r="T8916" s="32"/>
      <c r="V8916" s="32"/>
    </row>
    <row r="8917" spans="20:22" x14ac:dyDescent="0.35">
      <c r="T8917" s="32"/>
      <c r="V8917" s="32"/>
    </row>
    <row r="8918" spans="20:22" x14ac:dyDescent="0.35">
      <c r="T8918" s="32"/>
      <c r="V8918" s="32"/>
    </row>
    <row r="8919" spans="20:22" x14ac:dyDescent="0.35">
      <c r="T8919" s="32"/>
      <c r="V8919" s="32"/>
    </row>
    <row r="8920" spans="20:22" x14ac:dyDescent="0.35">
      <c r="T8920" s="32"/>
      <c r="V8920" s="32"/>
    </row>
    <row r="8921" spans="20:22" x14ac:dyDescent="0.35">
      <c r="T8921" s="32"/>
      <c r="V8921" s="32"/>
    </row>
    <row r="8922" spans="20:22" x14ac:dyDescent="0.35">
      <c r="T8922" s="32"/>
      <c r="V8922" s="32"/>
    </row>
    <row r="8923" spans="20:22" x14ac:dyDescent="0.35">
      <c r="T8923" s="32"/>
      <c r="V8923" s="32"/>
    </row>
    <row r="8924" spans="20:22" x14ac:dyDescent="0.35">
      <c r="T8924" s="32"/>
      <c r="V8924" s="32"/>
    </row>
    <row r="8925" spans="20:22" x14ac:dyDescent="0.35">
      <c r="T8925" s="32"/>
      <c r="V8925" s="32"/>
    </row>
    <row r="8926" spans="20:22" x14ac:dyDescent="0.35">
      <c r="T8926" s="32"/>
      <c r="V8926" s="32"/>
    </row>
    <row r="8927" spans="20:22" x14ac:dyDescent="0.35">
      <c r="T8927" s="32"/>
      <c r="V8927" s="32"/>
    </row>
    <row r="8928" spans="20:22" x14ac:dyDescent="0.35">
      <c r="T8928" s="32"/>
      <c r="V8928" s="32"/>
    </row>
    <row r="8929" spans="20:22" x14ac:dyDescent="0.35">
      <c r="T8929" s="32"/>
      <c r="V8929" s="32"/>
    </row>
    <row r="8930" spans="20:22" x14ac:dyDescent="0.35">
      <c r="T8930" s="32"/>
      <c r="V8930" s="32"/>
    </row>
    <row r="8931" spans="20:22" x14ac:dyDescent="0.35">
      <c r="T8931" s="32"/>
      <c r="V8931" s="32"/>
    </row>
    <row r="8932" spans="20:22" x14ac:dyDescent="0.35">
      <c r="T8932" s="32"/>
      <c r="V8932" s="32"/>
    </row>
    <row r="8933" spans="20:22" x14ac:dyDescent="0.35">
      <c r="T8933" s="32"/>
      <c r="V8933" s="32"/>
    </row>
    <row r="8934" spans="20:22" x14ac:dyDescent="0.35">
      <c r="T8934" s="32"/>
      <c r="V8934" s="32"/>
    </row>
    <row r="8935" spans="20:22" x14ac:dyDescent="0.35">
      <c r="T8935" s="32"/>
      <c r="V8935" s="32"/>
    </row>
    <row r="8936" spans="20:22" x14ac:dyDescent="0.35">
      <c r="T8936" s="32"/>
      <c r="V8936" s="32"/>
    </row>
    <row r="8937" spans="20:22" x14ac:dyDescent="0.35">
      <c r="T8937" s="32"/>
      <c r="V8937" s="32"/>
    </row>
    <row r="8938" spans="20:22" x14ac:dyDescent="0.35">
      <c r="T8938" s="32"/>
      <c r="V8938" s="32"/>
    </row>
    <row r="8939" spans="20:22" x14ac:dyDescent="0.35">
      <c r="T8939" s="32"/>
      <c r="V8939" s="32"/>
    </row>
    <row r="8940" spans="20:22" x14ac:dyDescent="0.35">
      <c r="T8940" s="32"/>
      <c r="V8940" s="32"/>
    </row>
    <row r="8941" spans="20:22" x14ac:dyDescent="0.35">
      <c r="T8941" s="32"/>
      <c r="V8941" s="32"/>
    </row>
    <row r="8942" spans="20:22" x14ac:dyDescent="0.35">
      <c r="T8942" s="32"/>
      <c r="V8942" s="32"/>
    </row>
    <row r="8943" spans="20:22" x14ac:dyDescent="0.35">
      <c r="T8943" s="32"/>
      <c r="V8943" s="32"/>
    </row>
    <row r="8944" spans="20:22" x14ac:dyDescent="0.35">
      <c r="T8944" s="32"/>
      <c r="V8944" s="32"/>
    </row>
    <row r="8945" spans="20:22" x14ac:dyDescent="0.35">
      <c r="T8945" s="32"/>
      <c r="V8945" s="32"/>
    </row>
    <row r="8946" spans="20:22" x14ac:dyDescent="0.35">
      <c r="T8946" s="32"/>
      <c r="V8946" s="32"/>
    </row>
    <row r="8947" spans="20:22" x14ac:dyDescent="0.35">
      <c r="T8947" s="32"/>
      <c r="V8947" s="32"/>
    </row>
    <row r="8948" spans="20:22" x14ac:dyDescent="0.35">
      <c r="T8948" s="32"/>
      <c r="V8948" s="32"/>
    </row>
    <row r="8949" spans="20:22" x14ac:dyDescent="0.35">
      <c r="T8949" s="32"/>
      <c r="V8949" s="32"/>
    </row>
    <row r="8950" spans="20:22" x14ac:dyDescent="0.35">
      <c r="T8950" s="32"/>
      <c r="V8950" s="32"/>
    </row>
    <row r="8951" spans="20:22" x14ac:dyDescent="0.35">
      <c r="T8951" s="32"/>
      <c r="V8951" s="32"/>
    </row>
    <row r="8952" spans="20:22" x14ac:dyDescent="0.35">
      <c r="T8952" s="32"/>
      <c r="V8952" s="32"/>
    </row>
    <row r="8953" spans="20:22" x14ac:dyDescent="0.35">
      <c r="T8953" s="32"/>
      <c r="V8953" s="32"/>
    </row>
    <row r="8954" spans="20:22" x14ac:dyDescent="0.35">
      <c r="T8954" s="32"/>
      <c r="V8954" s="32"/>
    </row>
    <row r="8955" spans="20:22" x14ac:dyDescent="0.35">
      <c r="T8955" s="32"/>
      <c r="V8955" s="32"/>
    </row>
    <row r="8956" spans="20:22" x14ac:dyDescent="0.35">
      <c r="T8956" s="32"/>
      <c r="V8956" s="32"/>
    </row>
    <row r="8957" spans="20:22" x14ac:dyDescent="0.35">
      <c r="T8957" s="32"/>
      <c r="V8957" s="32"/>
    </row>
    <row r="8958" spans="20:22" x14ac:dyDescent="0.35">
      <c r="T8958" s="32"/>
      <c r="V8958" s="32"/>
    </row>
    <row r="8959" spans="20:22" x14ac:dyDescent="0.35">
      <c r="T8959" s="32"/>
      <c r="V8959" s="32"/>
    </row>
    <row r="8960" spans="20:22" x14ac:dyDescent="0.35">
      <c r="T8960" s="32"/>
      <c r="V8960" s="32"/>
    </row>
    <row r="8961" spans="20:22" x14ac:dyDescent="0.35">
      <c r="T8961" s="32"/>
      <c r="V8961" s="32"/>
    </row>
    <row r="8962" spans="20:22" x14ac:dyDescent="0.35">
      <c r="T8962" s="32"/>
      <c r="V8962" s="32"/>
    </row>
    <row r="8963" spans="20:22" x14ac:dyDescent="0.35">
      <c r="T8963" s="32"/>
      <c r="V8963" s="32"/>
    </row>
    <row r="8964" spans="20:22" x14ac:dyDescent="0.35">
      <c r="T8964" s="32"/>
      <c r="V8964" s="32"/>
    </row>
    <row r="8965" spans="20:22" x14ac:dyDescent="0.35">
      <c r="T8965" s="32"/>
      <c r="V8965" s="32"/>
    </row>
    <row r="8966" spans="20:22" x14ac:dyDescent="0.35">
      <c r="T8966" s="32"/>
      <c r="V8966" s="32"/>
    </row>
    <row r="8967" spans="20:22" x14ac:dyDescent="0.35">
      <c r="T8967" s="32"/>
      <c r="V8967" s="32"/>
    </row>
    <row r="8968" spans="20:22" x14ac:dyDescent="0.35">
      <c r="T8968" s="32"/>
      <c r="V8968" s="32"/>
    </row>
    <row r="8969" spans="20:22" x14ac:dyDescent="0.35">
      <c r="T8969" s="32"/>
      <c r="V8969" s="32"/>
    </row>
    <row r="8970" spans="20:22" x14ac:dyDescent="0.35">
      <c r="T8970" s="32"/>
      <c r="V8970" s="32"/>
    </row>
    <row r="8971" spans="20:22" x14ac:dyDescent="0.35">
      <c r="T8971" s="32"/>
      <c r="V8971" s="32"/>
    </row>
    <row r="8972" spans="20:22" x14ac:dyDescent="0.35">
      <c r="T8972" s="32"/>
      <c r="V8972" s="32"/>
    </row>
    <row r="8973" spans="20:22" x14ac:dyDescent="0.35">
      <c r="T8973" s="32"/>
      <c r="V8973" s="32"/>
    </row>
    <row r="8974" spans="20:22" x14ac:dyDescent="0.35">
      <c r="T8974" s="32"/>
      <c r="V8974" s="32"/>
    </row>
    <row r="8975" spans="20:22" x14ac:dyDescent="0.35">
      <c r="T8975" s="32"/>
      <c r="V8975" s="32"/>
    </row>
    <row r="8976" spans="20:22" x14ac:dyDescent="0.35">
      <c r="T8976" s="32"/>
      <c r="V8976" s="32"/>
    </row>
    <row r="8977" spans="20:22" x14ac:dyDescent="0.35">
      <c r="T8977" s="32"/>
      <c r="V8977" s="32"/>
    </row>
    <row r="8978" spans="20:22" x14ac:dyDescent="0.35">
      <c r="T8978" s="32"/>
      <c r="V8978" s="32"/>
    </row>
    <row r="8979" spans="20:22" x14ac:dyDescent="0.35">
      <c r="T8979" s="32"/>
      <c r="V8979" s="32"/>
    </row>
    <row r="8980" spans="20:22" x14ac:dyDescent="0.35">
      <c r="T8980" s="32"/>
      <c r="V8980" s="32"/>
    </row>
    <row r="8981" spans="20:22" x14ac:dyDescent="0.35">
      <c r="T8981" s="32"/>
      <c r="V8981" s="32"/>
    </row>
    <row r="8982" spans="20:22" x14ac:dyDescent="0.35">
      <c r="T8982" s="32"/>
      <c r="V8982" s="32"/>
    </row>
    <row r="8983" spans="20:22" x14ac:dyDescent="0.35">
      <c r="T8983" s="32"/>
      <c r="V8983" s="32"/>
    </row>
    <row r="8984" spans="20:22" x14ac:dyDescent="0.35">
      <c r="T8984" s="32"/>
      <c r="V8984" s="32"/>
    </row>
    <row r="8985" spans="20:22" x14ac:dyDescent="0.35">
      <c r="T8985" s="32"/>
      <c r="V8985" s="32"/>
    </row>
    <row r="8986" spans="20:22" x14ac:dyDescent="0.35">
      <c r="T8986" s="32"/>
      <c r="V8986" s="32"/>
    </row>
    <row r="8987" spans="20:22" x14ac:dyDescent="0.35">
      <c r="T8987" s="32"/>
      <c r="V8987" s="32"/>
    </row>
    <row r="8988" spans="20:22" x14ac:dyDescent="0.35">
      <c r="T8988" s="32"/>
      <c r="V8988" s="32"/>
    </row>
    <row r="8989" spans="20:22" x14ac:dyDescent="0.35">
      <c r="T8989" s="32"/>
      <c r="V8989" s="32"/>
    </row>
    <row r="8990" spans="20:22" x14ac:dyDescent="0.35">
      <c r="T8990" s="32"/>
      <c r="V8990" s="32"/>
    </row>
    <row r="8991" spans="20:22" x14ac:dyDescent="0.35">
      <c r="T8991" s="32"/>
      <c r="V8991" s="32"/>
    </row>
    <row r="8992" spans="20:22" x14ac:dyDescent="0.35">
      <c r="T8992" s="32"/>
      <c r="V8992" s="32"/>
    </row>
    <row r="8993" spans="20:22" x14ac:dyDescent="0.35">
      <c r="T8993" s="32"/>
      <c r="V8993" s="32"/>
    </row>
    <row r="8994" spans="20:22" x14ac:dyDescent="0.35">
      <c r="T8994" s="32"/>
      <c r="V8994" s="32"/>
    </row>
    <row r="8995" spans="20:22" x14ac:dyDescent="0.35">
      <c r="T8995" s="32"/>
      <c r="V8995" s="32"/>
    </row>
    <row r="8996" spans="20:22" x14ac:dyDescent="0.35">
      <c r="T8996" s="32"/>
      <c r="V8996" s="32"/>
    </row>
    <row r="8997" spans="20:22" x14ac:dyDescent="0.35">
      <c r="T8997" s="32"/>
      <c r="V8997" s="32"/>
    </row>
    <row r="8998" spans="20:22" x14ac:dyDescent="0.35">
      <c r="T8998" s="32"/>
      <c r="V8998" s="32"/>
    </row>
    <row r="8999" spans="20:22" x14ac:dyDescent="0.35">
      <c r="T8999" s="32"/>
      <c r="V8999" s="32"/>
    </row>
    <row r="9000" spans="20:22" x14ac:dyDescent="0.35">
      <c r="T9000" s="32"/>
      <c r="V9000" s="32"/>
    </row>
    <row r="9001" spans="20:22" x14ac:dyDescent="0.35">
      <c r="T9001" s="32"/>
      <c r="V9001" s="32"/>
    </row>
    <row r="9002" spans="20:22" x14ac:dyDescent="0.35">
      <c r="T9002" s="32"/>
      <c r="V9002" s="32"/>
    </row>
    <row r="9003" spans="20:22" x14ac:dyDescent="0.35">
      <c r="T9003" s="32"/>
      <c r="V9003" s="32"/>
    </row>
    <row r="9004" spans="20:22" x14ac:dyDescent="0.35">
      <c r="T9004" s="32"/>
      <c r="V9004" s="32"/>
    </row>
    <row r="9005" spans="20:22" x14ac:dyDescent="0.35">
      <c r="T9005" s="32"/>
      <c r="V9005" s="32"/>
    </row>
    <row r="9006" spans="20:22" x14ac:dyDescent="0.35">
      <c r="T9006" s="32"/>
      <c r="V9006" s="32"/>
    </row>
    <row r="9007" spans="20:22" x14ac:dyDescent="0.35">
      <c r="T9007" s="32"/>
      <c r="V9007" s="32"/>
    </row>
    <row r="9008" spans="20:22" x14ac:dyDescent="0.35">
      <c r="T9008" s="32"/>
      <c r="V9008" s="32"/>
    </row>
    <row r="9009" spans="20:22" x14ac:dyDescent="0.35">
      <c r="T9009" s="32"/>
      <c r="V9009" s="32"/>
    </row>
    <row r="9010" spans="20:22" x14ac:dyDescent="0.35">
      <c r="T9010" s="32"/>
      <c r="V9010" s="32"/>
    </row>
    <row r="9011" spans="20:22" x14ac:dyDescent="0.35">
      <c r="T9011" s="32"/>
      <c r="V9011" s="32"/>
    </row>
    <row r="9012" spans="20:22" x14ac:dyDescent="0.35">
      <c r="T9012" s="32"/>
      <c r="V9012" s="32"/>
    </row>
    <row r="9013" spans="20:22" x14ac:dyDescent="0.35">
      <c r="T9013" s="32"/>
      <c r="V9013" s="32"/>
    </row>
    <row r="9014" spans="20:22" x14ac:dyDescent="0.35">
      <c r="T9014" s="32"/>
      <c r="V9014" s="32"/>
    </row>
    <row r="9015" spans="20:22" x14ac:dyDescent="0.35">
      <c r="T9015" s="32"/>
      <c r="V9015" s="32"/>
    </row>
    <row r="9016" spans="20:22" x14ac:dyDescent="0.35">
      <c r="T9016" s="32"/>
      <c r="V9016" s="32"/>
    </row>
    <row r="9017" spans="20:22" x14ac:dyDescent="0.35">
      <c r="T9017" s="32"/>
      <c r="V9017" s="32"/>
    </row>
    <row r="9018" spans="20:22" x14ac:dyDescent="0.35">
      <c r="T9018" s="32"/>
      <c r="V9018" s="32"/>
    </row>
    <row r="9019" spans="20:22" x14ac:dyDescent="0.35">
      <c r="T9019" s="32"/>
      <c r="V9019" s="32"/>
    </row>
    <row r="9020" spans="20:22" x14ac:dyDescent="0.35">
      <c r="T9020" s="32"/>
      <c r="V9020" s="32"/>
    </row>
    <row r="9021" spans="20:22" x14ac:dyDescent="0.35">
      <c r="T9021" s="32"/>
      <c r="V9021" s="32"/>
    </row>
    <row r="9022" spans="20:22" x14ac:dyDescent="0.35">
      <c r="T9022" s="32"/>
      <c r="V9022" s="32"/>
    </row>
    <row r="9023" spans="20:22" x14ac:dyDescent="0.35">
      <c r="T9023" s="32"/>
      <c r="V9023" s="32"/>
    </row>
    <row r="9024" spans="20:22" x14ac:dyDescent="0.35">
      <c r="T9024" s="32"/>
      <c r="V9024" s="32"/>
    </row>
    <row r="9025" spans="20:22" x14ac:dyDescent="0.35">
      <c r="T9025" s="32"/>
      <c r="V9025" s="32"/>
    </row>
    <row r="9026" spans="20:22" x14ac:dyDescent="0.35">
      <c r="T9026" s="32"/>
      <c r="V9026" s="32"/>
    </row>
    <row r="9027" spans="20:22" x14ac:dyDescent="0.35">
      <c r="T9027" s="32"/>
      <c r="V9027" s="32"/>
    </row>
    <row r="9028" spans="20:22" x14ac:dyDescent="0.35">
      <c r="T9028" s="32"/>
      <c r="V9028" s="32"/>
    </row>
    <row r="9029" spans="20:22" x14ac:dyDescent="0.35">
      <c r="T9029" s="32"/>
      <c r="V9029" s="32"/>
    </row>
    <row r="9030" spans="20:22" x14ac:dyDescent="0.35">
      <c r="T9030" s="32"/>
      <c r="V9030" s="32"/>
    </row>
    <row r="9031" spans="20:22" x14ac:dyDescent="0.35">
      <c r="T9031" s="32"/>
      <c r="V9031" s="32"/>
    </row>
    <row r="9032" spans="20:22" x14ac:dyDescent="0.35">
      <c r="T9032" s="32"/>
      <c r="V9032" s="32"/>
    </row>
    <row r="9033" spans="20:22" x14ac:dyDescent="0.35">
      <c r="T9033" s="32"/>
      <c r="V9033" s="32"/>
    </row>
    <row r="9034" spans="20:22" x14ac:dyDescent="0.35">
      <c r="T9034" s="32"/>
      <c r="V9034" s="32"/>
    </row>
    <row r="9035" spans="20:22" x14ac:dyDescent="0.35">
      <c r="T9035" s="32"/>
      <c r="V9035" s="32"/>
    </row>
    <row r="9036" spans="20:22" x14ac:dyDescent="0.35">
      <c r="T9036" s="32"/>
      <c r="V9036" s="32"/>
    </row>
    <row r="9037" spans="20:22" x14ac:dyDescent="0.35">
      <c r="T9037" s="32"/>
      <c r="V9037" s="32"/>
    </row>
    <row r="9038" spans="20:22" x14ac:dyDescent="0.35">
      <c r="T9038" s="32"/>
      <c r="V9038" s="32"/>
    </row>
    <row r="9039" spans="20:22" x14ac:dyDescent="0.35">
      <c r="T9039" s="32"/>
      <c r="V9039" s="32"/>
    </row>
    <row r="9040" spans="20:22" x14ac:dyDescent="0.35">
      <c r="T9040" s="32"/>
      <c r="V9040" s="32"/>
    </row>
    <row r="9041" spans="20:22" x14ac:dyDescent="0.35">
      <c r="T9041" s="32"/>
      <c r="V9041" s="32"/>
    </row>
    <row r="9042" spans="20:22" x14ac:dyDescent="0.35">
      <c r="T9042" s="32"/>
      <c r="V9042" s="32"/>
    </row>
    <row r="9043" spans="20:22" x14ac:dyDescent="0.35">
      <c r="T9043" s="32"/>
      <c r="V9043" s="32"/>
    </row>
    <row r="9044" spans="20:22" x14ac:dyDescent="0.35">
      <c r="T9044" s="32"/>
      <c r="V9044" s="32"/>
    </row>
    <row r="9045" spans="20:22" x14ac:dyDescent="0.35">
      <c r="T9045" s="32"/>
      <c r="V9045" s="32"/>
    </row>
    <row r="9046" spans="20:22" x14ac:dyDescent="0.35">
      <c r="T9046" s="32"/>
      <c r="V9046" s="32"/>
    </row>
    <row r="9047" spans="20:22" x14ac:dyDescent="0.35">
      <c r="T9047" s="32"/>
      <c r="V9047" s="32"/>
    </row>
    <row r="9048" spans="20:22" x14ac:dyDescent="0.35">
      <c r="T9048" s="32"/>
      <c r="V9048" s="32"/>
    </row>
    <row r="9049" spans="20:22" x14ac:dyDescent="0.35">
      <c r="T9049" s="32"/>
      <c r="V9049" s="32"/>
    </row>
    <row r="9050" spans="20:22" x14ac:dyDescent="0.35">
      <c r="T9050" s="32"/>
      <c r="V9050" s="32"/>
    </row>
    <row r="9051" spans="20:22" x14ac:dyDescent="0.35">
      <c r="T9051" s="32"/>
      <c r="V9051" s="32"/>
    </row>
    <row r="9052" spans="20:22" x14ac:dyDescent="0.35">
      <c r="T9052" s="32"/>
      <c r="V9052" s="32"/>
    </row>
    <row r="9053" spans="20:22" x14ac:dyDescent="0.35">
      <c r="T9053" s="32"/>
      <c r="V9053" s="32"/>
    </row>
    <row r="9054" spans="20:22" x14ac:dyDescent="0.35">
      <c r="T9054" s="32"/>
      <c r="V9054" s="32"/>
    </row>
    <row r="9055" spans="20:22" x14ac:dyDescent="0.35">
      <c r="T9055" s="32"/>
      <c r="V9055" s="32"/>
    </row>
    <row r="9056" spans="20:22" x14ac:dyDescent="0.35">
      <c r="T9056" s="32"/>
      <c r="V9056" s="32"/>
    </row>
    <row r="9057" spans="20:22" x14ac:dyDescent="0.35">
      <c r="T9057" s="32"/>
      <c r="V9057" s="32"/>
    </row>
    <row r="9058" spans="20:22" x14ac:dyDescent="0.35">
      <c r="T9058" s="32"/>
      <c r="V9058" s="32"/>
    </row>
    <row r="9059" spans="20:22" x14ac:dyDescent="0.35">
      <c r="T9059" s="32"/>
      <c r="V9059" s="32"/>
    </row>
    <row r="9060" spans="20:22" x14ac:dyDescent="0.35">
      <c r="T9060" s="32"/>
      <c r="V9060" s="32"/>
    </row>
    <row r="9061" spans="20:22" x14ac:dyDescent="0.35">
      <c r="T9061" s="32"/>
      <c r="V9061" s="32"/>
    </row>
    <row r="9062" spans="20:22" x14ac:dyDescent="0.35">
      <c r="T9062" s="32"/>
      <c r="V9062" s="32"/>
    </row>
    <row r="9063" spans="20:22" x14ac:dyDescent="0.35">
      <c r="T9063" s="32"/>
      <c r="V9063" s="32"/>
    </row>
    <row r="9064" spans="20:22" x14ac:dyDescent="0.35">
      <c r="T9064" s="32"/>
      <c r="V9064" s="32"/>
    </row>
    <row r="9065" spans="20:22" x14ac:dyDescent="0.35">
      <c r="T9065" s="32"/>
      <c r="V9065" s="32"/>
    </row>
    <row r="9066" spans="20:22" x14ac:dyDescent="0.35">
      <c r="T9066" s="32"/>
      <c r="V9066" s="32"/>
    </row>
    <row r="9067" spans="20:22" x14ac:dyDescent="0.35">
      <c r="T9067" s="32"/>
      <c r="V9067" s="32"/>
    </row>
    <row r="9068" spans="20:22" x14ac:dyDescent="0.35">
      <c r="T9068" s="32"/>
      <c r="V9068" s="32"/>
    </row>
    <row r="9069" spans="20:22" x14ac:dyDescent="0.35">
      <c r="T9069" s="32"/>
      <c r="V9069" s="32"/>
    </row>
    <row r="9070" spans="20:22" x14ac:dyDescent="0.35">
      <c r="T9070" s="32"/>
      <c r="V9070" s="32"/>
    </row>
    <row r="9071" spans="20:22" x14ac:dyDescent="0.35">
      <c r="T9071" s="32"/>
      <c r="V9071" s="32"/>
    </row>
    <row r="9072" spans="20:22" x14ac:dyDescent="0.35">
      <c r="T9072" s="32"/>
      <c r="V9072" s="32"/>
    </row>
    <row r="9073" spans="20:22" x14ac:dyDescent="0.35">
      <c r="T9073" s="32"/>
      <c r="V9073" s="32"/>
    </row>
    <row r="9074" spans="20:22" x14ac:dyDescent="0.35">
      <c r="T9074" s="32"/>
      <c r="V9074" s="32"/>
    </row>
    <row r="9075" spans="20:22" x14ac:dyDescent="0.35">
      <c r="T9075" s="32"/>
      <c r="V9075" s="32"/>
    </row>
    <row r="9076" spans="20:22" x14ac:dyDescent="0.35">
      <c r="T9076" s="32"/>
      <c r="V9076" s="32"/>
    </row>
    <row r="9077" spans="20:22" x14ac:dyDescent="0.35">
      <c r="T9077" s="32"/>
      <c r="V9077" s="32"/>
    </row>
    <row r="9078" spans="20:22" x14ac:dyDescent="0.35">
      <c r="T9078" s="32"/>
      <c r="V9078" s="32"/>
    </row>
    <row r="9079" spans="20:22" x14ac:dyDescent="0.35">
      <c r="T9079" s="32"/>
      <c r="V9079" s="32"/>
    </row>
    <row r="9080" spans="20:22" x14ac:dyDescent="0.35">
      <c r="T9080" s="32"/>
      <c r="V9080" s="32"/>
    </row>
    <row r="9081" spans="20:22" x14ac:dyDescent="0.35">
      <c r="T9081" s="32"/>
      <c r="V9081" s="32"/>
    </row>
    <row r="9082" spans="20:22" x14ac:dyDescent="0.35">
      <c r="T9082" s="32"/>
      <c r="V9082" s="32"/>
    </row>
    <row r="9083" spans="20:22" x14ac:dyDescent="0.35">
      <c r="T9083" s="32"/>
      <c r="V9083" s="32"/>
    </row>
    <row r="9084" spans="20:22" x14ac:dyDescent="0.35">
      <c r="T9084" s="32"/>
      <c r="V9084" s="32"/>
    </row>
    <row r="9085" spans="20:22" x14ac:dyDescent="0.35">
      <c r="T9085" s="32"/>
      <c r="V9085" s="32"/>
    </row>
    <row r="9086" spans="20:22" x14ac:dyDescent="0.35">
      <c r="T9086" s="32"/>
      <c r="V9086" s="32"/>
    </row>
    <row r="9087" spans="20:22" x14ac:dyDescent="0.35">
      <c r="T9087" s="32"/>
      <c r="V9087" s="32"/>
    </row>
    <row r="9088" spans="20:22" x14ac:dyDescent="0.35">
      <c r="T9088" s="32"/>
      <c r="V9088" s="32"/>
    </row>
    <row r="9089" spans="20:22" x14ac:dyDescent="0.35">
      <c r="T9089" s="32"/>
      <c r="V9089" s="32"/>
    </row>
    <row r="9090" spans="20:22" x14ac:dyDescent="0.35">
      <c r="T9090" s="32"/>
      <c r="V9090" s="32"/>
    </row>
    <row r="9091" spans="20:22" x14ac:dyDescent="0.35">
      <c r="T9091" s="32"/>
      <c r="V9091" s="32"/>
    </row>
    <row r="9092" spans="20:22" x14ac:dyDescent="0.35">
      <c r="T9092" s="32"/>
      <c r="V9092" s="32"/>
    </row>
    <row r="9093" spans="20:22" x14ac:dyDescent="0.35">
      <c r="T9093" s="32"/>
      <c r="V9093" s="32"/>
    </row>
    <row r="9094" spans="20:22" x14ac:dyDescent="0.35">
      <c r="T9094" s="32"/>
      <c r="V9094" s="32"/>
    </row>
    <row r="9095" spans="20:22" x14ac:dyDescent="0.35">
      <c r="T9095" s="32"/>
      <c r="V9095" s="32"/>
    </row>
    <row r="9096" spans="20:22" x14ac:dyDescent="0.35">
      <c r="T9096" s="32"/>
      <c r="V9096" s="32"/>
    </row>
    <row r="9097" spans="20:22" x14ac:dyDescent="0.35">
      <c r="T9097" s="32"/>
      <c r="V9097" s="32"/>
    </row>
    <row r="9098" spans="20:22" x14ac:dyDescent="0.35">
      <c r="T9098" s="32"/>
      <c r="V9098" s="32"/>
    </row>
    <row r="9099" spans="20:22" x14ac:dyDescent="0.35">
      <c r="T9099" s="32"/>
      <c r="V9099" s="32"/>
    </row>
    <row r="9100" spans="20:22" x14ac:dyDescent="0.35">
      <c r="T9100" s="32"/>
      <c r="V9100" s="32"/>
    </row>
    <row r="9101" spans="20:22" x14ac:dyDescent="0.35">
      <c r="T9101" s="32"/>
      <c r="V9101" s="32"/>
    </row>
    <row r="9102" spans="20:22" x14ac:dyDescent="0.35">
      <c r="T9102" s="32"/>
      <c r="V9102" s="32"/>
    </row>
    <row r="9103" spans="20:22" x14ac:dyDescent="0.35">
      <c r="T9103" s="32"/>
      <c r="V9103" s="32"/>
    </row>
    <row r="9104" spans="20:22" x14ac:dyDescent="0.35">
      <c r="T9104" s="32"/>
      <c r="V9104" s="32"/>
    </row>
    <row r="9105" spans="20:22" x14ac:dyDescent="0.35">
      <c r="T9105" s="32"/>
      <c r="V9105" s="32"/>
    </row>
    <row r="9106" spans="20:22" x14ac:dyDescent="0.35">
      <c r="T9106" s="32"/>
      <c r="V9106" s="32"/>
    </row>
    <row r="9107" spans="20:22" x14ac:dyDescent="0.35">
      <c r="T9107" s="32"/>
      <c r="V9107" s="32"/>
    </row>
    <row r="9108" spans="20:22" x14ac:dyDescent="0.35">
      <c r="T9108" s="32"/>
      <c r="V9108" s="32"/>
    </row>
    <row r="9109" spans="20:22" x14ac:dyDescent="0.35">
      <c r="T9109" s="32"/>
      <c r="V9109" s="32"/>
    </row>
    <row r="9110" spans="20:22" x14ac:dyDescent="0.35">
      <c r="T9110" s="32"/>
      <c r="V9110" s="32"/>
    </row>
    <row r="9111" spans="20:22" x14ac:dyDescent="0.35">
      <c r="T9111" s="32"/>
      <c r="V9111" s="32"/>
    </row>
    <row r="9112" spans="20:22" x14ac:dyDescent="0.35">
      <c r="T9112" s="32"/>
      <c r="V9112" s="32"/>
    </row>
    <row r="9113" spans="20:22" x14ac:dyDescent="0.35">
      <c r="T9113" s="32"/>
      <c r="V9113" s="32"/>
    </row>
    <row r="9114" spans="20:22" x14ac:dyDescent="0.35">
      <c r="T9114" s="32"/>
      <c r="V9114" s="32"/>
    </row>
    <row r="9115" spans="20:22" x14ac:dyDescent="0.35">
      <c r="T9115" s="32"/>
      <c r="V9115" s="32"/>
    </row>
    <row r="9116" spans="20:22" x14ac:dyDescent="0.35">
      <c r="T9116" s="32"/>
      <c r="V9116" s="32"/>
    </row>
    <row r="9117" spans="20:22" x14ac:dyDescent="0.35">
      <c r="T9117" s="32"/>
      <c r="V9117" s="32"/>
    </row>
    <row r="9118" spans="20:22" x14ac:dyDescent="0.35">
      <c r="T9118" s="32"/>
      <c r="V9118" s="32"/>
    </row>
    <row r="9119" spans="20:22" x14ac:dyDescent="0.35">
      <c r="T9119" s="32"/>
      <c r="V9119" s="32"/>
    </row>
    <row r="9120" spans="20:22" x14ac:dyDescent="0.35">
      <c r="T9120" s="32"/>
      <c r="V9120" s="32"/>
    </row>
    <row r="9121" spans="20:22" x14ac:dyDescent="0.35">
      <c r="T9121" s="32"/>
      <c r="V9121" s="32"/>
    </row>
    <row r="9122" spans="20:22" x14ac:dyDescent="0.35">
      <c r="T9122" s="32"/>
      <c r="V9122" s="32"/>
    </row>
    <row r="9123" spans="20:22" x14ac:dyDescent="0.35">
      <c r="T9123" s="32"/>
      <c r="V9123" s="32"/>
    </row>
    <row r="9124" spans="20:22" x14ac:dyDescent="0.35">
      <c r="T9124" s="32"/>
      <c r="V9124" s="32"/>
    </row>
    <row r="9125" spans="20:22" x14ac:dyDescent="0.35">
      <c r="T9125" s="32"/>
      <c r="V9125" s="32"/>
    </row>
    <row r="9126" spans="20:22" x14ac:dyDescent="0.35">
      <c r="T9126" s="32"/>
      <c r="V9126" s="32"/>
    </row>
    <row r="9127" spans="20:22" x14ac:dyDescent="0.35">
      <c r="T9127" s="32"/>
      <c r="V9127" s="32"/>
    </row>
    <row r="9128" spans="20:22" x14ac:dyDescent="0.35">
      <c r="T9128" s="32"/>
      <c r="V9128" s="32"/>
    </row>
    <row r="9129" spans="20:22" x14ac:dyDescent="0.35">
      <c r="T9129" s="32"/>
      <c r="V9129" s="32"/>
    </row>
    <row r="9130" spans="20:22" x14ac:dyDescent="0.35">
      <c r="T9130" s="32"/>
      <c r="V9130" s="32"/>
    </row>
    <row r="9131" spans="20:22" x14ac:dyDescent="0.35">
      <c r="T9131" s="32"/>
      <c r="V9131" s="32"/>
    </row>
    <row r="9132" spans="20:22" x14ac:dyDescent="0.35">
      <c r="T9132" s="32"/>
      <c r="V9132" s="32"/>
    </row>
    <row r="9133" spans="20:22" x14ac:dyDescent="0.35">
      <c r="T9133" s="32"/>
      <c r="V9133" s="32"/>
    </row>
    <row r="9134" spans="20:22" x14ac:dyDescent="0.35">
      <c r="T9134" s="32"/>
      <c r="V9134" s="32"/>
    </row>
    <row r="9135" spans="20:22" x14ac:dyDescent="0.35">
      <c r="T9135" s="32"/>
      <c r="V9135" s="32"/>
    </row>
    <row r="9136" spans="20:22" x14ac:dyDescent="0.35">
      <c r="T9136" s="32"/>
      <c r="V9136" s="32"/>
    </row>
    <row r="9137" spans="20:22" x14ac:dyDescent="0.35">
      <c r="T9137" s="32"/>
      <c r="V9137" s="32"/>
    </row>
    <row r="9138" spans="20:22" x14ac:dyDescent="0.35">
      <c r="T9138" s="32"/>
      <c r="V9138" s="32"/>
    </row>
    <row r="9139" spans="20:22" x14ac:dyDescent="0.35">
      <c r="T9139" s="32"/>
      <c r="V9139" s="32"/>
    </row>
    <row r="9140" spans="20:22" x14ac:dyDescent="0.35">
      <c r="T9140" s="32"/>
      <c r="V9140" s="32"/>
    </row>
    <row r="9141" spans="20:22" x14ac:dyDescent="0.35">
      <c r="T9141" s="32"/>
      <c r="V9141" s="32"/>
    </row>
    <row r="9142" spans="20:22" x14ac:dyDescent="0.35">
      <c r="T9142" s="32"/>
      <c r="V9142" s="32"/>
    </row>
    <row r="9143" spans="20:22" x14ac:dyDescent="0.35">
      <c r="T9143" s="32"/>
      <c r="V9143" s="32"/>
    </row>
    <row r="9144" spans="20:22" x14ac:dyDescent="0.35">
      <c r="T9144" s="32"/>
      <c r="V9144" s="32"/>
    </row>
    <row r="9145" spans="20:22" x14ac:dyDescent="0.35">
      <c r="T9145" s="32"/>
      <c r="V9145" s="32"/>
    </row>
    <row r="9146" spans="20:22" x14ac:dyDescent="0.35">
      <c r="T9146" s="32"/>
      <c r="V9146" s="32"/>
    </row>
    <row r="9147" spans="20:22" x14ac:dyDescent="0.35">
      <c r="T9147" s="32"/>
      <c r="V9147" s="32"/>
    </row>
    <row r="9148" spans="20:22" x14ac:dyDescent="0.35">
      <c r="T9148" s="32"/>
      <c r="V9148" s="32"/>
    </row>
    <row r="9149" spans="20:22" x14ac:dyDescent="0.35">
      <c r="T9149" s="32"/>
      <c r="V9149" s="32"/>
    </row>
    <row r="9150" spans="20:22" x14ac:dyDescent="0.35">
      <c r="T9150" s="32"/>
      <c r="V9150" s="32"/>
    </row>
    <row r="9151" spans="20:22" x14ac:dyDescent="0.35">
      <c r="T9151" s="32"/>
      <c r="V9151" s="32"/>
    </row>
    <row r="9152" spans="20:22" x14ac:dyDescent="0.35">
      <c r="T9152" s="32"/>
      <c r="V9152" s="32"/>
    </row>
    <row r="9153" spans="20:22" x14ac:dyDescent="0.35">
      <c r="T9153" s="32"/>
      <c r="V9153" s="32"/>
    </row>
    <row r="9154" spans="20:22" x14ac:dyDescent="0.35">
      <c r="T9154" s="32"/>
      <c r="V9154" s="32"/>
    </row>
    <row r="9155" spans="20:22" x14ac:dyDescent="0.35">
      <c r="T9155" s="32"/>
      <c r="V9155" s="32"/>
    </row>
    <row r="9156" spans="20:22" x14ac:dyDescent="0.35">
      <c r="T9156" s="32"/>
      <c r="V9156" s="32"/>
    </row>
    <row r="9157" spans="20:22" x14ac:dyDescent="0.35">
      <c r="T9157" s="32"/>
      <c r="V9157" s="32"/>
    </row>
    <row r="9158" spans="20:22" x14ac:dyDescent="0.35">
      <c r="T9158" s="32"/>
      <c r="V9158" s="32"/>
    </row>
    <row r="9159" spans="20:22" x14ac:dyDescent="0.35">
      <c r="T9159" s="32"/>
      <c r="V9159" s="32"/>
    </row>
    <row r="9160" spans="20:22" x14ac:dyDescent="0.35">
      <c r="T9160" s="32"/>
      <c r="V9160" s="32"/>
    </row>
    <row r="9161" spans="20:22" x14ac:dyDescent="0.35">
      <c r="T9161" s="32"/>
      <c r="V9161" s="32"/>
    </row>
    <row r="9162" spans="20:22" x14ac:dyDescent="0.35">
      <c r="T9162" s="32"/>
      <c r="V9162" s="32"/>
    </row>
    <row r="9163" spans="20:22" x14ac:dyDescent="0.35">
      <c r="T9163" s="32"/>
      <c r="V9163" s="32"/>
    </row>
    <row r="9164" spans="20:22" x14ac:dyDescent="0.35">
      <c r="T9164" s="32"/>
      <c r="V9164" s="32"/>
    </row>
    <row r="9165" spans="20:22" x14ac:dyDescent="0.35">
      <c r="T9165" s="32"/>
      <c r="V9165" s="32"/>
    </row>
    <row r="9166" spans="20:22" x14ac:dyDescent="0.35">
      <c r="T9166" s="32"/>
      <c r="V9166" s="32"/>
    </row>
    <row r="9167" spans="20:22" x14ac:dyDescent="0.35">
      <c r="T9167" s="32"/>
      <c r="V9167" s="32"/>
    </row>
    <row r="9168" spans="20:22" x14ac:dyDescent="0.35">
      <c r="T9168" s="32"/>
      <c r="V9168" s="32"/>
    </row>
    <row r="9169" spans="20:22" x14ac:dyDescent="0.35">
      <c r="T9169" s="32"/>
      <c r="V9169" s="32"/>
    </row>
    <row r="9170" spans="20:22" x14ac:dyDescent="0.35">
      <c r="T9170" s="32"/>
      <c r="V9170" s="32"/>
    </row>
    <row r="9171" spans="20:22" x14ac:dyDescent="0.35">
      <c r="T9171" s="32"/>
      <c r="V9171" s="32"/>
    </row>
    <row r="9172" spans="20:22" x14ac:dyDescent="0.35">
      <c r="T9172" s="32"/>
      <c r="V9172" s="32"/>
    </row>
    <row r="9173" spans="20:22" x14ac:dyDescent="0.35">
      <c r="T9173" s="32"/>
      <c r="V9173" s="32"/>
    </row>
    <row r="9174" spans="20:22" x14ac:dyDescent="0.35">
      <c r="T9174" s="32"/>
      <c r="V9174" s="32"/>
    </row>
    <row r="9175" spans="20:22" x14ac:dyDescent="0.35">
      <c r="T9175" s="32"/>
      <c r="V9175" s="32"/>
    </row>
    <row r="9176" spans="20:22" x14ac:dyDescent="0.35">
      <c r="T9176" s="32"/>
      <c r="V9176" s="32"/>
    </row>
    <row r="9177" spans="20:22" x14ac:dyDescent="0.35">
      <c r="T9177" s="32"/>
      <c r="V9177" s="32"/>
    </row>
    <row r="9178" spans="20:22" x14ac:dyDescent="0.35">
      <c r="T9178" s="32"/>
      <c r="V9178" s="32"/>
    </row>
    <row r="9179" spans="20:22" x14ac:dyDescent="0.35">
      <c r="T9179" s="32"/>
      <c r="V9179" s="32"/>
    </row>
    <row r="9180" spans="20:22" x14ac:dyDescent="0.35">
      <c r="T9180" s="32"/>
      <c r="V9180" s="32"/>
    </row>
    <row r="9181" spans="20:22" x14ac:dyDescent="0.35">
      <c r="T9181" s="32"/>
      <c r="V9181" s="32"/>
    </row>
    <row r="9182" spans="20:22" x14ac:dyDescent="0.35">
      <c r="T9182" s="32"/>
      <c r="V9182" s="32"/>
    </row>
    <row r="9183" spans="20:22" x14ac:dyDescent="0.35">
      <c r="T9183" s="32"/>
      <c r="V9183" s="32"/>
    </row>
    <row r="9184" spans="20:22" x14ac:dyDescent="0.35">
      <c r="T9184" s="32"/>
      <c r="V9184" s="32"/>
    </row>
    <row r="9185" spans="20:22" x14ac:dyDescent="0.35">
      <c r="T9185" s="32"/>
      <c r="V9185" s="32"/>
    </row>
    <row r="9186" spans="20:22" x14ac:dyDescent="0.35">
      <c r="T9186" s="32"/>
      <c r="V9186" s="32"/>
    </row>
    <row r="9187" spans="20:22" x14ac:dyDescent="0.35">
      <c r="T9187" s="32"/>
      <c r="V9187" s="32"/>
    </row>
    <row r="9188" spans="20:22" x14ac:dyDescent="0.35">
      <c r="T9188" s="32"/>
      <c r="V9188" s="32"/>
    </row>
    <row r="9189" spans="20:22" x14ac:dyDescent="0.35">
      <c r="T9189" s="32"/>
      <c r="V9189" s="32"/>
    </row>
    <row r="9190" spans="20:22" x14ac:dyDescent="0.35">
      <c r="T9190" s="32"/>
      <c r="V9190" s="32"/>
    </row>
    <row r="9191" spans="20:22" x14ac:dyDescent="0.35">
      <c r="T9191" s="32"/>
      <c r="V9191" s="32"/>
    </row>
    <row r="9192" spans="20:22" x14ac:dyDescent="0.35">
      <c r="T9192" s="32"/>
      <c r="V9192" s="32"/>
    </row>
    <row r="9193" spans="20:22" x14ac:dyDescent="0.35">
      <c r="T9193" s="32"/>
      <c r="V9193" s="32"/>
    </row>
    <row r="9194" spans="20:22" x14ac:dyDescent="0.35">
      <c r="T9194" s="32"/>
      <c r="V9194" s="32"/>
    </row>
    <row r="9195" spans="20:22" x14ac:dyDescent="0.35">
      <c r="T9195" s="32"/>
      <c r="V9195" s="32"/>
    </row>
    <row r="9196" spans="20:22" x14ac:dyDescent="0.35">
      <c r="T9196" s="32"/>
      <c r="V9196" s="32"/>
    </row>
    <row r="9197" spans="20:22" x14ac:dyDescent="0.35">
      <c r="T9197" s="32"/>
      <c r="V9197" s="32"/>
    </row>
    <row r="9198" spans="20:22" x14ac:dyDescent="0.35">
      <c r="T9198" s="32"/>
      <c r="V9198" s="32"/>
    </row>
    <row r="9199" spans="20:22" x14ac:dyDescent="0.35">
      <c r="T9199" s="32"/>
      <c r="V9199" s="32"/>
    </row>
    <row r="9200" spans="20:22" x14ac:dyDescent="0.35">
      <c r="T9200" s="32"/>
      <c r="V9200" s="32"/>
    </row>
    <row r="9201" spans="20:22" x14ac:dyDescent="0.35">
      <c r="T9201" s="32"/>
      <c r="V9201" s="32"/>
    </row>
    <row r="9202" spans="20:22" x14ac:dyDescent="0.35">
      <c r="T9202" s="32"/>
      <c r="V9202" s="32"/>
    </row>
    <row r="9203" spans="20:22" x14ac:dyDescent="0.35">
      <c r="T9203" s="32"/>
      <c r="V9203" s="32"/>
    </row>
    <row r="9204" spans="20:22" x14ac:dyDescent="0.35">
      <c r="T9204" s="32"/>
      <c r="V9204" s="32"/>
    </row>
    <row r="9205" spans="20:22" x14ac:dyDescent="0.35">
      <c r="T9205" s="32"/>
      <c r="V9205" s="32"/>
    </row>
    <row r="9206" spans="20:22" x14ac:dyDescent="0.35">
      <c r="T9206" s="32"/>
      <c r="V9206" s="32"/>
    </row>
    <row r="9207" spans="20:22" x14ac:dyDescent="0.35">
      <c r="T9207" s="32"/>
      <c r="V9207" s="32"/>
    </row>
    <row r="9208" spans="20:22" x14ac:dyDescent="0.35">
      <c r="T9208" s="32"/>
      <c r="V9208" s="32"/>
    </row>
    <row r="9209" spans="20:22" x14ac:dyDescent="0.35">
      <c r="T9209" s="32"/>
      <c r="V9209" s="32"/>
    </row>
    <row r="9210" spans="20:22" x14ac:dyDescent="0.35">
      <c r="T9210" s="32"/>
      <c r="V9210" s="32"/>
    </row>
    <row r="9211" spans="20:22" x14ac:dyDescent="0.35">
      <c r="T9211" s="32"/>
      <c r="V9211" s="32"/>
    </row>
    <row r="9212" spans="20:22" x14ac:dyDescent="0.35">
      <c r="T9212" s="32"/>
      <c r="V9212" s="32"/>
    </row>
    <row r="9213" spans="20:22" x14ac:dyDescent="0.35">
      <c r="T9213" s="32"/>
      <c r="V9213" s="32"/>
    </row>
    <row r="9214" spans="20:22" x14ac:dyDescent="0.35">
      <c r="T9214" s="32"/>
      <c r="V9214" s="32"/>
    </row>
    <row r="9215" spans="20:22" x14ac:dyDescent="0.35">
      <c r="T9215" s="32"/>
      <c r="V9215" s="32"/>
    </row>
    <row r="9216" spans="20:22" x14ac:dyDescent="0.35">
      <c r="T9216" s="32"/>
      <c r="V9216" s="32"/>
    </row>
    <row r="9217" spans="20:22" x14ac:dyDescent="0.35">
      <c r="T9217" s="32"/>
      <c r="V9217" s="32"/>
    </row>
    <row r="9218" spans="20:22" x14ac:dyDescent="0.35">
      <c r="T9218" s="32"/>
      <c r="V9218" s="32"/>
    </row>
    <row r="9219" spans="20:22" x14ac:dyDescent="0.35">
      <c r="T9219" s="32"/>
      <c r="V9219" s="32"/>
    </row>
    <row r="9220" spans="20:22" x14ac:dyDescent="0.35">
      <c r="T9220" s="32"/>
      <c r="V9220" s="32"/>
    </row>
    <row r="9221" spans="20:22" x14ac:dyDescent="0.35">
      <c r="T9221" s="32"/>
      <c r="V9221" s="32"/>
    </row>
    <row r="9222" spans="20:22" x14ac:dyDescent="0.35">
      <c r="T9222" s="32"/>
      <c r="V9222" s="32"/>
    </row>
    <row r="9223" spans="20:22" x14ac:dyDescent="0.35">
      <c r="T9223" s="32"/>
      <c r="V9223" s="32"/>
    </row>
    <row r="9224" spans="20:22" x14ac:dyDescent="0.35">
      <c r="T9224" s="32"/>
      <c r="V9224" s="32"/>
    </row>
    <row r="9225" spans="20:22" x14ac:dyDescent="0.35">
      <c r="T9225" s="32"/>
      <c r="V9225" s="32"/>
    </row>
    <row r="9226" spans="20:22" x14ac:dyDescent="0.35">
      <c r="T9226" s="32"/>
      <c r="V9226" s="32"/>
    </row>
    <row r="9227" spans="20:22" x14ac:dyDescent="0.35">
      <c r="T9227" s="32"/>
      <c r="V9227" s="32"/>
    </row>
    <row r="9228" spans="20:22" x14ac:dyDescent="0.35">
      <c r="T9228" s="32"/>
      <c r="V9228" s="32"/>
    </row>
    <row r="9229" spans="20:22" x14ac:dyDescent="0.35">
      <c r="T9229" s="32"/>
      <c r="V9229" s="32"/>
    </row>
    <row r="9230" spans="20:22" x14ac:dyDescent="0.35">
      <c r="T9230" s="32"/>
      <c r="V9230" s="32"/>
    </row>
    <row r="9231" spans="20:22" x14ac:dyDescent="0.35">
      <c r="T9231" s="32"/>
      <c r="V9231" s="32"/>
    </row>
    <row r="9232" spans="20:22" x14ac:dyDescent="0.35">
      <c r="T9232" s="32"/>
      <c r="V9232" s="32"/>
    </row>
    <row r="9233" spans="20:22" x14ac:dyDescent="0.35">
      <c r="T9233" s="32"/>
      <c r="V9233" s="32"/>
    </row>
    <row r="9234" spans="20:22" x14ac:dyDescent="0.35">
      <c r="T9234" s="32"/>
      <c r="V9234" s="32"/>
    </row>
    <row r="9235" spans="20:22" x14ac:dyDescent="0.35">
      <c r="T9235" s="32"/>
      <c r="V9235" s="32"/>
    </row>
    <row r="9236" spans="20:22" x14ac:dyDescent="0.35">
      <c r="T9236" s="32"/>
      <c r="V9236" s="32"/>
    </row>
    <row r="9237" spans="20:22" x14ac:dyDescent="0.35">
      <c r="T9237" s="32"/>
      <c r="V9237" s="32"/>
    </row>
    <row r="9238" spans="20:22" x14ac:dyDescent="0.35">
      <c r="T9238" s="32"/>
      <c r="V9238" s="32"/>
    </row>
    <row r="9239" spans="20:22" x14ac:dyDescent="0.35">
      <c r="T9239" s="32"/>
      <c r="V9239" s="32"/>
    </row>
    <row r="9240" spans="20:22" x14ac:dyDescent="0.35">
      <c r="T9240" s="32"/>
      <c r="V9240" s="32"/>
    </row>
    <row r="9241" spans="20:22" x14ac:dyDescent="0.35">
      <c r="T9241" s="32"/>
      <c r="V9241" s="32"/>
    </row>
    <row r="9242" spans="20:22" x14ac:dyDescent="0.35">
      <c r="T9242" s="32"/>
      <c r="V9242" s="32"/>
    </row>
    <row r="9243" spans="20:22" x14ac:dyDescent="0.35">
      <c r="T9243" s="32"/>
      <c r="V9243" s="32"/>
    </row>
    <row r="9244" spans="20:22" x14ac:dyDescent="0.35">
      <c r="T9244" s="32"/>
      <c r="V9244" s="32"/>
    </row>
    <row r="9245" spans="20:22" x14ac:dyDescent="0.35">
      <c r="T9245" s="32"/>
      <c r="V9245" s="32"/>
    </row>
    <row r="9246" spans="20:22" x14ac:dyDescent="0.35">
      <c r="T9246" s="32"/>
      <c r="V9246" s="32"/>
    </row>
    <row r="9247" spans="20:22" x14ac:dyDescent="0.35">
      <c r="T9247" s="32"/>
      <c r="V9247" s="32"/>
    </row>
    <row r="9248" spans="20:22" x14ac:dyDescent="0.35">
      <c r="T9248" s="32"/>
      <c r="V9248" s="32"/>
    </row>
    <row r="9249" spans="20:22" x14ac:dyDescent="0.35">
      <c r="T9249" s="32"/>
      <c r="V9249" s="32"/>
    </row>
    <row r="9250" spans="20:22" x14ac:dyDescent="0.35">
      <c r="T9250" s="32"/>
      <c r="V9250" s="32"/>
    </row>
    <row r="9251" spans="20:22" x14ac:dyDescent="0.35">
      <c r="T9251" s="32"/>
      <c r="V9251" s="32"/>
    </row>
    <row r="9252" spans="20:22" x14ac:dyDescent="0.35">
      <c r="T9252" s="32"/>
      <c r="V9252" s="32"/>
    </row>
    <row r="9253" spans="20:22" x14ac:dyDescent="0.35">
      <c r="T9253" s="32"/>
      <c r="V9253" s="32"/>
    </row>
    <row r="9254" spans="20:22" x14ac:dyDescent="0.35">
      <c r="T9254" s="32"/>
      <c r="V9254" s="32"/>
    </row>
    <row r="9255" spans="20:22" x14ac:dyDescent="0.35">
      <c r="T9255" s="32"/>
      <c r="V9255" s="32"/>
    </row>
    <row r="9256" spans="20:22" x14ac:dyDescent="0.35">
      <c r="T9256" s="32"/>
      <c r="V9256" s="32"/>
    </row>
    <row r="9257" spans="20:22" x14ac:dyDescent="0.35">
      <c r="T9257" s="32"/>
      <c r="V9257" s="32"/>
    </row>
    <row r="9258" spans="20:22" x14ac:dyDescent="0.35">
      <c r="T9258" s="32"/>
      <c r="V9258" s="32"/>
    </row>
    <row r="9259" spans="20:22" x14ac:dyDescent="0.35">
      <c r="T9259" s="32"/>
      <c r="V9259" s="32"/>
    </row>
    <row r="9260" spans="20:22" x14ac:dyDescent="0.35">
      <c r="T9260" s="32"/>
      <c r="V9260" s="32"/>
    </row>
    <row r="9261" spans="20:22" x14ac:dyDescent="0.35">
      <c r="T9261" s="32"/>
      <c r="V9261" s="32"/>
    </row>
    <row r="9262" spans="20:22" x14ac:dyDescent="0.35">
      <c r="T9262" s="32"/>
      <c r="V9262" s="32"/>
    </row>
    <row r="9263" spans="20:22" x14ac:dyDescent="0.35">
      <c r="T9263" s="32"/>
      <c r="V9263" s="32"/>
    </row>
    <row r="9264" spans="20:22" x14ac:dyDescent="0.35">
      <c r="T9264" s="32"/>
      <c r="V9264" s="32"/>
    </row>
    <row r="9265" spans="20:22" x14ac:dyDescent="0.35">
      <c r="T9265" s="32"/>
      <c r="V9265" s="32"/>
    </row>
    <row r="9266" spans="20:22" x14ac:dyDescent="0.35">
      <c r="T9266" s="32"/>
      <c r="V9266" s="32"/>
    </row>
    <row r="9267" spans="20:22" x14ac:dyDescent="0.35">
      <c r="T9267" s="32"/>
      <c r="V9267" s="32"/>
    </row>
    <row r="9268" spans="20:22" x14ac:dyDescent="0.35">
      <c r="T9268" s="32"/>
      <c r="V9268" s="32"/>
    </row>
    <row r="9269" spans="20:22" x14ac:dyDescent="0.35">
      <c r="T9269" s="32"/>
      <c r="V9269" s="32"/>
    </row>
    <row r="9270" spans="20:22" x14ac:dyDescent="0.35">
      <c r="T9270" s="32"/>
      <c r="V9270" s="32"/>
    </row>
    <row r="9271" spans="20:22" x14ac:dyDescent="0.35">
      <c r="T9271" s="32"/>
      <c r="V9271" s="32"/>
    </row>
    <row r="9272" spans="20:22" x14ac:dyDescent="0.35">
      <c r="T9272" s="32"/>
      <c r="V9272" s="32"/>
    </row>
    <row r="9273" spans="20:22" x14ac:dyDescent="0.35">
      <c r="T9273" s="32"/>
      <c r="V9273" s="32"/>
    </row>
    <row r="9274" spans="20:22" x14ac:dyDescent="0.35">
      <c r="T9274" s="32"/>
      <c r="V9274" s="32"/>
    </row>
    <row r="9275" spans="20:22" x14ac:dyDescent="0.35">
      <c r="T9275" s="32"/>
      <c r="V9275" s="32"/>
    </row>
    <row r="9276" spans="20:22" x14ac:dyDescent="0.35">
      <c r="T9276" s="32"/>
      <c r="V9276" s="32"/>
    </row>
    <row r="9277" spans="20:22" x14ac:dyDescent="0.35">
      <c r="T9277" s="32"/>
      <c r="V9277" s="32"/>
    </row>
    <row r="9278" spans="20:22" x14ac:dyDescent="0.35">
      <c r="T9278" s="32"/>
      <c r="V9278" s="32"/>
    </row>
    <row r="9279" spans="20:22" x14ac:dyDescent="0.35">
      <c r="T9279" s="32"/>
      <c r="V9279" s="32"/>
    </row>
    <row r="9280" spans="20:22" x14ac:dyDescent="0.35">
      <c r="T9280" s="32"/>
      <c r="V9280" s="32"/>
    </row>
    <row r="9281" spans="20:22" x14ac:dyDescent="0.35">
      <c r="T9281" s="32"/>
      <c r="V9281" s="32"/>
    </row>
    <row r="9282" spans="20:22" x14ac:dyDescent="0.35">
      <c r="T9282" s="32"/>
      <c r="V9282" s="32"/>
    </row>
    <row r="9283" spans="20:22" x14ac:dyDescent="0.35">
      <c r="T9283" s="32"/>
      <c r="V9283" s="32"/>
    </row>
    <row r="9284" spans="20:22" x14ac:dyDescent="0.35">
      <c r="T9284" s="32"/>
      <c r="V9284" s="32"/>
    </row>
    <row r="9285" spans="20:22" x14ac:dyDescent="0.35">
      <c r="T9285" s="32"/>
      <c r="V9285" s="32"/>
    </row>
    <row r="9286" spans="20:22" x14ac:dyDescent="0.35">
      <c r="T9286" s="32"/>
      <c r="V9286" s="32"/>
    </row>
    <row r="9287" spans="20:22" x14ac:dyDescent="0.35">
      <c r="T9287" s="32"/>
      <c r="V9287" s="32"/>
    </row>
    <row r="9288" spans="20:22" x14ac:dyDescent="0.35">
      <c r="T9288" s="32"/>
      <c r="V9288" s="32"/>
    </row>
    <row r="9289" spans="20:22" x14ac:dyDescent="0.35">
      <c r="T9289" s="32"/>
      <c r="V9289" s="32"/>
    </row>
    <row r="9290" spans="20:22" x14ac:dyDescent="0.35">
      <c r="T9290" s="32"/>
      <c r="V9290" s="32"/>
    </row>
    <row r="9291" spans="20:22" x14ac:dyDescent="0.35">
      <c r="T9291" s="32"/>
      <c r="V9291" s="32"/>
    </row>
    <row r="9292" spans="20:22" x14ac:dyDescent="0.35">
      <c r="T9292" s="32"/>
      <c r="V9292" s="32"/>
    </row>
    <row r="9293" spans="20:22" x14ac:dyDescent="0.35">
      <c r="T9293" s="32"/>
      <c r="V9293" s="32"/>
    </row>
    <row r="9294" spans="20:22" x14ac:dyDescent="0.35">
      <c r="T9294" s="32"/>
      <c r="V9294" s="32"/>
    </row>
    <row r="9295" spans="20:22" x14ac:dyDescent="0.35">
      <c r="T9295" s="32"/>
      <c r="V9295" s="32"/>
    </row>
    <row r="9296" spans="20:22" x14ac:dyDescent="0.35">
      <c r="T9296" s="32"/>
      <c r="V9296" s="32"/>
    </row>
    <row r="9297" spans="20:22" x14ac:dyDescent="0.35">
      <c r="T9297" s="32"/>
      <c r="V9297" s="32"/>
    </row>
    <row r="9298" spans="20:22" x14ac:dyDescent="0.35">
      <c r="T9298" s="32"/>
      <c r="V9298" s="32"/>
    </row>
    <row r="9299" spans="20:22" x14ac:dyDescent="0.35">
      <c r="T9299" s="32"/>
      <c r="V9299" s="32"/>
    </row>
    <row r="9300" spans="20:22" x14ac:dyDescent="0.35">
      <c r="T9300" s="32"/>
      <c r="V9300" s="32"/>
    </row>
    <row r="9301" spans="20:22" x14ac:dyDescent="0.35">
      <c r="T9301" s="32"/>
      <c r="V9301" s="32"/>
    </row>
    <row r="9302" spans="20:22" x14ac:dyDescent="0.35">
      <c r="T9302" s="32"/>
      <c r="V9302" s="32"/>
    </row>
    <row r="9303" spans="20:22" x14ac:dyDescent="0.35">
      <c r="T9303" s="32"/>
      <c r="V9303" s="32"/>
    </row>
    <row r="9304" spans="20:22" x14ac:dyDescent="0.35">
      <c r="T9304" s="32"/>
      <c r="V9304" s="32"/>
    </row>
    <row r="9305" spans="20:22" x14ac:dyDescent="0.35">
      <c r="T9305" s="32"/>
      <c r="V9305" s="32"/>
    </row>
    <row r="9306" spans="20:22" x14ac:dyDescent="0.35">
      <c r="T9306" s="32"/>
      <c r="V9306" s="32"/>
    </row>
    <row r="9307" spans="20:22" x14ac:dyDescent="0.35">
      <c r="T9307" s="32"/>
      <c r="V9307" s="32"/>
    </row>
    <row r="9308" spans="20:22" x14ac:dyDescent="0.35">
      <c r="T9308" s="32"/>
      <c r="V9308" s="32"/>
    </row>
    <row r="9309" spans="20:22" x14ac:dyDescent="0.35">
      <c r="T9309" s="32"/>
      <c r="V9309" s="32"/>
    </row>
    <row r="9310" spans="20:22" x14ac:dyDescent="0.35">
      <c r="T9310" s="32"/>
      <c r="V9310" s="32"/>
    </row>
    <row r="9311" spans="20:22" x14ac:dyDescent="0.35">
      <c r="T9311" s="32"/>
      <c r="V9311" s="32"/>
    </row>
    <row r="9312" spans="20:22" x14ac:dyDescent="0.35">
      <c r="T9312" s="32"/>
      <c r="V9312" s="32"/>
    </row>
    <row r="9313" spans="20:22" x14ac:dyDescent="0.35">
      <c r="T9313" s="32"/>
      <c r="V9313" s="32"/>
    </row>
    <row r="9314" spans="20:22" x14ac:dyDescent="0.35">
      <c r="T9314" s="32"/>
      <c r="V9314" s="32"/>
    </row>
    <row r="9315" spans="20:22" x14ac:dyDescent="0.35">
      <c r="T9315" s="32"/>
      <c r="V9315" s="32"/>
    </row>
    <row r="9316" spans="20:22" x14ac:dyDescent="0.35">
      <c r="T9316" s="32"/>
      <c r="V9316" s="32"/>
    </row>
    <row r="9317" spans="20:22" x14ac:dyDescent="0.35">
      <c r="T9317" s="32"/>
      <c r="V9317" s="32"/>
    </row>
    <row r="9318" spans="20:22" x14ac:dyDescent="0.35">
      <c r="T9318" s="32"/>
      <c r="V9318" s="32"/>
    </row>
    <row r="9319" spans="20:22" x14ac:dyDescent="0.35">
      <c r="T9319" s="32"/>
      <c r="V9319" s="32"/>
    </row>
    <row r="9320" spans="20:22" x14ac:dyDescent="0.35">
      <c r="T9320" s="32"/>
      <c r="V9320" s="32"/>
    </row>
    <row r="9321" spans="20:22" x14ac:dyDescent="0.35">
      <c r="T9321" s="32"/>
      <c r="V9321" s="32"/>
    </row>
    <row r="9322" spans="20:22" x14ac:dyDescent="0.35">
      <c r="T9322" s="32"/>
      <c r="V9322" s="32"/>
    </row>
    <row r="9323" spans="20:22" x14ac:dyDescent="0.35">
      <c r="T9323" s="32"/>
      <c r="V9323" s="32"/>
    </row>
    <row r="9324" spans="20:22" x14ac:dyDescent="0.35">
      <c r="T9324" s="32"/>
      <c r="V9324" s="32"/>
    </row>
    <row r="9325" spans="20:22" x14ac:dyDescent="0.35">
      <c r="T9325" s="32"/>
      <c r="V9325" s="32"/>
    </row>
    <row r="9326" spans="20:22" x14ac:dyDescent="0.35">
      <c r="T9326" s="32"/>
      <c r="V9326" s="32"/>
    </row>
    <row r="9327" spans="20:22" x14ac:dyDescent="0.35">
      <c r="T9327" s="32"/>
      <c r="V9327" s="32"/>
    </row>
    <row r="9328" spans="20:22" x14ac:dyDescent="0.35">
      <c r="T9328" s="32"/>
      <c r="V9328" s="32"/>
    </row>
    <row r="9329" spans="20:22" x14ac:dyDescent="0.35">
      <c r="T9329" s="32"/>
      <c r="V9329" s="32"/>
    </row>
    <row r="9330" spans="20:22" x14ac:dyDescent="0.35">
      <c r="T9330" s="32"/>
      <c r="V9330" s="32"/>
    </row>
    <row r="9331" spans="20:22" x14ac:dyDescent="0.35">
      <c r="T9331" s="32"/>
      <c r="V9331" s="32"/>
    </row>
    <row r="9332" spans="20:22" x14ac:dyDescent="0.35">
      <c r="T9332" s="32"/>
      <c r="V9332" s="32"/>
    </row>
    <row r="9333" spans="20:22" x14ac:dyDescent="0.35">
      <c r="T9333" s="32"/>
      <c r="V9333" s="32"/>
    </row>
    <row r="9334" spans="20:22" x14ac:dyDescent="0.35">
      <c r="T9334" s="32"/>
      <c r="V9334" s="32"/>
    </row>
    <row r="9335" spans="20:22" x14ac:dyDescent="0.35">
      <c r="T9335" s="32"/>
      <c r="V9335" s="32"/>
    </row>
    <row r="9336" spans="20:22" x14ac:dyDescent="0.35">
      <c r="T9336" s="32"/>
      <c r="V9336" s="32"/>
    </row>
    <row r="9337" spans="20:22" x14ac:dyDescent="0.35">
      <c r="T9337" s="32"/>
      <c r="V9337" s="32"/>
    </row>
    <row r="9338" spans="20:22" x14ac:dyDescent="0.35">
      <c r="T9338" s="32"/>
      <c r="V9338" s="32"/>
    </row>
    <row r="9339" spans="20:22" x14ac:dyDescent="0.35">
      <c r="T9339" s="32"/>
      <c r="V9339" s="32"/>
    </row>
    <row r="9340" spans="20:22" x14ac:dyDescent="0.35">
      <c r="T9340" s="32"/>
      <c r="V9340" s="32"/>
    </row>
    <row r="9341" spans="20:22" x14ac:dyDescent="0.35">
      <c r="T9341" s="32"/>
      <c r="V9341" s="32"/>
    </row>
    <row r="9342" spans="20:22" x14ac:dyDescent="0.35">
      <c r="T9342" s="32"/>
      <c r="V9342" s="32"/>
    </row>
    <row r="9343" spans="20:22" x14ac:dyDescent="0.35">
      <c r="T9343" s="32"/>
      <c r="V9343" s="32"/>
    </row>
    <row r="9344" spans="20:22" x14ac:dyDescent="0.35">
      <c r="T9344" s="32"/>
      <c r="V9344" s="32"/>
    </row>
    <row r="9345" spans="20:22" x14ac:dyDescent="0.35">
      <c r="T9345" s="32"/>
      <c r="V9345" s="32"/>
    </row>
    <row r="9346" spans="20:22" x14ac:dyDescent="0.35">
      <c r="T9346" s="32"/>
      <c r="V9346" s="32"/>
    </row>
    <row r="9347" spans="20:22" x14ac:dyDescent="0.35">
      <c r="T9347" s="32"/>
      <c r="V9347" s="32"/>
    </row>
    <row r="9348" spans="20:22" x14ac:dyDescent="0.35">
      <c r="T9348" s="32"/>
      <c r="V9348" s="32"/>
    </row>
    <row r="9349" spans="20:22" x14ac:dyDescent="0.35">
      <c r="T9349" s="32"/>
      <c r="V9349" s="32"/>
    </row>
    <row r="9350" spans="20:22" x14ac:dyDescent="0.35">
      <c r="T9350" s="32"/>
      <c r="V9350" s="32"/>
    </row>
    <row r="9351" spans="20:22" x14ac:dyDescent="0.35">
      <c r="T9351" s="32"/>
      <c r="V9351" s="32"/>
    </row>
    <row r="9352" spans="20:22" x14ac:dyDescent="0.35">
      <c r="T9352" s="32"/>
      <c r="V9352" s="32"/>
    </row>
    <row r="9353" spans="20:22" x14ac:dyDescent="0.35">
      <c r="T9353" s="32"/>
      <c r="V9353" s="32"/>
    </row>
    <row r="9354" spans="20:22" x14ac:dyDescent="0.35">
      <c r="T9354" s="32"/>
      <c r="V9354" s="32"/>
    </row>
    <row r="9355" spans="20:22" x14ac:dyDescent="0.35">
      <c r="T9355" s="32"/>
      <c r="V9355" s="32"/>
    </row>
    <row r="9356" spans="20:22" x14ac:dyDescent="0.35">
      <c r="T9356" s="32"/>
      <c r="V9356" s="32"/>
    </row>
    <row r="9357" spans="20:22" x14ac:dyDescent="0.35">
      <c r="T9357" s="32"/>
      <c r="V9357" s="32"/>
    </row>
    <row r="9358" spans="20:22" x14ac:dyDescent="0.35">
      <c r="T9358" s="32"/>
      <c r="V9358" s="32"/>
    </row>
    <row r="9359" spans="20:22" x14ac:dyDescent="0.35">
      <c r="T9359" s="32"/>
      <c r="V9359" s="32"/>
    </row>
    <row r="9360" spans="20:22" x14ac:dyDescent="0.35">
      <c r="T9360" s="32"/>
      <c r="V9360" s="32"/>
    </row>
    <row r="9361" spans="20:22" x14ac:dyDescent="0.35">
      <c r="T9361" s="32"/>
      <c r="V9361" s="32"/>
    </row>
    <row r="9362" spans="20:22" x14ac:dyDescent="0.35">
      <c r="T9362" s="32"/>
      <c r="V9362" s="32"/>
    </row>
    <row r="9363" spans="20:22" x14ac:dyDescent="0.35">
      <c r="T9363" s="32"/>
      <c r="V9363" s="32"/>
    </row>
    <row r="9364" spans="20:22" x14ac:dyDescent="0.35">
      <c r="T9364" s="32"/>
      <c r="V9364" s="32"/>
    </row>
    <row r="9365" spans="20:22" x14ac:dyDescent="0.35">
      <c r="T9365" s="32"/>
      <c r="V9365" s="32"/>
    </row>
    <row r="9366" spans="20:22" x14ac:dyDescent="0.35">
      <c r="T9366" s="32"/>
      <c r="V9366" s="32"/>
    </row>
    <row r="9367" spans="20:22" x14ac:dyDescent="0.35">
      <c r="T9367" s="32"/>
      <c r="V9367" s="32"/>
    </row>
    <row r="9368" spans="20:22" x14ac:dyDescent="0.35">
      <c r="T9368" s="32"/>
      <c r="V9368" s="32"/>
    </row>
    <row r="9369" spans="20:22" x14ac:dyDescent="0.35">
      <c r="T9369" s="32"/>
      <c r="V9369" s="32"/>
    </row>
    <row r="9370" spans="20:22" x14ac:dyDescent="0.35">
      <c r="T9370" s="32"/>
      <c r="V9370" s="32"/>
    </row>
    <row r="9371" spans="20:22" x14ac:dyDescent="0.35">
      <c r="T9371" s="32"/>
      <c r="V9371" s="32"/>
    </row>
    <row r="9372" spans="20:22" x14ac:dyDescent="0.35">
      <c r="T9372" s="32"/>
      <c r="V9372" s="32"/>
    </row>
    <row r="9373" spans="20:22" x14ac:dyDescent="0.35">
      <c r="T9373" s="32"/>
      <c r="V9373" s="32"/>
    </row>
    <row r="9374" spans="20:22" x14ac:dyDescent="0.35">
      <c r="T9374" s="32"/>
      <c r="V9374" s="32"/>
    </row>
    <row r="9375" spans="20:22" x14ac:dyDescent="0.35">
      <c r="T9375" s="32"/>
      <c r="V9375" s="32"/>
    </row>
    <row r="9376" spans="20:22" x14ac:dyDescent="0.35">
      <c r="T9376" s="32"/>
      <c r="V9376" s="32"/>
    </row>
    <row r="9377" spans="20:22" x14ac:dyDescent="0.35">
      <c r="T9377" s="32"/>
      <c r="V9377" s="32"/>
    </row>
    <row r="9378" spans="20:22" x14ac:dyDescent="0.35">
      <c r="T9378" s="32"/>
      <c r="V9378" s="32"/>
    </row>
    <row r="9379" spans="20:22" x14ac:dyDescent="0.35">
      <c r="T9379" s="32"/>
      <c r="V9379" s="32"/>
    </row>
    <row r="9380" spans="20:22" x14ac:dyDescent="0.35">
      <c r="T9380" s="32"/>
      <c r="V9380" s="32"/>
    </row>
    <row r="9381" spans="20:22" x14ac:dyDescent="0.35">
      <c r="T9381" s="32"/>
      <c r="V9381" s="32"/>
    </row>
    <row r="9382" spans="20:22" x14ac:dyDescent="0.35">
      <c r="T9382" s="32"/>
      <c r="V9382" s="32"/>
    </row>
    <row r="9383" spans="20:22" x14ac:dyDescent="0.35">
      <c r="T9383" s="32"/>
      <c r="V9383" s="32"/>
    </row>
    <row r="9384" spans="20:22" x14ac:dyDescent="0.35">
      <c r="T9384" s="32"/>
      <c r="V9384" s="32"/>
    </row>
    <row r="9385" spans="20:22" x14ac:dyDescent="0.35">
      <c r="T9385" s="32"/>
      <c r="V9385" s="32"/>
    </row>
    <row r="9386" spans="20:22" x14ac:dyDescent="0.35">
      <c r="T9386" s="32"/>
      <c r="V9386" s="32"/>
    </row>
    <row r="9387" spans="20:22" x14ac:dyDescent="0.35">
      <c r="T9387" s="32"/>
      <c r="V9387" s="32"/>
    </row>
    <row r="9388" spans="20:22" x14ac:dyDescent="0.35">
      <c r="T9388" s="32"/>
      <c r="V9388" s="32"/>
    </row>
    <row r="9389" spans="20:22" x14ac:dyDescent="0.35">
      <c r="T9389" s="32"/>
      <c r="V9389" s="32"/>
    </row>
    <row r="9390" spans="20:22" x14ac:dyDescent="0.35">
      <c r="T9390" s="32"/>
      <c r="V9390" s="32"/>
    </row>
    <row r="9391" spans="20:22" x14ac:dyDescent="0.35">
      <c r="T9391" s="32"/>
      <c r="V9391" s="32"/>
    </row>
    <row r="9392" spans="20:22" x14ac:dyDescent="0.35">
      <c r="T9392" s="32"/>
      <c r="V9392" s="32"/>
    </row>
    <row r="9393" spans="20:22" x14ac:dyDescent="0.35">
      <c r="T9393" s="32"/>
      <c r="V9393" s="32"/>
    </row>
    <row r="9394" spans="20:22" x14ac:dyDescent="0.35">
      <c r="T9394" s="32"/>
      <c r="V9394" s="32"/>
    </row>
    <row r="9395" spans="20:22" x14ac:dyDescent="0.35">
      <c r="T9395" s="32"/>
      <c r="V9395" s="32"/>
    </row>
    <row r="9396" spans="20:22" x14ac:dyDescent="0.35">
      <c r="T9396" s="32"/>
      <c r="V9396" s="32"/>
    </row>
    <row r="9397" spans="20:22" x14ac:dyDescent="0.35">
      <c r="T9397" s="32"/>
      <c r="V9397" s="32"/>
    </row>
    <row r="9398" spans="20:22" x14ac:dyDescent="0.35">
      <c r="T9398" s="32"/>
      <c r="V9398" s="32"/>
    </row>
    <row r="9399" spans="20:22" x14ac:dyDescent="0.35">
      <c r="T9399" s="32"/>
      <c r="V9399" s="32"/>
    </row>
    <row r="9400" spans="20:22" x14ac:dyDescent="0.35">
      <c r="T9400" s="32"/>
      <c r="V9400" s="32"/>
    </row>
    <row r="9401" spans="20:22" x14ac:dyDescent="0.35">
      <c r="T9401" s="32"/>
      <c r="V9401" s="32"/>
    </row>
    <row r="9402" spans="20:22" x14ac:dyDescent="0.35">
      <c r="T9402" s="32"/>
      <c r="V9402" s="32"/>
    </row>
    <row r="9403" spans="20:22" x14ac:dyDescent="0.35">
      <c r="T9403" s="32"/>
      <c r="V9403" s="32"/>
    </row>
    <row r="9404" spans="20:22" x14ac:dyDescent="0.35">
      <c r="T9404" s="32"/>
      <c r="V9404" s="32"/>
    </row>
    <row r="9405" spans="20:22" x14ac:dyDescent="0.35">
      <c r="T9405" s="32"/>
      <c r="V9405" s="32"/>
    </row>
    <row r="9406" spans="20:22" x14ac:dyDescent="0.35">
      <c r="T9406" s="32"/>
      <c r="V9406" s="32"/>
    </row>
    <row r="9407" spans="20:22" x14ac:dyDescent="0.35">
      <c r="T9407" s="32"/>
      <c r="V9407" s="32"/>
    </row>
    <row r="9408" spans="20:22" x14ac:dyDescent="0.35">
      <c r="T9408" s="32"/>
      <c r="V9408" s="32"/>
    </row>
    <row r="9409" spans="20:22" x14ac:dyDescent="0.35">
      <c r="T9409" s="32"/>
      <c r="V9409" s="32"/>
    </row>
    <row r="9410" spans="20:22" x14ac:dyDescent="0.35">
      <c r="T9410" s="32"/>
      <c r="V9410" s="32"/>
    </row>
    <row r="9411" spans="20:22" x14ac:dyDescent="0.35">
      <c r="T9411" s="32"/>
      <c r="V9411" s="32"/>
    </row>
    <row r="9412" spans="20:22" x14ac:dyDescent="0.35">
      <c r="T9412" s="32"/>
      <c r="V9412" s="32"/>
    </row>
    <row r="9413" spans="20:22" x14ac:dyDescent="0.35">
      <c r="T9413" s="32"/>
      <c r="V9413" s="32"/>
    </row>
    <row r="9414" spans="20:22" x14ac:dyDescent="0.35">
      <c r="T9414" s="32"/>
      <c r="V9414" s="32"/>
    </row>
    <row r="9415" spans="20:22" x14ac:dyDescent="0.35">
      <c r="T9415" s="32"/>
      <c r="V9415" s="32"/>
    </row>
    <row r="9416" spans="20:22" x14ac:dyDescent="0.35">
      <c r="T9416" s="32"/>
      <c r="V9416" s="32"/>
    </row>
    <row r="9417" spans="20:22" x14ac:dyDescent="0.35">
      <c r="T9417" s="32"/>
      <c r="V9417" s="32"/>
    </row>
    <row r="9418" spans="20:22" x14ac:dyDescent="0.35">
      <c r="T9418" s="32"/>
      <c r="V9418" s="32"/>
    </row>
    <row r="9419" spans="20:22" x14ac:dyDescent="0.35">
      <c r="T9419" s="32"/>
      <c r="V9419" s="32"/>
    </row>
    <row r="9420" spans="20:22" x14ac:dyDescent="0.35">
      <c r="T9420" s="32"/>
      <c r="V9420" s="32"/>
    </row>
    <row r="9421" spans="20:22" x14ac:dyDescent="0.35">
      <c r="T9421" s="32"/>
      <c r="V9421" s="32"/>
    </row>
    <row r="9422" spans="20:22" x14ac:dyDescent="0.35">
      <c r="T9422" s="32"/>
      <c r="V9422" s="32"/>
    </row>
    <row r="9423" spans="20:22" x14ac:dyDescent="0.35">
      <c r="T9423" s="32"/>
      <c r="V9423" s="32"/>
    </row>
    <row r="9424" spans="20:22" x14ac:dyDescent="0.35">
      <c r="T9424" s="32"/>
      <c r="V9424" s="32"/>
    </row>
    <row r="9425" spans="20:22" x14ac:dyDescent="0.35">
      <c r="T9425" s="32"/>
      <c r="V9425" s="32"/>
    </row>
    <row r="9426" spans="20:22" x14ac:dyDescent="0.35">
      <c r="T9426" s="32"/>
      <c r="V9426" s="32"/>
    </row>
    <row r="9427" spans="20:22" x14ac:dyDescent="0.35">
      <c r="T9427" s="32"/>
      <c r="V9427" s="32"/>
    </row>
    <row r="9428" spans="20:22" x14ac:dyDescent="0.35">
      <c r="T9428" s="32"/>
      <c r="V9428" s="32"/>
    </row>
    <row r="9429" spans="20:22" x14ac:dyDescent="0.35">
      <c r="T9429" s="32"/>
      <c r="V9429" s="32"/>
    </row>
    <row r="9430" spans="20:22" x14ac:dyDescent="0.35">
      <c r="T9430" s="32"/>
      <c r="V9430" s="32"/>
    </row>
    <row r="9431" spans="20:22" x14ac:dyDescent="0.35">
      <c r="T9431" s="32"/>
      <c r="V9431" s="32"/>
    </row>
    <row r="9432" spans="20:22" x14ac:dyDescent="0.35">
      <c r="T9432" s="32"/>
      <c r="V9432" s="32"/>
    </row>
    <row r="9433" spans="20:22" x14ac:dyDescent="0.35">
      <c r="T9433" s="32"/>
      <c r="V9433" s="32"/>
    </row>
    <row r="9434" spans="20:22" x14ac:dyDescent="0.35">
      <c r="T9434" s="32"/>
      <c r="V9434" s="32"/>
    </row>
    <row r="9435" spans="20:22" x14ac:dyDescent="0.35">
      <c r="T9435" s="32"/>
      <c r="V9435" s="32"/>
    </row>
    <row r="9436" spans="20:22" x14ac:dyDescent="0.35">
      <c r="T9436" s="32"/>
      <c r="V9436" s="32"/>
    </row>
    <row r="9437" spans="20:22" x14ac:dyDescent="0.35">
      <c r="T9437" s="32"/>
      <c r="V9437" s="32"/>
    </row>
    <row r="9438" spans="20:22" x14ac:dyDescent="0.35">
      <c r="T9438" s="32"/>
      <c r="V9438" s="32"/>
    </row>
    <row r="9439" spans="20:22" x14ac:dyDescent="0.35">
      <c r="T9439" s="32"/>
      <c r="V9439" s="32"/>
    </row>
    <row r="9440" spans="20:22" x14ac:dyDescent="0.35">
      <c r="T9440" s="32"/>
      <c r="V9440" s="32"/>
    </row>
    <row r="9441" spans="20:22" x14ac:dyDescent="0.35">
      <c r="T9441" s="32"/>
      <c r="V9441" s="32"/>
    </row>
    <row r="9442" spans="20:22" x14ac:dyDescent="0.35">
      <c r="T9442" s="32"/>
      <c r="V9442" s="32"/>
    </row>
    <row r="9443" spans="20:22" x14ac:dyDescent="0.35">
      <c r="T9443" s="32"/>
      <c r="V9443" s="32"/>
    </row>
    <row r="9444" spans="20:22" x14ac:dyDescent="0.35">
      <c r="T9444" s="32"/>
      <c r="V9444" s="32"/>
    </row>
    <row r="9445" spans="20:22" x14ac:dyDescent="0.35">
      <c r="T9445" s="32"/>
      <c r="V9445" s="32"/>
    </row>
    <row r="9446" spans="20:22" x14ac:dyDescent="0.35">
      <c r="T9446" s="32"/>
      <c r="V9446" s="32"/>
    </row>
    <row r="9447" spans="20:22" x14ac:dyDescent="0.35">
      <c r="T9447" s="32"/>
      <c r="V9447" s="32"/>
    </row>
    <row r="9448" spans="20:22" x14ac:dyDescent="0.35">
      <c r="T9448" s="32"/>
      <c r="V9448" s="32"/>
    </row>
    <row r="9449" spans="20:22" x14ac:dyDescent="0.35">
      <c r="T9449" s="32"/>
      <c r="V9449" s="32"/>
    </row>
    <row r="9450" spans="20:22" x14ac:dyDescent="0.35">
      <c r="T9450" s="32"/>
      <c r="V9450" s="32"/>
    </row>
    <row r="9451" spans="20:22" x14ac:dyDescent="0.35">
      <c r="T9451" s="32"/>
      <c r="V9451" s="32"/>
    </row>
    <row r="9452" spans="20:22" x14ac:dyDescent="0.35">
      <c r="T9452" s="32"/>
      <c r="V9452" s="32"/>
    </row>
    <row r="9453" spans="20:22" x14ac:dyDescent="0.35">
      <c r="T9453" s="32"/>
      <c r="V9453" s="32"/>
    </row>
    <row r="9454" spans="20:22" x14ac:dyDescent="0.35">
      <c r="T9454" s="32"/>
      <c r="V9454" s="32"/>
    </row>
    <row r="9455" spans="20:22" x14ac:dyDescent="0.35">
      <c r="T9455" s="32"/>
      <c r="V9455" s="32"/>
    </row>
    <row r="9456" spans="20:22" x14ac:dyDescent="0.35">
      <c r="T9456" s="32"/>
      <c r="V9456" s="32"/>
    </row>
    <row r="9457" spans="20:22" x14ac:dyDescent="0.35">
      <c r="T9457" s="32"/>
      <c r="V9457" s="32"/>
    </row>
    <row r="9458" spans="20:22" x14ac:dyDescent="0.35">
      <c r="T9458" s="32"/>
      <c r="V9458" s="32"/>
    </row>
    <row r="9459" spans="20:22" x14ac:dyDescent="0.35">
      <c r="T9459" s="32"/>
      <c r="V9459" s="32"/>
    </row>
    <row r="9460" spans="20:22" x14ac:dyDescent="0.35">
      <c r="T9460" s="32"/>
      <c r="V9460" s="32"/>
    </row>
    <row r="9461" spans="20:22" x14ac:dyDescent="0.35">
      <c r="T9461" s="32"/>
      <c r="V9461" s="32"/>
    </row>
    <row r="9462" spans="20:22" x14ac:dyDescent="0.35">
      <c r="T9462" s="32"/>
      <c r="V9462" s="32"/>
    </row>
    <row r="9463" spans="20:22" x14ac:dyDescent="0.35">
      <c r="T9463" s="32"/>
      <c r="V9463" s="32"/>
    </row>
    <row r="9464" spans="20:22" x14ac:dyDescent="0.35">
      <c r="T9464" s="32"/>
      <c r="V9464" s="32"/>
    </row>
    <row r="9465" spans="20:22" x14ac:dyDescent="0.35">
      <c r="T9465" s="32"/>
      <c r="V9465" s="32"/>
    </row>
    <row r="9466" spans="20:22" x14ac:dyDescent="0.35">
      <c r="T9466" s="32"/>
      <c r="V9466" s="32"/>
    </row>
    <row r="9467" spans="20:22" x14ac:dyDescent="0.35">
      <c r="T9467" s="32"/>
      <c r="V9467" s="32"/>
    </row>
    <row r="9468" spans="20:22" x14ac:dyDescent="0.35">
      <c r="T9468" s="32"/>
      <c r="V9468" s="32"/>
    </row>
    <row r="9469" spans="20:22" x14ac:dyDescent="0.35">
      <c r="T9469" s="32"/>
      <c r="V9469" s="32"/>
    </row>
    <row r="9470" spans="20:22" x14ac:dyDescent="0.35">
      <c r="T9470" s="32"/>
      <c r="V9470" s="32"/>
    </row>
    <row r="9471" spans="20:22" x14ac:dyDescent="0.35">
      <c r="T9471" s="32"/>
      <c r="V9471" s="32"/>
    </row>
    <row r="9472" spans="20:22" x14ac:dyDescent="0.35">
      <c r="T9472" s="32"/>
      <c r="V9472" s="32"/>
    </row>
    <row r="9473" spans="20:22" x14ac:dyDescent="0.35">
      <c r="T9473" s="32"/>
      <c r="V9473" s="32"/>
    </row>
    <row r="9474" spans="20:22" x14ac:dyDescent="0.35">
      <c r="T9474" s="32"/>
      <c r="V9474" s="32"/>
    </row>
    <row r="9475" spans="20:22" x14ac:dyDescent="0.35">
      <c r="T9475" s="32"/>
      <c r="V9475" s="32"/>
    </row>
    <row r="9476" spans="20:22" x14ac:dyDescent="0.35">
      <c r="T9476" s="32"/>
      <c r="V9476" s="32"/>
    </row>
    <row r="9477" spans="20:22" x14ac:dyDescent="0.35">
      <c r="T9477" s="32"/>
      <c r="V9477" s="32"/>
    </row>
    <row r="9478" spans="20:22" x14ac:dyDescent="0.35">
      <c r="T9478" s="32"/>
      <c r="V9478" s="32"/>
    </row>
    <row r="9479" spans="20:22" x14ac:dyDescent="0.35">
      <c r="T9479" s="32"/>
      <c r="V9479" s="32"/>
    </row>
    <row r="9480" spans="20:22" x14ac:dyDescent="0.35">
      <c r="T9480" s="32"/>
      <c r="V9480" s="32"/>
    </row>
    <row r="9481" spans="20:22" x14ac:dyDescent="0.35">
      <c r="T9481" s="32"/>
      <c r="V9481" s="32"/>
    </row>
    <row r="9482" spans="20:22" x14ac:dyDescent="0.35">
      <c r="T9482" s="32"/>
      <c r="V9482" s="32"/>
    </row>
    <row r="9483" spans="20:22" x14ac:dyDescent="0.35">
      <c r="T9483" s="32"/>
      <c r="V9483" s="32"/>
    </row>
    <row r="9484" spans="20:22" x14ac:dyDescent="0.35">
      <c r="T9484" s="32"/>
      <c r="V9484" s="32"/>
    </row>
    <row r="9485" spans="20:22" x14ac:dyDescent="0.35">
      <c r="T9485" s="32"/>
      <c r="V9485" s="32"/>
    </row>
    <row r="9486" spans="20:22" x14ac:dyDescent="0.35">
      <c r="T9486" s="32"/>
      <c r="V9486" s="32"/>
    </row>
    <row r="9487" spans="20:22" x14ac:dyDescent="0.35">
      <c r="T9487" s="32"/>
      <c r="V9487" s="32"/>
    </row>
    <row r="9488" spans="20:22" x14ac:dyDescent="0.35">
      <c r="T9488" s="32"/>
      <c r="V9488" s="32"/>
    </row>
    <row r="9489" spans="20:22" x14ac:dyDescent="0.35">
      <c r="T9489" s="32"/>
      <c r="V9489" s="32"/>
    </row>
    <row r="9490" spans="20:22" x14ac:dyDescent="0.35">
      <c r="T9490" s="32"/>
      <c r="V9490" s="32"/>
    </row>
    <row r="9491" spans="20:22" x14ac:dyDescent="0.35">
      <c r="T9491" s="32"/>
      <c r="V9491" s="32"/>
    </row>
    <row r="9492" spans="20:22" x14ac:dyDescent="0.35">
      <c r="T9492" s="32"/>
      <c r="V9492" s="32"/>
    </row>
    <row r="9493" spans="20:22" x14ac:dyDescent="0.35">
      <c r="T9493" s="32"/>
      <c r="V9493" s="32"/>
    </row>
    <row r="9494" spans="20:22" x14ac:dyDescent="0.35">
      <c r="T9494" s="32"/>
      <c r="V9494" s="32"/>
    </row>
    <row r="9495" spans="20:22" x14ac:dyDescent="0.35">
      <c r="T9495" s="32"/>
      <c r="V9495" s="32"/>
    </row>
    <row r="9496" spans="20:22" x14ac:dyDescent="0.35">
      <c r="T9496" s="32"/>
      <c r="V9496" s="32"/>
    </row>
    <row r="9497" spans="20:22" x14ac:dyDescent="0.35">
      <c r="T9497" s="32"/>
      <c r="V9497" s="32"/>
    </row>
    <row r="9498" spans="20:22" x14ac:dyDescent="0.35">
      <c r="T9498" s="32"/>
      <c r="V9498" s="32"/>
    </row>
    <row r="9499" spans="20:22" x14ac:dyDescent="0.35">
      <c r="T9499" s="32"/>
      <c r="V9499" s="32"/>
    </row>
    <row r="9500" spans="20:22" x14ac:dyDescent="0.35">
      <c r="T9500" s="32"/>
      <c r="V9500" s="32"/>
    </row>
    <row r="9501" spans="20:22" x14ac:dyDescent="0.35">
      <c r="T9501" s="32"/>
      <c r="V9501" s="32"/>
    </row>
    <row r="9502" spans="20:22" x14ac:dyDescent="0.35">
      <c r="T9502" s="32"/>
      <c r="V9502" s="32"/>
    </row>
    <row r="9503" spans="20:22" x14ac:dyDescent="0.35">
      <c r="T9503" s="32"/>
      <c r="V9503" s="32"/>
    </row>
    <row r="9504" spans="20:22" x14ac:dyDescent="0.35">
      <c r="T9504" s="32"/>
      <c r="V9504" s="32"/>
    </row>
    <row r="9505" spans="20:22" x14ac:dyDescent="0.35">
      <c r="T9505" s="32"/>
      <c r="V9505" s="32"/>
    </row>
    <row r="9506" spans="20:22" x14ac:dyDescent="0.35">
      <c r="T9506" s="32"/>
      <c r="V9506" s="32"/>
    </row>
    <row r="9507" spans="20:22" x14ac:dyDescent="0.35">
      <c r="T9507" s="32"/>
      <c r="V9507" s="32"/>
    </row>
    <row r="9508" spans="20:22" x14ac:dyDescent="0.35">
      <c r="T9508" s="32"/>
      <c r="V9508" s="32"/>
    </row>
    <row r="9509" spans="20:22" x14ac:dyDescent="0.35">
      <c r="T9509" s="32"/>
      <c r="V9509" s="32"/>
    </row>
    <row r="9510" spans="20:22" x14ac:dyDescent="0.35">
      <c r="T9510" s="32"/>
      <c r="V9510" s="32"/>
    </row>
    <row r="9511" spans="20:22" x14ac:dyDescent="0.35">
      <c r="T9511" s="32"/>
      <c r="V9511" s="32"/>
    </row>
    <row r="9512" spans="20:22" x14ac:dyDescent="0.35">
      <c r="T9512" s="32"/>
      <c r="V9512" s="32"/>
    </row>
    <row r="9513" spans="20:22" x14ac:dyDescent="0.35">
      <c r="T9513" s="32"/>
      <c r="V9513" s="32"/>
    </row>
    <row r="9514" spans="20:22" x14ac:dyDescent="0.35">
      <c r="T9514" s="32"/>
      <c r="V9514" s="32"/>
    </row>
    <row r="9515" spans="20:22" x14ac:dyDescent="0.35">
      <c r="T9515" s="32"/>
      <c r="V9515" s="32"/>
    </row>
    <row r="9516" spans="20:22" x14ac:dyDescent="0.35">
      <c r="T9516" s="32"/>
      <c r="V9516" s="32"/>
    </row>
    <row r="9517" spans="20:22" x14ac:dyDescent="0.35">
      <c r="T9517" s="32"/>
      <c r="V9517" s="32"/>
    </row>
    <row r="9518" spans="20:22" x14ac:dyDescent="0.35">
      <c r="T9518" s="32"/>
      <c r="V9518" s="32"/>
    </row>
    <row r="9519" spans="20:22" x14ac:dyDescent="0.35">
      <c r="T9519" s="32"/>
      <c r="V9519" s="32"/>
    </row>
    <row r="9520" spans="20:22" x14ac:dyDescent="0.35">
      <c r="T9520" s="32"/>
      <c r="V9520" s="32"/>
    </row>
    <row r="9521" spans="20:22" x14ac:dyDescent="0.35">
      <c r="T9521" s="32"/>
      <c r="V9521" s="32"/>
    </row>
    <row r="9522" spans="20:22" x14ac:dyDescent="0.35">
      <c r="T9522" s="32"/>
      <c r="V9522" s="32"/>
    </row>
    <row r="9523" spans="20:22" x14ac:dyDescent="0.35">
      <c r="T9523" s="32"/>
      <c r="V9523" s="32"/>
    </row>
    <row r="9524" spans="20:22" x14ac:dyDescent="0.35">
      <c r="T9524" s="32"/>
      <c r="V9524" s="32"/>
    </row>
    <row r="9525" spans="20:22" x14ac:dyDescent="0.35">
      <c r="T9525" s="32"/>
      <c r="V9525" s="32"/>
    </row>
    <row r="9526" spans="20:22" x14ac:dyDescent="0.35">
      <c r="T9526" s="32"/>
      <c r="V9526" s="32"/>
    </row>
    <row r="9527" spans="20:22" x14ac:dyDescent="0.35">
      <c r="T9527" s="32"/>
      <c r="V9527" s="32"/>
    </row>
    <row r="9528" spans="20:22" x14ac:dyDescent="0.35">
      <c r="T9528" s="32"/>
      <c r="V9528" s="32"/>
    </row>
    <row r="9529" spans="20:22" x14ac:dyDescent="0.35">
      <c r="T9529" s="32"/>
      <c r="V9529" s="32"/>
    </row>
    <row r="9530" spans="20:22" x14ac:dyDescent="0.35">
      <c r="T9530" s="32"/>
      <c r="V9530" s="32"/>
    </row>
    <row r="9531" spans="20:22" x14ac:dyDescent="0.35">
      <c r="T9531" s="32"/>
      <c r="V9531" s="32"/>
    </row>
    <row r="9532" spans="20:22" x14ac:dyDescent="0.35">
      <c r="T9532" s="32"/>
      <c r="V9532" s="32"/>
    </row>
    <row r="9533" spans="20:22" x14ac:dyDescent="0.35">
      <c r="T9533" s="32"/>
      <c r="V9533" s="32"/>
    </row>
    <row r="9534" spans="20:22" x14ac:dyDescent="0.35">
      <c r="T9534" s="32"/>
      <c r="V9534" s="32"/>
    </row>
    <row r="9535" spans="20:22" x14ac:dyDescent="0.35">
      <c r="T9535" s="32"/>
      <c r="V9535" s="32"/>
    </row>
    <row r="9536" spans="20:22" x14ac:dyDescent="0.35">
      <c r="T9536" s="32"/>
      <c r="V9536" s="32"/>
    </row>
    <row r="9537" spans="20:22" x14ac:dyDescent="0.35">
      <c r="T9537" s="32"/>
      <c r="V9537" s="32"/>
    </row>
    <row r="9538" spans="20:22" x14ac:dyDescent="0.35">
      <c r="T9538" s="32"/>
      <c r="V9538" s="32"/>
    </row>
    <row r="9539" spans="20:22" x14ac:dyDescent="0.35">
      <c r="T9539" s="32"/>
      <c r="V9539" s="32"/>
    </row>
    <row r="9540" spans="20:22" x14ac:dyDescent="0.35">
      <c r="T9540" s="32"/>
      <c r="V9540" s="32"/>
    </row>
    <row r="9541" spans="20:22" x14ac:dyDescent="0.35">
      <c r="T9541" s="32"/>
      <c r="V9541" s="32"/>
    </row>
    <row r="9542" spans="20:22" x14ac:dyDescent="0.35">
      <c r="T9542" s="32"/>
      <c r="V9542" s="32"/>
    </row>
    <row r="9543" spans="20:22" x14ac:dyDescent="0.35">
      <c r="T9543" s="32"/>
      <c r="V9543" s="32"/>
    </row>
    <row r="9544" spans="20:22" x14ac:dyDescent="0.35">
      <c r="T9544" s="32"/>
      <c r="V9544" s="32"/>
    </row>
    <row r="9545" spans="20:22" x14ac:dyDescent="0.35">
      <c r="T9545" s="32"/>
      <c r="V9545" s="32"/>
    </row>
    <row r="9546" spans="20:22" x14ac:dyDescent="0.35">
      <c r="T9546" s="32"/>
      <c r="V9546" s="32"/>
    </row>
    <row r="9547" spans="20:22" x14ac:dyDescent="0.35">
      <c r="T9547" s="32"/>
      <c r="V9547" s="32"/>
    </row>
    <row r="9548" spans="20:22" x14ac:dyDescent="0.35">
      <c r="T9548" s="32"/>
      <c r="V9548" s="32"/>
    </row>
    <row r="9549" spans="20:22" x14ac:dyDescent="0.35">
      <c r="T9549" s="32"/>
      <c r="V9549" s="32"/>
    </row>
    <row r="9550" spans="20:22" x14ac:dyDescent="0.35">
      <c r="T9550" s="32"/>
      <c r="V9550" s="32"/>
    </row>
    <row r="9551" spans="20:22" x14ac:dyDescent="0.35">
      <c r="T9551" s="32"/>
      <c r="V9551" s="32"/>
    </row>
    <row r="9552" spans="20:22" x14ac:dyDescent="0.35">
      <c r="T9552" s="32"/>
      <c r="V9552" s="32"/>
    </row>
    <row r="9553" spans="20:22" x14ac:dyDescent="0.35">
      <c r="T9553" s="32"/>
      <c r="V9553" s="32"/>
    </row>
    <row r="9554" spans="20:22" x14ac:dyDescent="0.35">
      <c r="T9554" s="32"/>
      <c r="V9554" s="32"/>
    </row>
    <row r="9555" spans="20:22" x14ac:dyDescent="0.35">
      <c r="T9555" s="32"/>
      <c r="V9555" s="32"/>
    </row>
    <row r="9556" spans="20:22" x14ac:dyDescent="0.35">
      <c r="T9556" s="32"/>
      <c r="V9556" s="32"/>
    </row>
    <row r="9557" spans="20:22" x14ac:dyDescent="0.35">
      <c r="T9557" s="32"/>
      <c r="V9557" s="32"/>
    </row>
    <row r="9558" spans="20:22" x14ac:dyDescent="0.35">
      <c r="T9558" s="32"/>
      <c r="V9558" s="32"/>
    </row>
    <row r="9559" spans="20:22" x14ac:dyDescent="0.35">
      <c r="T9559" s="32"/>
      <c r="V9559" s="32"/>
    </row>
    <row r="9560" spans="20:22" x14ac:dyDescent="0.35">
      <c r="T9560" s="32"/>
      <c r="V9560" s="32"/>
    </row>
    <row r="9561" spans="20:22" x14ac:dyDescent="0.35">
      <c r="T9561" s="32"/>
      <c r="V9561" s="32"/>
    </row>
    <row r="9562" spans="20:22" x14ac:dyDescent="0.35">
      <c r="T9562" s="32"/>
      <c r="V9562" s="32"/>
    </row>
    <row r="9563" spans="20:22" x14ac:dyDescent="0.35">
      <c r="T9563" s="32"/>
      <c r="V9563" s="32"/>
    </row>
    <row r="9564" spans="20:22" x14ac:dyDescent="0.35">
      <c r="T9564" s="32"/>
      <c r="V9564" s="32"/>
    </row>
    <row r="9565" spans="20:22" x14ac:dyDescent="0.35">
      <c r="T9565" s="32"/>
      <c r="V9565" s="32"/>
    </row>
    <row r="9566" spans="20:22" x14ac:dyDescent="0.35">
      <c r="T9566" s="32"/>
      <c r="V9566" s="32"/>
    </row>
    <row r="9567" spans="20:22" x14ac:dyDescent="0.35">
      <c r="T9567" s="32"/>
      <c r="V9567" s="32"/>
    </row>
    <row r="9568" spans="20:22" x14ac:dyDescent="0.35">
      <c r="T9568" s="32"/>
      <c r="V9568" s="32"/>
    </row>
    <row r="9569" spans="20:22" x14ac:dyDescent="0.35">
      <c r="T9569" s="32"/>
      <c r="V9569" s="32"/>
    </row>
    <row r="9570" spans="20:22" x14ac:dyDescent="0.35">
      <c r="T9570" s="32"/>
      <c r="V9570" s="32"/>
    </row>
    <row r="9571" spans="20:22" x14ac:dyDescent="0.35">
      <c r="T9571" s="32"/>
      <c r="V9571" s="32"/>
    </row>
    <row r="9572" spans="20:22" x14ac:dyDescent="0.35">
      <c r="T9572" s="32"/>
      <c r="V9572" s="32"/>
    </row>
    <row r="9573" spans="20:22" x14ac:dyDescent="0.35">
      <c r="T9573" s="32"/>
      <c r="V9573" s="32"/>
    </row>
    <row r="9574" spans="20:22" x14ac:dyDescent="0.35">
      <c r="T9574" s="32"/>
      <c r="V9574" s="32"/>
    </row>
    <row r="9575" spans="20:22" x14ac:dyDescent="0.35">
      <c r="T9575" s="32"/>
      <c r="V9575" s="32"/>
    </row>
    <row r="9576" spans="20:22" x14ac:dyDescent="0.35">
      <c r="T9576" s="32"/>
      <c r="V9576" s="32"/>
    </row>
    <row r="9577" spans="20:22" x14ac:dyDescent="0.35">
      <c r="T9577" s="32"/>
      <c r="V9577" s="32"/>
    </row>
    <row r="9578" spans="20:22" x14ac:dyDescent="0.35">
      <c r="T9578" s="32"/>
      <c r="V9578" s="32"/>
    </row>
    <row r="9579" spans="20:22" x14ac:dyDescent="0.35">
      <c r="T9579" s="32"/>
      <c r="V9579" s="32"/>
    </row>
    <row r="9580" spans="20:22" x14ac:dyDescent="0.35">
      <c r="T9580" s="32"/>
      <c r="V9580" s="32"/>
    </row>
    <row r="9581" spans="20:22" x14ac:dyDescent="0.35">
      <c r="T9581" s="32"/>
      <c r="V9581" s="32"/>
    </row>
    <row r="9582" spans="20:22" x14ac:dyDescent="0.35">
      <c r="T9582" s="32"/>
      <c r="V9582" s="32"/>
    </row>
    <row r="9583" spans="20:22" x14ac:dyDescent="0.35">
      <c r="T9583" s="32"/>
      <c r="V9583" s="32"/>
    </row>
    <row r="9584" spans="20:22" x14ac:dyDescent="0.35">
      <c r="T9584" s="32"/>
      <c r="V9584" s="32"/>
    </row>
    <row r="9585" spans="20:22" x14ac:dyDescent="0.35">
      <c r="T9585" s="32"/>
      <c r="V9585" s="32"/>
    </row>
    <row r="9586" spans="20:22" x14ac:dyDescent="0.35">
      <c r="T9586" s="32"/>
      <c r="V9586" s="32"/>
    </row>
    <row r="9587" spans="20:22" x14ac:dyDescent="0.35">
      <c r="T9587" s="32"/>
      <c r="V9587" s="32"/>
    </row>
    <row r="9588" spans="20:22" x14ac:dyDescent="0.35">
      <c r="T9588" s="32"/>
      <c r="V9588" s="32"/>
    </row>
    <row r="9589" spans="20:22" x14ac:dyDescent="0.35">
      <c r="T9589" s="32"/>
      <c r="V9589" s="32"/>
    </row>
    <row r="9590" spans="20:22" x14ac:dyDescent="0.35">
      <c r="T9590" s="32"/>
      <c r="V9590" s="32"/>
    </row>
    <row r="9591" spans="20:22" x14ac:dyDescent="0.35">
      <c r="T9591" s="32"/>
      <c r="V9591" s="32"/>
    </row>
    <row r="9592" spans="20:22" x14ac:dyDescent="0.35">
      <c r="T9592" s="32"/>
      <c r="V9592" s="32"/>
    </row>
    <row r="9593" spans="20:22" x14ac:dyDescent="0.35">
      <c r="T9593" s="32"/>
      <c r="V9593" s="32"/>
    </row>
    <row r="9594" spans="20:22" x14ac:dyDescent="0.35">
      <c r="T9594" s="32"/>
      <c r="V9594" s="32"/>
    </row>
    <row r="9595" spans="20:22" x14ac:dyDescent="0.35">
      <c r="T9595" s="32"/>
      <c r="V9595" s="32"/>
    </row>
    <row r="9596" spans="20:22" x14ac:dyDescent="0.35">
      <c r="T9596" s="32"/>
      <c r="V9596" s="32"/>
    </row>
    <row r="9597" spans="20:22" x14ac:dyDescent="0.35">
      <c r="T9597" s="32"/>
      <c r="V9597" s="32"/>
    </row>
    <row r="9598" spans="20:22" x14ac:dyDescent="0.35">
      <c r="T9598" s="32"/>
      <c r="V9598" s="32"/>
    </row>
    <row r="9599" spans="20:22" x14ac:dyDescent="0.35">
      <c r="T9599" s="32"/>
      <c r="V9599" s="32"/>
    </row>
    <row r="9600" spans="20:22" x14ac:dyDescent="0.35">
      <c r="T9600" s="32"/>
      <c r="V9600" s="32"/>
    </row>
    <row r="9601" spans="20:22" x14ac:dyDescent="0.35">
      <c r="T9601" s="32"/>
      <c r="V9601" s="32"/>
    </row>
    <row r="9602" spans="20:22" x14ac:dyDescent="0.35">
      <c r="T9602" s="32"/>
      <c r="V9602" s="32"/>
    </row>
    <row r="9603" spans="20:22" x14ac:dyDescent="0.35">
      <c r="T9603" s="32"/>
      <c r="V9603" s="32"/>
    </row>
    <row r="9604" spans="20:22" x14ac:dyDescent="0.35">
      <c r="T9604" s="32"/>
      <c r="V9604" s="32"/>
    </row>
    <row r="9605" spans="20:22" x14ac:dyDescent="0.35">
      <c r="T9605" s="32"/>
      <c r="V9605" s="32"/>
    </row>
    <row r="9606" spans="20:22" x14ac:dyDescent="0.35">
      <c r="T9606" s="32"/>
      <c r="V9606" s="32"/>
    </row>
    <row r="9607" spans="20:22" x14ac:dyDescent="0.35">
      <c r="T9607" s="32"/>
      <c r="V9607" s="32"/>
    </row>
    <row r="9608" spans="20:22" x14ac:dyDescent="0.35">
      <c r="T9608" s="32"/>
      <c r="V9608" s="32"/>
    </row>
    <row r="9609" spans="20:22" x14ac:dyDescent="0.35">
      <c r="T9609" s="32"/>
      <c r="V9609" s="32"/>
    </row>
    <row r="9610" spans="20:22" x14ac:dyDescent="0.35">
      <c r="T9610" s="32"/>
      <c r="V9610" s="32"/>
    </row>
    <row r="9611" spans="20:22" x14ac:dyDescent="0.35">
      <c r="T9611" s="32"/>
      <c r="V9611" s="32"/>
    </row>
    <row r="9612" spans="20:22" x14ac:dyDescent="0.35">
      <c r="T9612" s="32"/>
      <c r="V9612" s="32"/>
    </row>
    <row r="9613" spans="20:22" x14ac:dyDescent="0.35">
      <c r="T9613" s="32"/>
      <c r="V9613" s="32"/>
    </row>
    <row r="9614" spans="20:22" x14ac:dyDescent="0.35">
      <c r="T9614" s="32"/>
      <c r="V9614" s="32"/>
    </row>
    <row r="9615" spans="20:22" x14ac:dyDescent="0.35">
      <c r="T9615" s="32"/>
      <c r="V9615" s="32"/>
    </row>
    <row r="9616" spans="20:22" x14ac:dyDescent="0.35">
      <c r="T9616" s="32"/>
      <c r="V9616" s="32"/>
    </row>
    <row r="9617" spans="20:22" x14ac:dyDescent="0.35">
      <c r="T9617" s="32"/>
      <c r="V9617" s="32"/>
    </row>
    <row r="9618" spans="20:22" x14ac:dyDescent="0.35">
      <c r="T9618" s="32"/>
      <c r="V9618" s="32"/>
    </row>
    <row r="9619" spans="20:22" x14ac:dyDescent="0.35">
      <c r="T9619" s="32"/>
      <c r="V9619" s="32"/>
    </row>
    <row r="9620" spans="20:22" x14ac:dyDescent="0.35">
      <c r="T9620" s="32"/>
      <c r="V9620" s="32"/>
    </row>
    <row r="9621" spans="20:22" x14ac:dyDescent="0.35">
      <c r="T9621" s="32"/>
      <c r="V9621" s="32"/>
    </row>
    <row r="9622" spans="20:22" x14ac:dyDescent="0.35">
      <c r="T9622" s="32"/>
      <c r="V9622" s="32"/>
    </row>
    <row r="9623" spans="20:22" x14ac:dyDescent="0.35">
      <c r="T9623" s="32"/>
      <c r="V9623" s="32"/>
    </row>
    <row r="9624" spans="20:22" x14ac:dyDescent="0.35">
      <c r="T9624" s="32"/>
      <c r="V9624" s="32"/>
    </row>
    <row r="9625" spans="20:22" x14ac:dyDescent="0.35">
      <c r="T9625" s="32"/>
      <c r="V9625" s="32"/>
    </row>
    <row r="9626" spans="20:22" x14ac:dyDescent="0.35">
      <c r="T9626" s="32"/>
      <c r="V9626" s="32"/>
    </row>
    <row r="9627" spans="20:22" x14ac:dyDescent="0.35">
      <c r="T9627" s="32"/>
      <c r="V9627" s="32"/>
    </row>
    <row r="9628" spans="20:22" x14ac:dyDescent="0.35">
      <c r="T9628" s="32"/>
      <c r="V9628" s="32"/>
    </row>
    <row r="9629" spans="20:22" x14ac:dyDescent="0.35">
      <c r="T9629" s="32"/>
      <c r="V9629" s="32"/>
    </row>
    <row r="9630" spans="20:22" x14ac:dyDescent="0.35">
      <c r="T9630" s="32"/>
      <c r="V9630" s="32"/>
    </row>
    <row r="9631" spans="20:22" x14ac:dyDescent="0.35">
      <c r="T9631" s="32"/>
      <c r="V9631" s="32"/>
    </row>
    <row r="9632" spans="20:22" x14ac:dyDescent="0.35">
      <c r="T9632" s="32"/>
      <c r="V9632" s="32"/>
    </row>
    <row r="9633" spans="20:22" x14ac:dyDescent="0.35">
      <c r="T9633" s="32"/>
      <c r="V9633" s="32"/>
    </row>
    <row r="9634" spans="20:22" x14ac:dyDescent="0.35">
      <c r="T9634" s="32"/>
      <c r="V9634" s="32"/>
    </row>
    <row r="9635" spans="20:22" x14ac:dyDescent="0.35">
      <c r="T9635" s="32"/>
      <c r="V9635" s="32"/>
    </row>
    <row r="9636" spans="20:22" x14ac:dyDescent="0.35">
      <c r="T9636" s="32"/>
      <c r="V9636" s="32"/>
    </row>
    <row r="9637" spans="20:22" x14ac:dyDescent="0.35">
      <c r="T9637" s="32"/>
      <c r="V9637" s="32"/>
    </row>
    <row r="9638" spans="20:22" x14ac:dyDescent="0.35">
      <c r="T9638" s="32"/>
      <c r="V9638" s="32"/>
    </row>
    <row r="9639" spans="20:22" x14ac:dyDescent="0.35">
      <c r="T9639" s="32"/>
      <c r="V9639" s="32"/>
    </row>
    <row r="9640" spans="20:22" x14ac:dyDescent="0.35">
      <c r="T9640" s="32"/>
      <c r="V9640" s="32"/>
    </row>
    <row r="9641" spans="20:22" x14ac:dyDescent="0.35">
      <c r="T9641" s="32"/>
      <c r="V9641" s="32"/>
    </row>
    <row r="9642" spans="20:22" x14ac:dyDescent="0.35">
      <c r="T9642" s="32"/>
      <c r="V9642" s="32"/>
    </row>
    <row r="9643" spans="20:22" x14ac:dyDescent="0.35">
      <c r="T9643" s="32"/>
      <c r="V9643" s="32"/>
    </row>
    <row r="9644" spans="20:22" x14ac:dyDescent="0.35">
      <c r="T9644" s="32"/>
      <c r="V9644" s="32"/>
    </row>
    <row r="9645" spans="20:22" x14ac:dyDescent="0.35">
      <c r="T9645" s="32"/>
      <c r="V9645" s="32"/>
    </row>
    <row r="9646" spans="20:22" x14ac:dyDescent="0.35">
      <c r="T9646" s="32"/>
      <c r="V9646" s="32"/>
    </row>
    <row r="9647" spans="20:22" x14ac:dyDescent="0.35">
      <c r="T9647" s="32"/>
      <c r="V9647" s="32"/>
    </row>
    <row r="9648" spans="20:22" x14ac:dyDescent="0.35">
      <c r="T9648" s="32"/>
      <c r="V9648" s="32"/>
    </row>
    <row r="9649" spans="20:22" x14ac:dyDescent="0.35">
      <c r="T9649" s="32"/>
      <c r="V9649" s="32"/>
    </row>
    <row r="9650" spans="20:22" x14ac:dyDescent="0.35">
      <c r="T9650" s="32"/>
      <c r="V9650" s="32"/>
    </row>
    <row r="9651" spans="20:22" x14ac:dyDescent="0.35">
      <c r="T9651" s="32"/>
      <c r="V9651" s="32"/>
    </row>
    <row r="9652" spans="20:22" x14ac:dyDescent="0.35">
      <c r="T9652" s="32"/>
      <c r="V9652" s="32"/>
    </row>
    <row r="9653" spans="20:22" x14ac:dyDescent="0.35">
      <c r="T9653" s="32"/>
      <c r="V9653" s="32"/>
    </row>
    <row r="9654" spans="20:22" x14ac:dyDescent="0.35">
      <c r="T9654" s="32"/>
      <c r="V9654" s="32"/>
    </row>
    <row r="9655" spans="20:22" x14ac:dyDescent="0.35">
      <c r="T9655" s="32"/>
      <c r="V9655" s="32"/>
    </row>
    <row r="9656" spans="20:22" x14ac:dyDescent="0.35">
      <c r="T9656" s="32"/>
      <c r="V9656" s="32"/>
    </row>
    <row r="9657" spans="20:22" x14ac:dyDescent="0.35">
      <c r="T9657" s="32"/>
      <c r="V9657" s="32"/>
    </row>
    <row r="9658" spans="20:22" x14ac:dyDescent="0.35">
      <c r="T9658" s="32"/>
      <c r="V9658" s="32"/>
    </row>
    <row r="9659" spans="20:22" x14ac:dyDescent="0.35">
      <c r="T9659" s="32"/>
      <c r="V9659" s="32"/>
    </row>
    <row r="9660" spans="20:22" x14ac:dyDescent="0.35">
      <c r="T9660" s="32"/>
      <c r="V9660" s="32"/>
    </row>
    <row r="9661" spans="20:22" x14ac:dyDescent="0.35">
      <c r="T9661" s="32"/>
      <c r="V9661" s="32"/>
    </row>
    <row r="9662" spans="20:22" x14ac:dyDescent="0.35">
      <c r="T9662" s="32"/>
      <c r="V9662" s="32"/>
    </row>
    <row r="9663" spans="20:22" x14ac:dyDescent="0.35">
      <c r="T9663" s="32"/>
      <c r="V9663" s="32"/>
    </row>
    <row r="9664" spans="20:22" x14ac:dyDescent="0.35">
      <c r="T9664" s="32"/>
      <c r="V9664" s="32"/>
    </row>
    <row r="9665" spans="20:22" x14ac:dyDescent="0.35">
      <c r="T9665" s="32"/>
      <c r="V9665" s="32"/>
    </row>
    <row r="9666" spans="20:22" x14ac:dyDescent="0.35">
      <c r="T9666" s="32"/>
      <c r="V9666" s="32"/>
    </row>
    <row r="9667" spans="20:22" x14ac:dyDescent="0.35">
      <c r="T9667" s="32"/>
      <c r="V9667" s="32"/>
    </row>
    <row r="9668" spans="20:22" x14ac:dyDescent="0.35">
      <c r="T9668" s="32"/>
      <c r="V9668" s="32"/>
    </row>
    <row r="9669" spans="20:22" x14ac:dyDescent="0.35">
      <c r="T9669" s="32"/>
      <c r="V9669" s="32"/>
    </row>
    <row r="9670" spans="20:22" x14ac:dyDescent="0.35">
      <c r="T9670" s="32"/>
      <c r="V9670" s="32"/>
    </row>
    <row r="9671" spans="20:22" x14ac:dyDescent="0.35">
      <c r="T9671" s="32"/>
      <c r="V9671" s="32"/>
    </row>
    <row r="9672" spans="20:22" x14ac:dyDescent="0.35">
      <c r="T9672" s="32"/>
      <c r="V9672" s="32"/>
    </row>
    <row r="9673" spans="20:22" x14ac:dyDescent="0.35">
      <c r="T9673" s="32"/>
      <c r="V9673" s="32"/>
    </row>
    <row r="9674" spans="20:22" x14ac:dyDescent="0.35">
      <c r="T9674" s="32"/>
      <c r="V9674" s="32"/>
    </row>
    <row r="9675" spans="20:22" x14ac:dyDescent="0.35">
      <c r="T9675" s="32"/>
      <c r="V9675" s="32"/>
    </row>
    <row r="9676" spans="20:22" x14ac:dyDescent="0.35">
      <c r="T9676" s="32"/>
      <c r="V9676" s="32"/>
    </row>
    <row r="9677" spans="20:22" x14ac:dyDescent="0.35">
      <c r="T9677" s="32"/>
      <c r="V9677" s="32"/>
    </row>
    <row r="9678" spans="20:22" x14ac:dyDescent="0.35">
      <c r="T9678" s="32"/>
      <c r="V9678" s="32"/>
    </row>
    <row r="9679" spans="20:22" x14ac:dyDescent="0.35">
      <c r="T9679" s="32"/>
      <c r="V9679" s="32"/>
    </row>
    <row r="9680" spans="20:22" x14ac:dyDescent="0.35">
      <c r="T9680" s="32"/>
      <c r="V9680" s="32"/>
    </row>
    <row r="9681" spans="20:22" x14ac:dyDescent="0.35">
      <c r="T9681" s="32"/>
      <c r="V9681" s="32"/>
    </row>
    <row r="9682" spans="20:22" x14ac:dyDescent="0.35">
      <c r="T9682" s="32"/>
      <c r="V9682" s="32"/>
    </row>
    <row r="9683" spans="20:22" x14ac:dyDescent="0.35">
      <c r="T9683" s="32"/>
      <c r="V9683" s="32"/>
    </row>
    <row r="9684" spans="20:22" x14ac:dyDescent="0.35">
      <c r="T9684" s="32"/>
      <c r="V9684" s="32"/>
    </row>
    <row r="9685" spans="20:22" x14ac:dyDescent="0.35">
      <c r="T9685" s="32"/>
      <c r="V9685" s="32"/>
    </row>
    <row r="9686" spans="20:22" x14ac:dyDescent="0.35">
      <c r="T9686" s="32"/>
      <c r="V9686" s="32"/>
    </row>
    <row r="9687" spans="20:22" x14ac:dyDescent="0.35">
      <c r="T9687" s="32"/>
      <c r="V9687" s="32"/>
    </row>
    <row r="9688" spans="20:22" x14ac:dyDescent="0.35">
      <c r="T9688" s="32"/>
      <c r="V9688" s="32"/>
    </row>
    <row r="9689" spans="20:22" x14ac:dyDescent="0.35">
      <c r="T9689" s="32"/>
      <c r="V9689" s="32"/>
    </row>
    <row r="9690" spans="20:22" x14ac:dyDescent="0.35">
      <c r="T9690" s="32"/>
      <c r="V9690" s="32"/>
    </row>
    <row r="9691" spans="20:22" x14ac:dyDescent="0.35">
      <c r="T9691" s="32"/>
      <c r="V9691" s="32"/>
    </row>
    <row r="9692" spans="20:22" x14ac:dyDescent="0.35">
      <c r="T9692" s="32"/>
      <c r="V9692" s="32"/>
    </row>
    <row r="9693" spans="20:22" x14ac:dyDescent="0.35">
      <c r="T9693" s="32"/>
      <c r="V9693" s="32"/>
    </row>
    <row r="9694" spans="20:22" x14ac:dyDescent="0.35">
      <c r="T9694" s="32"/>
      <c r="V9694" s="32"/>
    </row>
    <row r="9695" spans="20:22" x14ac:dyDescent="0.35">
      <c r="T9695" s="32"/>
      <c r="V9695" s="32"/>
    </row>
    <row r="9696" spans="20:22" x14ac:dyDescent="0.35">
      <c r="T9696" s="32"/>
      <c r="V9696" s="32"/>
    </row>
    <row r="9697" spans="20:22" x14ac:dyDescent="0.35">
      <c r="T9697" s="32"/>
      <c r="V9697" s="32"/>
    </row>
    <row r="9698" spans="20:22" x14ac:dyDescent="0.35">
      <c r="T9698" s="32"/>
      <c r="V9698" s="32"/>
    </row>
    <row r="9699" spans="20:22" x14ac:dyDescent="0.35">
      <c r="T9699" s="32"/>
      <c r="V9699" s="32"/>
    </row>
    <row r="9700" spans="20:22" x14ac:dyDescent="0.35">
      <c r="T9700" s="32"/>
      <c r="V9700" s="32"/>
    </row>
    <row r="9701" spans="20:22" x14ac:dyDescent="0.35">
      <c r="T9701" s="32"/>
      <c r="V9701" s="32"/>
    </row>
    <row r="9702" spans="20:22" x14ac:dyDescent="0.35">
      <c r="T9702" s="32"/>
      <c r="V9702" s="32"/>
    </row>
    <row r="9703" spans="20:22" x14ac:dyDescent="0.35">
      <c r="T9703" s="32"/>
      <c r="V9703" s="32"/>
    </row>
    <row r="9704" spans="20:22" x14ac:dyDescent="0.35">
      <c r="T9704" s="32"/>
      <c r="V9704" s="32"/>
    </row>
    <row r="9705" spans="20:22" x14ac:dyDescent="0.35">
      <c r="T9705" s="32"/>
      <c r="V9705" s="32"/>
    </row>
    <row r="9706" spans="20:22" x14ac:dyDescent="0.35">
      <c r="T9706" s="32"/>
      <c r="V9706" s="32"/>
    </row>
    <row r="9707" spans="20:22" x14ac:dyDescent="0.35">
      <c r="T9707" s="32"/>
      <c r="V9707" s="32"/>
    </row>
    <row r="9708" spans="20:22" x14ac:dyDescent="0.35">
      <c r="T9708" s="32"/>
      <c r="V9708" s="32"/>
    </row>
    <row r="9709" spans="20:22" x14ac:dyDescent="0.35">
      <c r="T9709" s="32"/>
      <c r="V9709" s="32"/>
    </row>
    <row r="9710" spans="20:22" x14ac:dyDescent="0.35">
      <c r="T9710" s="32"/>
      <c r="V9710" s="32"/>
    </row>
    <row r="9711" spans="20:22" x14ac:dyDescent="0.35">
      <c r="T9711" s="32"/>
      <c r="V9711" s="32"/>
    </row>
    <row r="9712" spans="20:22" x14ac:dyDescent="0.35">
      <c r="T9712" s="32"/>
      <c r="V9712" s="32"/>
    </row>
    <row r="9713" spans="20:22" x14ac:dyDescent="0.35">
      <c r="T9713" s="32"/>
      <c r="V9713" s="32"/>
    </row>
    <row r="9714" spans="20:22" x14ac:dyDescent="0.35">
      <c r="T9714" s="32"/>
      <c r="V9714" s="32"/>
    </row>
    <row r="9715" spans="20:22" x14ac:dyDescent="0.35">
      <c r="T9715" s="32"/>
      <c r="V9715" s="32"/>
    </row>
    <row r="9716" spans="20:22" x14ac:dyDescent="0.35">
      <c r="T9716" s="32"/>
      <c r="V9716" s="32"/>
    </row>
    <row r="9717" spans="20:22" x14ac:dyDescent="0.35">
      <c r="T9717" s="32"/>
      <c r="V9717" s="32"/>
    </row>
    <row r="9718" spans="20:22" x14ac:dyDescent="0.35">
      <c r="T9718" s="32"/>
      <c r="V9718" s="32"/>
    </row>
    <row r="9719" spans="20:22" x14ac:dyDescent="0.35">
      <c r="T9719" s="32"/>
      <c r="V9719" s="32"/>
    </row>
    <row r="9720" spans="20:22" x14ac:dyDescent="0.35">
      <c r="T9720" s="32"/>
      <c r="V9720" s="32"/>
    </row>
    <row r="9721" spans="20:22" x14ac:dyDescent="0.35">
      <c r="T9721" s="32"/>
      <c r="V9721" s="32"/>
    </row>
    <row r="9722" spans="20:22" x14ac:dyDescent="0.35">
      <c r="T9722" s="32"/>
      <c r="V9722" s="32"/>
    </row>
    <row r="9723" spans="20:22" x14ac:dyDescent="0.35">
      <c r="T9723" s="32"/>
      <c r="V9723" s="32"/>
    </row>
    <row r="9724" spans="20:22" x14ac:dyDescent="0.35">
      <c r="T9724" s="32"/>
      <c r="V9724" s="32"/>
    </row>
    <row r="9725" spans="20:22" x14ac:dyDescent="0.35">
      <c r="T9725" s="32"/>
      <c r="V9725" s="32"/>
    </row>
    <row r="9726" spans="20:22" x14ac:dyDescent="0.35">
      <c r="T9726" s="32"/>
      <c r="V9726" s="32"/>
    </row>
    <row r="9727" spans="20:22" x14ac:dyDescent="0.35">
      <c r="T9727" s="32"/>
      <c r="V9727" s="32"/>
    </row>
    <row r="9728" spans="20:22" x14ac:dyDescent="0.35">
      <c r="T9728" s="32"/>
      <c r="V9728" s="32"/>
    </row>
    <row r="9729" spans="20:22" x14ac:dyDescent="0.35">
      <c r="T9729" s="32"/>
      <c r="V9729" s="32"/>
    </row>
    <row r="9730" spans="20:22" x14ac:dyDescent="0.35">
      <c r="T9730" s="32"/>
      <c r="V9730" s="32"/>
    </row>
    <row r="9731" spans="20:22" x14ac:dyDescent="0.35">
      <c r="T9731" s="32"/>
      <c r="V9731" s="32"/>
    </row>
    <row r="9732" spans="20:22" x14ac:dyDescent="0.35">
      <c r="T9732" s="32"/>
      <c r="V9732" s="32"/>
    </row>
    <row r="9733" spans="20:22" x14ac:dyDescent="0.35">
      <c r="T9733" s="32"/>
      <c r="V9733" s="32"/>
    </row>
    <row r="9734" spans="20:22" x14ac:dyDescent="0.35">
      <c r="T9734" s="32"/>
      <c r="V9734" s="32"/>
    </row>
    <row r="9735" spans="20:22" x14ac:dyDescent="0.35">
      <c r="T9735" s="32"/>
      <c r="V9735" s="32"/>
    </row>
    <row r="9736" spans="20:22" x14ac:dyDescent="0.35">
      <c r="T9736" s="32"/>
      <c r="V9736" s="32"/>
    </row>
    <row r="9737" spans="20:22" x14ac:dyDescent="0.35">
      <c r="T9737" s="32"/>
      <c r="V9737" s="32"/>
    </row>
    <row r="9738" spans="20:22" x14ac:dyDescent="0.35">
      <c r="T9738" s="32"/>
      <c r="V9738" s="32"/>
    </row>
    <row r="9739" spans="20:22" x14ac:dyDescent="0.35">
      <c r="T9739" s="32"/>
      <c r="V9739" s="32"/>
    </row>
    <row r="9740" spans="20:22" x14ac:dyDescent="0.35">
      <c r="T9740" s="32"/>
      <c r="V9740" s="32"/>
    </row>
    <row r="9741" spans="20:22" x14ac:dyDescent="0.35">
      <c r="T9741" s="32"/>
      <c r="V9741" s="32"/>
    </row>
    <row r="9742" spans="20:22" x14ac:dyDescent="0.35">
      <c r="T9742" s="32"/>
      <c r="V9742" s="32"/>
    </row>
    <row r="9743" spans="20:22" x14ac:dyDescent="0.35">
      <c r="T9743" s="32"/>
      <c r="V9743" s="32"/>
    </row>
    <row r="9744" spans="20:22" x14ac:dyDescent="0.35">
      <c r="T9744" s="32"/>
      <c r="V9744" s="32"/>
    </row>
    <row r="9745" spans="20:22" x14ac:dyDescent="0.35">
      <c r="T9745" s="32"/>
      <c r="V9745" s="32"/>
    </row>
    <row r="9746" spans="20:22" x14ac:dyDescent="0.35">
      <c r="T9746" s="32"/>
      <c r="V9746" s="32"/>
    </row>
    <row r="9747" spans="20:22" x14ac:dyDescent="0.35">
      <c r="T9747" s="32"/>
      <c r="V9747" s="32"/>
    </row>
    <row r="9748" spans="20:22" x14ac:dyDescent="0.35">
      <c r="T9748" s="32"/>
      <c r="V9748" s="32"/>
    </row>
    <row r="9749" spans="20:22" x14ac:dyDescent="0.35">
      <c r="T9749" s="32"/>
      <c r="V9749" s="32"/>
    </row>
    <row r="9750" spans="20:22" x14ac:dyDescent="0.35">
      <c r="T9750" s="32"/>
      <c r="V9750" s="32"/>
    </row>
    <row r="9751" spans="20:22" x14ac:dyDescent="0.35">
      <c r="T9751" s="32"/>
      <c r="V9751" s="32"/>
    </row>
    <row r="9752" spans="20:22" x14ac:dyDescent="0.35">
      <c r="T9752" s="32"/>
      <c r="V9752" s="32"/>
    </row>
    <row r="9753" spans="20:22" x14ac:dyDescent="0.35">
      <c r="T9753" s="32"/>
      <c r="V9753" s="32"/>
    </row>
    <row r="9754" spans="20:22" x14ac:dyDescent="0.35">
      <c r="T9754" s="32"/>
      <c r="V9754" s="32"/>
    </row>
    <row r="9755" spans="20:22" x14ac:dyDescent="0.35">
      <c r="T9755" s="32"/>
      <c r="V9755" s="32"/>
    </row>
    <row r="9756" spans="20:22" x14ac:dyDescent="0.35">
      <c r="T9756" s="32"/>
      <c r="V9756" s="32"/>
    </row>
    <row r="9757" spans="20:22" x14ac:dyDescent="0.35">
      <c r="T9757" s="32"/>
      <c r="V9757" s="32"/>
    </row>
    <row r="9758" spans="20:22" x14ac:dyDescent="0.35">
      <c r="T9758" s="32"/>
      <c r="V9758" s="32"/>
    </row>
    <row r="9759" spans="20:22" x14ac:dyDescent="0.35">
      <c r="T9759" s="32"/>
      <c r="V9759" s="32"/>
    </row>
    <row r="9760" spans="20:22" x14ac:dyDescent="0.35">
      <c r="T9760" s="32"/>
      <c r="V9760" s="32"/>
    </row>
    <row r="9761" spans="20:22" x14ac:dyDescent="0.35">
      <c r="T9761" s="32"/>
      <c r="V9761" s="32"/>
    </row>
    <row r="9762" spans="20:22" x14ac:dyDescent="0.35">
      <c r="T9762" s="32"/>
      <c r="V9762" s="32"/>
    </row>
    <row r="9763" spans="20:22" x14ac:dyDescent="0.35">
      <c r="T9763" s="32"/>
      <c r="V9763" s="32"/>
    </row>
    <row r="9764" spans="20:22" x14ac:dyDescent="0.35">
      <c r="T9764" s="32"/>
      <c r="V9764" s="32"/>
    </row>
    <row r="9765" spans="20:22" x14ac:dyDescent="0.35">
      <c r="T9765" s="32"/>
      <c r="V9765" s="32"/>
    </row>
    <row r="9766" spans="20:22" x14ac:dyDescent="0.35">
      <c r="T9766" s="32"/>
      <c r="V9766" s="32"/>
    </row>
    <row r="9767" spans="20:22" x14ac:dyDescent="0.35">
      <c r="T9767" s="32"/>
      <c r="V9767" s="32"/>
    </row>
    <row r="9768" spans="20:22" x14ac:dyDescent="0.35">
      <c r="T9768" s="32"/>
      <c r="V9768" s="32"/>
    </row>
    <row r="9769" spans="20:22" x14ac:dyDescent="0.35">
      <c r="T9769" s="32"/>
      <c r="V9769" s="32"/>
    </row>
    <row r="9770" spans="20:22" x14ac:dyDescent="0.35">
      <c r="T9770" s="32"/>
      <c r="V9770" s="32"/>
    </row>
    <row r="9771" spans="20:22" x14ac:dyDescent="0.35">
      <c r="T9771" s="32"/>
      <c r="V9771" s="32"/>
    </row>
    <row r="9772" spans="20:22" x14ac:dyDescent="0.35">
      <c r="T9772" s="32"/>
      <c r="V9772" s="32"/>
    </row>
    <row r="9773" spans="20:22" x14ac:dyDescent="0.35">
      <c r="T9773" s="32"/>
      <c r="V9773" s="32"/>
    </row>
    <row r="9774" spans="20:22" x14ac:dyDescent="0.35">
      <c r="T9774" s="32"/>
      <c r="V9774" s="32"/>
    </row>
    <row r="9775" spans="20:22" x14ac:dyDescent="0.35">
      <c r="T9775" s="32"/>
      <c r="V9775" s="32"/>
    </row>
    <row r="9776" spans="20:22" x14ac:dyDescent="0.35">
      <c r="T9776" s="32"/>
      <c r="V9776" s="32"/>
    </row>
    <row r="9777" spans="20:22" x14ac:dyDescent="0.35">
      <c r="T9777" s="32"/>
      <c r="V9777" s="32"/>
    </row>
    <row r="9778" spans="20:22" x14ac:dyDescent="0.35">
      <c r="T9778" s="32"/>
      <c r="V9778" s="32"/>
    </row>
    <row r="9779" spans="20:22" x14ac:dyDescent="0.35">
      <c r="T9779" s="32"/>
      <c r="V9779" s="32"/>
    </row>
    <row r="9780" spans="20:22" x14ac:dyDescent="0.35">
      <c r="T9780" s="32"/>
      <c r="V9780" s="32"/>
    </row>
    <row r="9781" spans="20:22" x14ac:dyDescent="0.35">
      <c r="T9781" s="32"/>
      <c r="V9781" s="32"/>
    </row>
    <row r="9782" spans="20:22" x14ac:dyDescent="0.35">
      <c r="T9782" s="32"/>
      <c r="V9782" s="32"/>
    </row>
    <row r="9783" spans="20:22" x14ac:dyDescent="0.35">
      <c r="T9783" s="32"/>
      <c r="V9783" s="32"/>
    </row>
    <row r="9784" spans="20:22" x14ac:dyDescent="0.35">
      <c r="T9784" s="32"/>
      <c r="V9784" s="32"/>
    </row>
    <row r="9785" spans="20:22" x14ac:dyDescent="0.35">
      <c r="T9785" s="32"/>
      <c r="V9785" s="32"/>
    </row>
    <row r="9786" spans="20:22" x14ac:dyDescent="0.35">
      <c r="T9786" s="32"/>
      <c r="V9786" s="32"/>
    </row>
    <row r="9787" spans="20:22" x14ac:dyDescent="0.35">
      <c r="T9787" s="32"/>
      <c r="V9787" s="32"/>
    </row>
    <row r="9788" spans="20:22" x14ac:dyDescent="0.35">
      <c r="T9788" s="32"/>
      <c r="V9788" s="32"/>
    </row>
    <row r="9789" spans="20:22" x14ac:dyDescent="0.35">
      <c r="T9789" s="32"/>
      <c r="V9789" s="32"/>
    </row>
    <row r="9790" spans="20:22" x14ac:dyDescent="0.35">
      <c r="T9790" s="32"/>
      <c r="V9790" s="32"/>
    </row>
    <row r="9791" spans="20:22" x14ac:dyDescent="0.35">
      <c r="T9791" s="32"/>
      <c r="V9791" s="32"/>
    </row>
    <row r="9792" spans="20:22" x14ac:dyDescent="0.35">
      <c r="T9792" s="32"/>
      <c r="V9792" s="32"/>
    </row>
    <row r="9793" spans="20:22" x14ac:dyDescent="0.35">
      <c r="T9793" s="32"/>
      <c r="V9793" s="32"/>
    </row>
    <row r="9794" spans="20:22" x14ac:dyDescent="0.35">
      <c r="T9794" s="32"/>
      <c r="V9794" s="32"/>
    </row>
    <row r="9795" spans="20:22" x14ac:dyDescent="0.35">
      <c r="T9795" s="32"/>
      <c r="V9795" s="32"/>
    </row>
    <row r="9796" spans="20:22" x14ac:dyDescent="0.35">
      <c r="T9796" s="32"/>
      <c r="V9796" s="32"/>
    </row>
    <row r="9797" spans="20:22" x14ac:dyDescent="0.35">
      <c r="T9797" s="32"/>
      <c r="V9797" s="32"/>
    </row>
    <row r="9798" spans="20:22" x14ac:dyDescent="0.35">
      <c r="T9798" s="32"/>
      <c r="V9798" s="32"/>
    </row>
    <row r="9799" spans="20:22" x14ac:dyDescent="0.35">
      <c r="T9799" s="32"/>
      <c r="V9799" s="32"/>
    </row>
    <row r="9800" spans="20:22" x14ac:dyDescent="0.35">
      <c r="T9800" s="32"/>
      <c r="V9800" s="32"/>
    </row>
    <row r="9801" spans="20:22" x14ac:dyDescent="0.35">
      <c r="T9801" s="32"/>
      <c r="V9801" s="32"/>
    </row>
    <row r="9802" spans="20:22" x14ac:dyDescent="0.35">
      <c r="T9802" s="32"/>
      <c r="V9802" s="32"/>
    </row>
    <row r="9803" spans="20:22" x14ac:dyDescent="0.35">
      <c r="T9803" s="32"/>
      <c r="V9803" s="32"/>
    </row>
    <row r="9804" spans="20:22" x14ac:dyDescent="0.35">
      <c r="T9804" s="32"/>
      <c r="V9804" s="32"/>
    </row>
    <row r="9805" spans="20:22" x14ac:dyDescent="0.35">
      <c r="T9805" s="32"/>
      <c r="V9805" s="32"/>
    </row>
    <row r="9806" spans="20:22" x14ac:dyDescent="0.35">
      <c r="T9806" s="32"/>
      <c r="V9806" s="32"/>
    </row>
    <row r="9807" spans="20:22" x14ac:dyDescent="0.35">
      <c r="T9807" s="32"/>
      <c r="V9807" s="32"/>
    </row>
    <row r="9808" spans="20:22" x14ac:dyDescent="0.35">
      <c r="T9808" s="32"/>
      <c r="V9808" s="32"/>
    </row>
    <row r="9809" spans="20:22" x14ac:dyDescent="0.35">
      <c r="T9809" s="32"/>
      <c r="V9809" s="32"/>
    </row>
    <row r="9810" spans="20:22" x14ac:dyDescent="0.35">
      <c r="T9810" s="32"/>
      <c r="V9810" s="32"/>
    </row>
    <row r="9811" spans="20:22" x14ac:dyDescent="0.35">
      <c r="T9811" s="32"/>
      <c r="V9811" s="32"/>
    </row>
    <row r="9812" spans="20:22" x14ac:dyDescent="0.35">
      <c r="T9812" s="32"/>
      <c r="V9812" s="32"/>
    </row>
    <row r="9813" spans="20:22" x14ac:dyDescent="0.35">
      <c r="T9813" s="32"/>
      <c r="V9813" s="32"/>
    </row>
    <row r="9814" spans="20:22" x14ac:dyDescent="0.35">
      <c r="T9814" s="32"/>
      <c r="V9814" s="32"/>
    </row>
    <row r="9815" spans="20:22" x14ac:dyDescent="0.35">
      <c r="T9815" s="32"/>
      <c r="V9815" s="32"/>
    </row>
    <row r="9816" spans="20:22" x14ac:dyDescent="0.35">
      <c r="T9816" s="32"/>
      <c r="V9816" s="32"/>
    </row>
    <row r="9817" spans="20:22" x14ac:dyDescent="0.35">
      <c r="T9817" s="32"/>
      <c r="V9817" s="32"/>
    </row>
    <row r="9818" spans="20:22" x14ac:dyDescent="0.35">
      <c r="T9818" s="32"/>
      <c r="V9818" s="32"/>
    </row>
    <row r="9819" spans="20:22" x14ac:dyDescent="0.35">
      <c r="T9819" s="32"/>
      <c r="V9819" s="32"/>
    </row>
    <row r="9820" spans="20:22" x14ac:dyDescent="0.35">
      <c r="T9820" s="32"/>
      <c r="V9820" s="32"/>
    </row>
    <row r="9821" spans="20:22" x14ac:dyDescent="0.35">
      <c r="T9821" s="32"/>
      <c r="V9821" s="32"/>
    </row>
    <row r="9822" spans="20:22" x14ac:dyDescent="0.35">
      <c r="T9822" s="32"/>
      <c r="V9822" s="32"/>
    </row>
    <row r="9823" spans="20:22" x14ac:dyDescent="0.35">
      <c r="T9823" s="32"/>
      <c r="V9823" s="32"/>
    </row>
    <row r="9824" spans="20:22" x14ac:dyDescent="0.35">
      <c r="T9824" s="32"/>
      <c r="V9824" s="32"/>
    </row>
    <row r="9825" spans="20:22" x14ac:dyDescent="0.35">
      <c r="T9825" s="32"/>
      <c r="V9825" s="32"/>
    </row>
    <row r="9826" spans="20:22" x14ac:dyDescent="0.35">
      <c r="T9826" s="32"/>
      <c r="V9826" s="32"/>
    </row>
    <row r="9827" spans="20:22" x14ac:dyDescent="0.35">
      <c r="T9827" s="32"/>
      <c r="V9827" s="32"/>
    </row>
    <row r="9828" spans="20:22" x14ac:dyDescent="0.35">
      <c r="T9828" s="32"/>
      <c r="V9828" s="32"/>
    </row>
    <row r="9829" spans="20:22" x14ac:dyDescent="0.35">
      <c r="T9829" s="32"/>
      <c r="V9829" s="32"/>
    </row>
    <row r="9830" spans="20:22" x14ac:dyDescent="0.35">
      <c r="T9830" s="32"/>
      <c r="V9830" s="32"/>
    </row>
    <row r="9831" spans="20:22" x14ac:dyDescent="0.35">
      <c r="T9831" s="32"/>
      <c r="V9831" s="32"/>
    </row>
    <row r="9832" spans="20:22" x14ac:dyDescent="0.35">
      <c r="T9832" s="32"/>
      <c r="V9832" s="32"/>
    </row>
    <row r="9833" spans="20:22" x14ac:dyDescent="0.35">
      <c r="T9833" s="32"/>
      <c r="V9833" s="32"/>
    </row>
    <row r="9834" spans="20:22" x14ac:dyDescent="0.35">
      <c r="T9834" s="32"/>
      <c r="V9834" s="32"/>
    </row>
    <row r="9835" spans="20:22" x14ac:dyDescent="0.35">
      <c r="T9835" s="32"/>
      <c r="V9835" s="32"/>
    </row>
    <row r="9836" spans="20:22" x14ac:dyDescent="0.35">
      <c r="T9836" s="32"/>
      <c r="V9836" s="32"/>
    </row>
    <row r="9837" spans="20:22" x14ac:dyDescent="0.35">
      <c r="T9837" s="32"/>
      <c r="V9837" s="32"/>
    </row>
    <row r="9838" spans="20:22" x14ac:dyDescent="0.35">
      <c r="T9838" s="32"/>
      <c r="V9838" s="32"/>
    </row>
    <row r="9839" spans="20:22" x14ac:dyDescent="0.35">
      <c r="T9839" s="32"/>
      <c r="V9839" s="32"/>
    </row>
    <row r="9840" spans="20:22" x14ac:dyDescent="0.35">
      <c r="T9840" s="32"/>
      <c r="V9840" s="32"/>
    </row>
    <row r="9841" spans="20:22" x14ac:dyDescent="0.35">
      <c r="T9841" s="32"/>
      <c r="V9841" s="32"/>
    </row>
    <row r="9842" spans="20:22" x14ac:dyDescent="0.35">
      <c r="T9842" s="32"/>
      <c r="V9842" s="32"/>
    </row>
    <row r="9843" spans="20:22" x14ac:dyDescent="0.35">
      <c r="T9843" s="32"/>
      <c r="V9843" s="32"/>
    </row>
    <row r="9844" spans="20:22" x14ac:dyDescent="0.35">
      <c r="T9844" s="32"/>
      <c r="V9844" s="32"/>
    </row>
    <row r="9845" spans="20:22" x14ac:dyDescent="0.35">
      <c r="T9845" s="32"/>
      <c r="V9845" s="32"/>
    </row>
    <row r="9846" spans="20:22" x14ac:dyDescent="0.35">
      <c r="T9846" s="32"/>
      <c r="V9846" s="32"/>
    </row>
    <row r="9847" spans="20:22" x14ac:dyDescent="0.35">
      <c r="T9847" s="32"/>
      <c r="V9847" s="32"/>
    </row>
    <row r="9848" spans="20:22" x14ac:dyDescent="0.35">
      <c r="T9848" s="32"/>
      <c r="V9848" s="32"/>
    </row>
    <row r="9849" spans="20:22" x14ac:dyDescent="0.35">
      <c r="T9849" s="32"/>
      <c r="V9849" s="32"/>
    </row>
    <row r="9850" spans="20:22" x14ac:dyDescent="0.35">
      <c r="T9850" s="32"/>
      <c r="V9850" s="32"/>
    </row>
    <row r="9851" spans="20:22" x14ac:dyDescent="0.35">
      <c r="T9851" s="32"/>
      <c r="V9851" s="32"/>
    </row>
    <row r="9852" spans="20:22" x14ac:dyDescent="0.35">
      <c r="T9852" s="32"/>
      <c r="V9852" s="32"/>
    </row>
    <row r="9853" spans="20:22" x14ac:dyDescent="0.35">
      <c r="T9853" s="32"/>
      <c r="V9853" s="32"/>
    </row>
    <row r="9854" spans="20:22" x14ac:dyDescent="0.35">
      <c r="T9854" s="32"/>
      <c r="V9854" s="32"/>
    </row>
    <row r="9855" spans="20:22" x14ac:dyDescent="0.35">
      <c r="T9855" s="32"/>
      <c r="V9855" s="32"/>
    </row>
    <row r="9856" spans="20:22" x14ac:dyDescent="0.35">
      <c r="T9856" s="32"/>
      <c r="V9856" s="32"/>
    </row>
    <row r="9857" spans="20:22" x14ac:dyDescent="0.35">
      <c r="T9857" s="32"/>
      <c r="V9857" s="32"/>
    </row>
    <row r="9858" spans="20:22" x14ac:dyDescent="0.35">
      <c r="T9858" s="32"/>
      <c r="V9858" s="32"/>
    </row>
    <row r="9859" spans="20:22" x14ac:dyDescent="0.35">
      <c r="T9859" s="32"/>
      <c r="V9859" s="32"/>
    </row>
    <row r="9860" spans="20:22" x14ac:dyDescent="0.35">
      <c r="T9860" s="32"/>
      <c r="V9860" s="32"/>
    </row>
    <row r="9861" spans="20:22" x14ac:dyDescent="0.35">
      <c r="T9861" s="32"/>
      <c r="V9861" s="32"/>
    </row>
    <row r="9862" spans="20:22" x14ac:dyDescent="0.35">
      <c r="T9862" s="32"/>
      <c r="V9862" s="32"/>
    </row>
    <row r="9863" spans="20:22" x14ac:dyDescent="0.35">
      <c r="T9863" s="32"/>
      <c r="V9863" s="32"/>
    </row>
    <row r="9864" spans="20:22" x14ac:dyDescent="0.35">
      <c r="T9864" s="32"/>
      <c r="V9864" s="32"/>
    </row>
    <row r="9865" spans="20:22" x14ac:dyDescent="0.35">
      <c r="T9865" s="32"/>
      <c r="V9865" s="32"/>
    </row>
    <row r="9866" spans="20:22" x14ac:dyDescent="0.35">
      <c r="T9866" s="32"/>
      <c r="V9866" s="32"/>
    </row>
    <row r="9867" spans="20:22" x14ac:dyDescent="0.35">
      <c r="T9867" s="32"/>
      <c r="V9867" s="32"/>
    </row>
    <row r="9868" spans="20:22" x14ac:dyDescent="0.35">
      <c r="T9868" s="32"/>
      <c r="V9868" s="32"/>
    </row>
    <row r="9869" spans="20:22" x14ac:dyDescent="0.35">
      <c r="T9869" s="32"/>
      <c r="V9869" s="32"/>
    </row>
    <row r="9870" spans="20:22" x14ac:dyDescent="0.35">
      <c r="T9870" s="32"/>
      <c r="V9870" s="32"/>
    </row>
    <row r="9871" spans="20:22" x14ac:dyDescent="0.35">
      <c r="T9871" s="32"/>
      <c r="V9871" s="32"/>
    </row>
    <row r="9872" spans="20:22" x14ac:dyDescent="0.35">
      <c r="T9872" s="32"/>
      <c r="V9872" s="32"/>
    </row>
    <row r="9873" spans="20:22" x14ac:dyDescent="0.35">
      <c r="T9873" s="32"/>
      <c r="V9873" s="32"/>
    </row>
    <row r="9874" spans="20:22" x14ac:dyDescent="0.35">
      <c r="T9874" s="32"/>
      <c r="V9874" s="32"/>
    </row>
    <row r="9875" spans="20:22" x14ac:dyDescent="0.35">
      <c r="T9875" s="32"/>
      <c r="V9875" s="32"/>
    </row>
    <row r="9876" spans="20:22" x14ac:dyDescent="0.35">
      <c r="T9876" s="32"/>
      <c r="V9876" s="32"/>
    </row>
    <row r="9877" spans="20:22" x14ac:dyDescent="0.35">
      <c r="T9877" s="32"/>
      <c r="V9877" s="32"/>
    </row>
    <row r="9878" spans="20:22" x14ac:dyDescent="0.35">
      <c r="T9878" s="32"/>
      <c r="V9878" s="32"/>
    </row>
    <row r="9879" spans="20:22" x14ac:dyDescent="0.35">
      <c r="T9879" s="32"/>
      <c r="V9879" s="32"/>
    </row>
    <row r="9880" spans="20:22" x14ac:dyDescent="0.35">
      <c r="T9880" s="32"/>
      <c r="V9880" s="32"/>
    </row>
    <row r="9881" spans="20:22" x14ac:dyDescent="0.35">
      <c r="T9881" s="32"/>
      <c r="V9881" s="32"/>
    </row>
    <row r="9882" spans="20:22" x14ac:dyDescent="0.35">
      <c r="T9882" s="32"/>
      <c r="V9882" s="32"/>
    </row>
    <row r="9883" spans="20:22" x14ac:dyDescent="0.35">
      <c r="T9883" s="32"/>
      <c r="V9883" s="32"/>
    </row>
    <row r="9884" spans="20:22" x14ac:dyDescent="0.35">
      <c r="T9884" s="32"/>
      <c r="V9884" s="32"/>
    </row>
    <row r="9885" spans="20:22" x14ac:dyDescent="0.35">
      <c r="T9885" s="32"/>
      <c r="V9885" s="32"/>
    </row>
    <row r="9886" spans="20:22" x14ac:dyDescent="0.35">
      <c r="T9886" s="32"/>
      <c r="V9886" s="32"/>
    </row>
    <row r="9887" spans="20:22" x14ac:dyDescent="0.35">
      <c r="T9887" s="32"/>
      <c r="V9887" s="32"/>
    </row>
    <row r="9888" spans="20:22" x14ac:dyDescent="0.35">
      <c r="T9888" s="32"/>
      <c r="V9888" s="32"/>
    </row>
    <row r="9889" spans="20:22" x14ac:dyDescent="0.35">
      <c r="T9889" s="32"/>
      <c r="V9889" s="32"/>
    </row>
    <row r="9890" spans="20:22" x14ac:dyDescent="0.35">
      <c r="T9890" s="32"/>
      <c r="V9890" s="32"/>
    </row>
    <row r="9891" spans="20:22" x14ac:dyDescent="0.35">
      <c r="T9891" s="32"/>
      <c r="V9891" s="32"/>
    </row>
    <row r="9892" spans="20:22" x14ac:dyDescent="0.35">
      <c r="T9892" s="32"/>
      <c r="V9892" s="32"/>
    </row>
    <row r="9893" spans="20:22" x14ac:dyDescent="0.35">
      <c r="T9893" s="32"/>
      <c r="V9893" s="32"/>
    </row>
    <row r="9894" spans="20:22" x14ac:dyDescent="0.35">
      <c r="T9894" s="32"/>
      <c r="V9894" s="32"/>
    </row>
    <row r="9895" spans="20:22" x14ac:dyDescent="0.35">
      <c r="T9895" s="32"/>
      <c r="V9895" s="32"/>
    </row>
    <row r="9896" spans="20:22" x14ac:dyDescent="0.35">
      <c r="T9896" s="32"/>
      <c r="V9896" s="32"/>
    </row>
    <row r="9897" spans="20:22" x14ac:dyDescent="0.35">
      <c r="T9897" s="32"/>
      <c r="V9897" s="32"/>
    </row>
    <row r="9898" spans="20:22" x14ac:dyDescent="0.35">
      <c r="T9898" s="32"/>
      <c r="V9898" s="32"/>
    </row>
    <row r="9899" spans="20:22" x14ac:dyDescent="0.35">
      <c r="T9899" s="32"/>
      <c r="V9899" s="32"/>
    </row>
    <row r="9900" spans="20:22" x14ac:dyDescent="0.35">
      <c r="T9900" s="32"/>
      <c r="V9900" s="32"/>
    </row>
    <row r="9901" spans="20:22" x14ac:dyDescent="0.35">
      <c r="T9901" s="32"/>
      <c r="V9901" s="32"/>
    </row>
    <row r="9902" spans="20:22" x14ac:dyDescent="0.35">
      <c r="T9902" s="32"/>
      <c r="V9902" s="32"/>
    </row>
    <row r="9903" spans="20:22" x14ac:dyDescent="0.35">
      <c r="T9903" s="32"/>
      <c r="V9903" s="32"/>
    </row>
    <row r="9904" spans="20:22" x14ac:dyDescent="0.35">
      <c r="T9904" s="32"/>
      <c r="V9904" s="32"/>
    </row>
    <row r="9905" spans="20:22" x14ac:dyDescent="0.35">
      <c r="T9905" s="32"/>
      <c r="V9905" s="32"/>
    </row>
    <row r="9906" spans="20:22" x14ac:dyDescent="0.35">
      <c r="T9906" s="32"/>
      <c r="V9906" s="32"/>
    </row>
    <row r="9907" spans="20:22" x14ac:dyDescent="0.35">
      <c r="T9907" s="32"/>
      <c r="V9907" s="32"/>
    </row>
    <row r="9908" spans="20:22" x14ac:dyDescent="0.35">
      <c r="T9908" s="32"/>
      <c r="V9908" s="32"/>
    </row>
    <row r="9909" spans="20:22" x14ac:dyDescent="0.35">
      <c r="T9909" s="32"/>
      <c r="V9909" s="32"/>
    </row>
    <row r="9910" spans="20:22" x14ac:dyDescent="0.35">
      <c r="T9910" s="32"/>
      <c r="V9910" s="32"/>
    </row>
    <row r="9911" spans="20:22" x14ac:dyDescent="0.35">
      <c r="T9911" s="32"/>
      <c r="V9911" s="32"/>
    </row>
    <row r="9912" spans="20:22" x14ac:dyDescent="0.35">
      <c r="T9912" s="32"/>
      <c r="V9912" s="32"/>
    </row>
    <row r="9913" spans="20:22" x14ac:dyDescent="0.35">
      <c r="T9913" s="32"/>
      <c r="V9913" s="32"/>
    </row>
    <row r="9914" spans="20:22" x14ac:dyDescent="0.35">
      <c r="T9914" s="32"/>
      <c r="V9914" s="32"/>
    </row>
    <row r="9915" spans="20:22" x14ac:dyDescent="0.35">
      <c r="T9915" s="32"/>
      <c r="V9915" s="32"/>
    </row>
    <row r="9916" spans="20:22" x14ac:dyDescent="0.35">
      <c r="T9916" s="32"/>
      <c r="V9916" s="32"/>
    </row>
    <row r="9917" spans="20:22" x14ac:dyDescent="0.35">
      <c r="T9917" s="32"/>
      <c r="V9917" s="32"/>
    </row>
    <row r="9918" spans="20:22" x14ac:dyDescent="0.35">
      <c r="T9918" s="32"/>
      <c r="V9918" s="32"/>
    </row>
    <row r="9919" spans="20:22" x14ac:dyDescent="0.35">
      <c r="T9919" s="32"/>
      <c r="V9919" s="32"/>
    </row>
    <row r="9920" spans="20:22" x14ac:dyDescent="0.35">
      <c r="T9920" s="32"/>
      <c r="V9920" s="32"/>
    </row>
    <row r="9921" spans="20:22" x14ac:dyDescent="0.35">
      <c r="T9921" s="32"/>
      <c r="V9921" s="32"/>
    </row>
    <row r="9922" spans="20:22" x14ac:dyDescent="0.35">
      <c r="T9922" s="32"/>
      <c r="V9922" s="32"/>
    </row>
    <row r="9923" spans="20:22" x14ac:dyDescent="0.35">
      <c r="T9923" s="32"/>
      <c r="V9923" s="32"/>
    </row>
    <row r="9924" spans="20:22" x14ac:dyDescent="0.35">
      <c r="T9924" s="32"/>
      <c r="V9924" s="32"/>
    </row>
    <row r="9925" spans="20:22" x14ac:dyDescent="0.35">
      <c r="T9925" s="32"/>
      <c r="V9925" s="32"/>
    </row>
    <row r="9926" spans="20:22" x14ac:dyDescent="0.35">
      <c r="T9926" s="32"/>
      <c r="V9926" s="32"/>
    </row>
    <row r="9927" spans="20:22" x14ac:dyDescent="0.35">
      <c r="T9927" s="32"/>
      <c r="V9927" s="32"/>
    </row>
    <row r="9928" spans="20:22" x14ac:dyDescent="0.35">
      <c r="T9928" s="32"/>
      <c r="V9928" s="32"/>
    </row>
    <row r="9929" spans="20:22" x14ac:dyDescent="0.35">
      <c r="T9929" s="32"/>
      <c r="V9929" s="32"/>
    </row>
    <row r="9930" spans="20:22" x14ac:dyDescent="0.35">
      <c r="T9930" s="32"/>
      <c r="V9930" s="32"/>
    </row>
    <row r="9931" spans="20:22" x14ac:dyDescent="0.35">
      <c r="T9931" s="32"/>
      <c r="V9931" s="32"/>
    </row>
    <row r="9932" spans="20:22" x14ac:dyDescent="0.35">
      <c r="T9932" s="32"/>
      <c r="V9932" s="32"/>
    </row>
    <row r="9933" spans="20:22" x14ac:dyDescent="0.35">
      <c r="T9933" s="32"/>
      <c r="V9933" s="32"/>
    </row>
    <row r="9934" spans="20:22" x14ac:dyDescent="0.35">
      <c r="T9934" s="32"/>
      <c r="V9934" s="32"/>
    </row>
    <row r="9935" spans="20:22" x14ac:dyDescent="0.35">
      <c r="T9935" s="32"/>
      <c r="V9935" s="32"/>
    </row>
    <row r="9936" spans="20:22" x14ac:dyDescent="0.35">
      <c r="T9936" s="32"/>
      <c r="V9936" s="32"/>
    </row>
    <row r="9937" spans="20:22" x14ac:dyDescent="0.35">
      <c r="T9937" s="32"/>
      <c r="V9937" s="32"/>
    </row>
    <row r="9938" spans="20:22" x14ac:dyDescent="0.35">
      <c r="T9938" s="32"/>
      <c r="V9938" s="32"/>
    </row>
    <row r="9939" spans="20:22" x14ac:dyDescent="0.35">
      <c r="T9939" s="32"/>
      <c r="V9939" s="32"/>
    </row>
    <row r="9940" spans="20:22" x14ac:dyDescent="0.35">
      <c r="T9940" s="32"/>
      <c r="V9940" s="32"/>
    </row>
    <row r="9941" spans="20:22" x14ac:dyDescent="0.35">
      <c r="T9941" s="32"/>
      <c r="V9941" s="32"/>
    </row>
    <row r="9942" spans="20:22" x14ac:dyDescent="0.35">
      <c r="T9942" s="32"/>
      <c r="V9942" s="32"/>
    </row>
    <row r="9943" spans="20:22" x14ac:dyDescent="0.35">
      <c r="T9943" s="32"/>
      <c r="V9943" s="32"/>
    </row>
    <row r="9944" spans="20:22" x14ac:dyDescent="0.35">
      <c r="T9944" s="32"/>
      <c r="V9944" s="32"/>
    </row>
    <row r="9945" spans="20:22" x14ac:dyDescent="0.35">
      <c r="T9945" s="32"/>
      <c r="V9945" s="32"/>
    </row>
    <row r="9946" spans="20:22" x14ac:dyDescent="0.35">
      <c r="T9946" s="32"/>
      <c r="V9946" s="32"/>
    </row>
    <row r="9947" spans="20:22" x14ac:dyDescent="0.35">
      <c r="T9947" s="32"/>
      <c r="V9947" s="32"/>
    </row>
    <row r="9948" spans="20:22" x14ac:dyDescent="0.35">
      <c r="T9948" s="32"/>
      <c r="V9948" s="32"/>
    </row>
    <row r="9949" spans="20:22" x14ac:dyDescent="0.35">
      <c r="T9949" s="32"/>
      <c r="V9949" s="32"/>
    </row>
    <row r="9950" spans="20:22" x14ac:dyDescent="0.35">
      <c r="T9950" s="32"/>
      <c r="V9950" s="32"/>
    </row>
    <row r="9951" spans="20:22" x14ac:dyDescent="0.35">
      <c r="T9951" s="32"/>
      <c r="V9951" s="32"/>
    </row>
    <row r="9952" spans="20:22" x14ac:dyDescent="0.35">
      <c r="T9952" s="32"/>
      <c r="V9952" s="32"/>
    </row>
    <row r="9953" spans="20:22" x14ac:dyDescent="0.35">
      <c r="T9953" s="32"/>
      <c r="V9953" s="32"/>
    </row>
    <row r="9954" spans="20:22" x14ac:dyDescent="0.35">
      <c r="T9954" s="32"/>
      <c r="V9954" s="32"/>
    </row>
    <row r="9955" spans="20:22" x14ac:dyDescent="0.35">
      <c r="T9955" s="32"/>
      <c r="V9955" s="32"/>
    </row>
    <row r="9956" spans="20:22" x14ac:dyDescent="0.35">
      <c r="T9956" s="32"/>
      <c r="V9956" s="32"/>
    </row>
    <row r="9957" spans="20:22" x14ac:dyDescent="0.35">
      <c r="T9957" s="32"/>
      <c r="V9957" s="32"/>
    </row>
    <row r="9958" spans="20:22" x14ac:dyDescent="0.35">
      <c r="T9958" s="32"/>
      <c r="V9958" s="32"/>
    </row>
    <row r="9959" spans="20:22" x14ac:dyDescent="0.35">
      <c r="T9959" s="32"/>
      <c r="V9959" s="32"/>
    </row>
    <row r="9960" spans="20:22" x14ac:dyDescent="0.35">
      <c r="T9960" s="32"/>
      <c r="V9960" s="32"/>
    </row>
    <row r="9961" spans="20:22" x14ac:dyDescent="0.35">
      <c r="T9961" s="32"/>
      <c r="V9961" s="32"/>
    </row>
    <row r="9962" spans="20:22" x14ac:dyDescent="0.35">
      <c r="T9962" s="32"/>
      <c r="V9962" s="32"/>
    </row>
    <row r="9963" spans="20:22" x14ac:dyDescent="0.35">
      <c r="T9963" s="32"/>
      <c r="V9963" s="32"/>
    </row>
    <row r="9964" spans="20:22" x14ac:dyDescent="0.35">
      <c r="T9964" s="32"/>
      <c r="V9964" s="32"/>
    </row>
    <row r="9965" spans="20:22" x14ac:dyDescent="0.35">
      <c r="T9965" s="32"/>
      <c r="V9965" s="32"/>
    </row>
    <row r="9966" spans="20:22" x14ac:dyDescent="0.35">
      <c r="T9966" s="32"/>
      <c r="V9966" s="32"/>
    </row>
    <row r="9967" spans="20:22" x14ac:dyDescent="0.35">
      <c r="T9967" s="32"/>
      <c r="V9967" s="32"/>
    </row>
    <row r="9968" spans="20:22" x14ac:dyDescent="0.35">
      <c r="T9968" s="32"/>
      <c r="V9968" s="32"/>
    </row>
    <row r="9969" spans="20:22" x14ac:dyDescent="0.35">
      <c r="T9969" s="32"/>
      <c r="V9969" s="32"/>
    </row>
    <row r="9970" spans="20:22" x14ac:dyDescent="0.35">
      <c r="T9970" s="32"/>
      <c r="V9970" s="32"/>
    </row>
    <row r="9971" spans="20:22" x14ac:dyDescent="0.35">
      <c r="T9971" s="32"/>
      <c r="V9971" s="32"/>
    </row>
    <row r="9972" spans="20:22" x14ac:dyDescent="0.35">
      <c r="T9972" s="32"/>
      <c r="V9972" s="32"/>
    </row>
    <row r="9973" spans="20:22" x14ac:dyDescent="0.35">
      <c r="T9973" s="32"/>
      <c r="V9973" s="32"/>
    </row>
    <row r="9974" spans="20:22" x14ac:dyDescent="0.35">
      <c r="T9974" s="32"/>
      <c r="V9974" s="32"/>
    </row>
    <row r="9975" spans="20:22" x14ac:dyDescent="0.35">
      <c r="T9975" s="32"/>
      <c r="V9975" s="32"/>
    </row>
    <row r="9976" spans="20:22" x14ac:dyDescent="0.35">
      <c r="T9976" s="32"/>
      <c r="V9976" s="32"/>
    </row>
    <row r="9977" spans="20:22" x14ac:dyDescent="0.35">
      <c r="T9977" s="32"/>
      <c r="V9977" s="32"/>
    </row>
    <row r="9978" spans="20:22" x14ac:dyDescent="0.35">
      <c r="T9978" s="32"/>
      <c r="V9978" s="32"/>
    </row>
    <row r="9979" spans="20:22" x14ac:dyDescent="0.35">
      <c r="T9979" s="32"/>
      <c r="V9979" s="32"/>
    </row>
    <row r="9980" spans="20:22" x14ac:dyDescent="0.35">
      <c r="T9980" s="32"/>
      <c r="V9980" s="32"/>
    </row>
    <row r="9981" spans="20:22" x14ac:dyDescent="0.35">
      <c r="T9981" s="32"/>
      <c r="V9981" s="32"/>
    </row>
    <row r="9982" spans="20:22" x14ac:dyDescent="0.35">
      <c r="T9982" s="32"/>
      <c r="V9982" s="32"/>
    </row>
    <row r="9983" spans="20:22" x14ac:dyDescent="0.35">
      <c r="T9983" s="32"/>
      <c r="V9983" s="32"/>
    </row>
    <row r="9984" spans="20:22" x14ac:dyDescent="0.35">
      <c r="T9984" s="32"/>
      <c r="V9984" s="32"/>
    </row>
    <row r="9985" spans="20:22" x14ac:dyDescent="0.35">
      <c r="T9985" s="32"/>
      <c r="V9985" s="32"/>
    </row>
    <row r="9986" spans="20:22" x14ac:dyDescent="0.35">
      <c r="T9986" s="32"/>
      <c r="V9986" s="32"/>
    </row>
    <row r="9987" spans="20:22" x14ac:dyDescent="0.35">
      <c r="T9987" s="32"/>
      <c r="V9987" s="32"/>
    </row>
    <row r="9988" spans="20:22" x14ac:dyDescent="0.35">
      <c r="T9988" s="32"/>
      <c r="V9988" s="32"/>
    </row>
    <row r="9989" spans="20:22" x14ac:dyDescent="0.35">
      <c r="T9989" s="32"/>
      <c r="V9989" s="32"/>
    </row>
    <row r="9990" spans="20:22" x14ac:dyDescent="0.35">
      <c r="T9990" s="32"/>
      <c r="V9990" s="32"/>
    </row>
    <row r="9991" spans="20:22" x14ac:dyDescent="0.35">
      <c r="T9991" s="32"/>
      <c r="V9991" s="32"/>
    </row>
    <row r="9992" spans="20:22" x14ac:dyDescent="0.35">
      <c r="T9992" s="32"/>
      <c r="V9992" s="32"/>
    </row>
    <row r="9993" spans="20:22" x14ac:dyDescent="0.35">
      <c r="T9993" s="32"/>
      <c r="V9993" s="32"/>
    </row>
    <row r="9994" spans="20:22" x14ac:dyDescent="0.35">
      <c r="T9994" s="32"/>
      <c r="V9994" s="32"/>
    </row>
    <row r="9995" spans="20:22" x14ac:dyDescent="0.35">
      <c r="T9995" s="32"/>
      <c r="V9995" s="32"/>
    </row>
    <row r="9996" spans="20:22" x14ac:dyDescent="0.35">
      <c r="T9996" s="32"/>
      <c r="V9996" s="32"/>
    </row>
    <row r="9997" spans="20:22" x14ac:dyDescent="0.35">
      <c r="T9997" s="32"/>
      <c r="V9997" s="32"/>
    </row>
    <row r="9998" spans="20:22" x14ac:dyDescent="0.35">
      <c r="T9998" s="32"/>
      <c r="V9998" s="32"/>
    </row>
    <row r="9999" spans="20:22" x14ac:dyDescent="0.35">
      <c r="T9999" s="32"/>
      <c r="V9999" s="32"/>
    </row>
    <row r="10000" spans="20:22" x14ac:dyDescent="0.35">
      <c r="T10000" s="32"/>
      <c r="V10000" s="32"/>
    </row>
    <row r="10001" spans="20:22" x14ac:dyDescent="0.35">
      <c r="T10001" s="32"/>
      <c r="V10001" s="32"/>
    </row>
    <row r="10002" spans="20:22" x14ac:dyDescent="0.35">
      <c r="T10002" s="32"/>
      <c r="V10002" s="32"/>
    </row>
    <row r="10003" spans="20:22" x14ac:dyDescent="0.35">
      <c r="T10003" s="32"/>
      <c r="V10003" s="32"/>
    </row>
    <row r="10004" spans="20:22" x14ac:dyDescent="0.35">
      <c r="T10004" s="32"/>
      <c r="V10004" s="32"/>
    </row>
    <row r="10005" spans="20:22" x14ac:dyDescent="0.35">
      <c r="T10005" s="32"/>
      <c r="V10005" s="32"/>
    </row>
    <row r="10006" spans="20:22" x14ac:dyDescent="0.35">
      <c r="T10006" s="32"/>
      <c r="V10006" s="32"/>
    </row>
    <row r="10007" spans="20:22" x14ac:dyDescent="0.35">
      <c r="T10007" s="32"/>
      <c r="V10007" s="32"/>
    </row>
    <row r="10008" spans="20:22" x14ac:dyDescent="0.35">
      <c r="T10008" s="32"/>
      <c r="V10008" s="32"/>
    </row>
    <row r="10009" spans="20:22" x14ac:dyDescent="0.35">
      <c r="T10009" s="32"/>
      <c r="V10009" s="32"/>
    </row>
    <row r="10010" spans="20:22" x14ac:dyDescent="0.35">
      <c r="T10010" s="32"/>
      <c r="V10010" s="32"/>
    </row>
    <row r="10011" spans="20:22" x14ac:dyDescent="0.35">
      <c r="T10011" s="32"/>
      <c r="V10011" s="32"/>
    </row>
    <row r="10012" spans="20:22" x14ac:dyDescent="0.35">
      <c r="T10012" s="32"/>
      <c r="V10012" s="32"/>
    </row>
    <row r="10013" spans="20:22" x14ac:dyDescent="0.35">
      <c r="T10013" s="32"/>
      <c r="V10013" s="32"/>
    </row>
    <row r="10014" spans="20:22" x14ac:dyDescent="0.35">
      <c r="T10014" s="32"/>
      <c r="V10014" s="32"/>
    </row>
    <row r="10015" spans="20:22" x14ac:dyDescent="0.35">
      <c r="T10015" s="32"/>
      <c r="V10015" s="32"/>
    </row>
    <row r="10016" spans="20:22" x14ac:dyDescent="0.35">
      <c r="T10016" s="32"/>
      <c r="V10016" s="32"/>
    </row>
    <row r="10017" spans="20:22" x14ac:dyDescent="0.35">
      <c r="T10017" s="32"/>
      <c r="V10017" s="32"/>
    </row>
    <row r="10018" spans="20:22" x14ac:dyDescent="0.35">
      <c r="T10018" s="32"/>
      <c r="V10018" s="32"/>
    </row>
    <row r="10019" spans="20:22" x14ac:dyDescent="0.35">
      <c r="T10019" s="32"/>
      <c r="V10019" s="32"/>
    </row>
    <row r="10020" spans="20:22" x14ac:dyDescent="0.35">
      <c r="T10020" s="32"/>
      <c r="V10020" s="32"/>
    </row>
    <row r="10021" spans="20:22" x14ac:dyDescent="0.35">
      <c r="T10021" s="32"/>
      <c r="V10021" s="32"/>
    </row>
    <row r="10022" spans="20:22" x14ac:dyDescent="0.35">
      <c r="T10022" s="32"/>
      <c r="V10022" s="32"/>
    </row>
    <row r="10023" spans="20:22" x14ac:dyDescent="0.35">
      <c r="T10023" s="32"/>
      <c r="V10023" s="32"/>
    </row>
    <row r="10024" spans="20:22" x14ac:dyDescent="0.35">
      <c r="T10024" s="32"/>
      <c r="V10024" s="32"/>
    </row>
    <row r="10025" spans="20:22" x14ac:dyDescent="0.35">
      <c r="T10025" s="32"/>
      <c r="V10025" s="32"/>
    </row>
    <row r="10026" spans="20:22" x14ac:dyDescent="0.35">
      <c r="T10026" s="32"/>
      <c r="V10026" s="32"/>
    </row>
    <row r="10027" spans="20:22" x14ac:dyDescent="0.35">
      <c r="T10027" s="32"/>
      <c r="V10027" s="32"/>
    </row>
    <row r="10028" spans="20:22" x14ac:dyDescent="0.35">
      <c r="T10028" s="32"/>
      <c r="V10028" s="32"/>
    </row>
    <row r="10029" spans="20:22" x14ac:dyDescent="0.35">
      <c r="T10029" s="32"/>
      <c r="V10029" s="32"/>
    </row>
    <row r="10030" spans="20:22" x14ac:dyDescent="0.35">
      <c r="T10030" s="32"/>
      <c r="V10030" s="32"/>
    </row>
    <row r="10031" spans="20:22" x14ac:dyDescent="0.35">
      <c r="T10031" s="32"/>
      <c r="V10031" s="32"/>
    </row>
    <row r="10032" spans="20:22" x14ac:dyDescent="0.35">
      <c r="T10032" s="32"/>
      <c r="V10032" s="32"/>
    </row>
    <row r="10033" spans="20:22" x14ac:dyDescent="0.35">
      <c r="T10033" s="32"/>
      <c r="V10033" s="32"/>
    </row>
    <row r="10034" spans="20:22" x14ac:dyDescent="0.35">
      <c r="T10034" s="32"/>
      <c r="V10034" s="32"/>
    </row>
    <row r="10035" spans="20:22" x14ac:dyDescent="0.35">
      <c r="T10035" s="32"/>
      <c r="V10035" s="32"/>
    </row>
    <row r="10036" spans="20:22" x14ac:dyDescent="0.35">
      <c r="T10036" s="32"/>
      <c r="V10036" s="32"/>
    </row>
    <row r="10037" spans="20:22" x14ac:dyDescent="0.35">
      <c r="T10037" s="32"/>
      <c r="V10037" s="32"/>
    </row>
    <row r="10038" spans="20:22" x14ac:dyDescent="0.35">
      <c r="T10038" s="32"/>
      <c r="V10038" s="32"/>
    </row>
    <row r="10039" spans="20:22" x14ac:dyDescent="0.35">
      <c r="T10039" s="32"/>
      <c r="V10039" s="32"/>
    </row>
    <row r="10040" spans="20:22" x14ac:dyDescent="0.35">
      <c r="T10040" s="32"/>
      <c r="V10040" s="32"/>
    </row>
    <row r="10041" spans="20:22" x14ac:dyDescent="0.35">
      <c r="T10041" s="32"/>
      <c r="V10041" s="32"/>
    </row>
    <row r="10042" spans="20:22" x14ac:dyDescent="0.35">
      <c r="T10042" s="32"/>
      <c r="V10042" s="32"/>
    </row>
    <row r="10043" spans="20:22" x14ac:dyDescent="0.35">
      <c r="T10043" s="32"/>
      <c r="V10043" s="32"/>
    </row>
    <row r="10044" spans="20:22" x14ac:dyDescent="0.35">
      <c r="T10044" s="32"/>
      <c r="V10044" s="32"/>
    </row>
    <row r="10045" spans="20:22" x14ac:dyDescent="0.35">
      <c r="T10045" s="32"/>
      <c r="V10045" s="32"/>
    </row>
    <row r="10046" spans="20:22" x14ac:dyDescent="0.35">
      <c r="T10046" s="32"/>
      <c r="V10046" s="32"/>
    </row>
    <row r="10047" spans="20:22" x14ac:dyDescent="0.35">
      <c r="T10047" s="32"/>
      <c r="V10047" s="32"/>
    </row>
    <row r="10048" spans="20:22" x14ac:dyDescent="0.35">
      <c r="T10048" s="32"/>
      <c r="V10048" s="32"/>
    </row>
    <row r="10049" spans="20:22" x14ac:dyDescent="0.35">
      <c r="T10049" s="32"/>
      <c r="V10049" s="32"/>
    </row>
    <row r="10050" spans="20:22" x14ac:dyDescent="0.35">
      <c r="T10050" s="32"/>
      <c r="V10050" s="32"/>
    </row>
    <row r="10051" spans="20:22" x14ac:dyDescent="0.35">
      <c r="T10051" s="32"/>
      <c r="V10051" s="32"/>
    </row>
    <row r="10052" spans="20:22" x14ac:dyDescent="0.35">
      <c r="T10052" s="32"/>
      <c r="V10052" s="32"/>
    </row>
    <row r="10053" spans="20:22" x14ac:dyDescent="0.35">
      <c r="T10053" s="32"/>
      <c r="V10053" s="32"/>
    </row>
    <row r="10054" spans="20:22" x14ac:dyDescent="0.35">
      <c r="T10054" s="32"/>
      <c r="V10054" s="32"/>
    </row>
    <row r="10055" spans="20:22" x14ac:dyDescent="0.35">
      <c r="T10055" s="32"/>
      <c r="V10055" s="32"/>
    </row>
    <row r="10056" spans="20:22" x14ac:dyDescent="0.35">
      <c r="T10056" s="32"/>
      <c r="V10056" s="32"/>
    </row>
    <row r="10057" spans="20:22" x14ac:dyDescent="0.35">
      <c r="T10057" s="32"/>
      <c r="V10057" s="32"/>
    </row>
    <row r="10058" spans="20:22" x14ac:dyDescent="0.35">
      <c r="T10058" s="32"/>
      <c r="V10058" s="32"/>
    </row>
    <row r="10059" spans="20:22" x14ac:dyDescent="0.35">
      <c r="T10059" s="32"/>
      <c r="V10059" s="32"/>
    </row>
    <row r="10060" spans="20:22" x14ac:dyDescent="0.35">
      <c r="T10060" s="32"/>
      <c r="V10060" s="32"/>
    </row>
    <row r="10061" spans="20:22" x14ac:dyDescent="0.35">
      <c r="T10061" s="32"/>
      <c r="V10061" s="32"/>
    </row>
    <row r="10062" spans="20:22" x14ac:dyDescent="0.35">
      <c r="T10062" s="32"/>
      <c r="V10062" s="32"/>
    </row>
    <row r="10063" spans="20:22" x14ac:dyDescent="0.35">
      <c r="T10063" s="32"/>
      <c r="V10063" s="32"/>
    </row>
    <row r="10064" spans="20:22" x14ac:dyDescent="0.35">
      <c r="T10064" s="32"/>
      <c r="V10064" s="32"/>
    </row>
    <row r="10065" spans="20:22" x14ac:dyDescent="0.35">
      <c r="T10065" s="32"/>
      <c r="V10065" s="32"/>
    </row>
    <row r="10066" spans="20:22" x14ac:dyDescent="0.35">
      <c r="T10066" s="32"/>
      <c r="V10066" s="32"/>
    </row>
    <row r="10067" spans="20:22" x14ac:dyDescent="0.35">
      <c r="T10067" s="32"/>
      <c r="V10067" s="32"/>
    </row>
    <row r="10068" spans="20:22" x14ac:dyDescent="0.35">
      <c r="T10068" s="32"/>
      <c r="V10068" s="32"/>
    </row>
    <row r="10069" spans="20:22" x14ac:dyDescent="0.35">
      <c r="T10069" s="32"/>
      <c r="V10069" s="32"/>
    </row>
    <row r="10070" spans="20:22" x14ac:dyDescent="0.35">
      <c r="T10070" s="32"/>
      <c r="V10070" s="32"/>
    </row>
    <row r="10071" spans="20:22" x14ac:dyDescent="0.35">
      <c r="T10071" s="32"/>
      <c r="V10071" s="32"/>
    </row>
  </sheetData>
  <mergeCells count="8">
    <mergeCell ref="S69:V69"/>
    <mergeCell ref="K18:K22"/>
    <mergeCell ref="B90:B91"/>
    <mergeCell ref="B5:D5"/>
    <mergeCell ref="B10:D10"/>
    <mergeCell ref="B20:D20"/>
    <mergeCell ref="B30:D30"/>
    <mergeCell ref="B68:D68"/>
  </mergeCells>
  <conditionalFormatting sqref="G71:P150">
    <cfRule type="expression" dxfId="3" priority="3">
      <formula>$G71=life_expectancy</formula>
    </cfRule>
    <cfRule type="expression" dxfId="2" priority="4">
      <formula>$G71=retirement_age</formula>
    </cfRule>
  </conditionalFormatting>
  <conditionalFormatting sqref="AG71:AQ150">
    <cfRule type="expression" dxfId="1" priority="1">
      <formula>$G71=retirement_age</formula>
    </cfRule>
    <cfRule type="expression" dxfId="0" priority="2">
      <formula>$G71=life_expectancy</formula>
    </cfRule>
  </conditionalFormatting>
  <dataValidations count="1">
    <dataValidation type="list" allowBlank="1" showInputMessage="1" showErrorMessage="1" sqref="D74" xr:uid="{22B86B0B-0AD3-4E2A-9679-F928112FA9F7}">
      <formula1>"15%,25%,6%"</formula1>
    </dataValidation>
  </dataValidations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current_age</vt:lpstr>
      <vt:lpstr>life_expectancy</vt:lpstr>
      <vt:lpstr>retirement_age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</dc:creator>
  <cp:lastModifiedBy>Sambhav Rekhawat</cp:lastModifiedBy>
  <dcterms:created xsi:type="dcterms:W3CDTF">2015-06-05T18:17:20Z</dcterms:created>
  <dcterms:modified xsi:type="dcterms:W3CDTF">2025-05-31T19:40:04Z</dcterms:modified>
</cp:coreProperties>
</file>