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5540" tabRatio="500"/>
  </bookViews>
  <sheets>
    <sheet name="Financial Forecast" sheetId="1" r:id="rId1"/>
    <sheet name="Volume of Work" sheetId="3" r:id="rId2"/>
    <sheet name="Sheet2" sheetId="2" r:id="rId3"/>
  </sheets>
  <definedNames>
    <definedName name="_xlnm.Print_Area" localSheetId="0">'Financial Forecast'!$A:$A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28" i="1" l="1"/>
  <c r="AA29" i="1"/>
  <c r="O28" i="1"/>
  <c r="O29" i="1"/>
  <c r="O30" i="1"/>
  <c r="P26" i="1"/>
  <c r="P28" i="1"/>
  <c r="P29" i="1"/>
  <c r="P30" i="1"/>
  <c r="Q30" i="1"/>
  <c r="R30" i="1"/>
  <c r="S30" i="1"/>
  <c r="T30" i="1"/>
  <c r="U30" i="1"/>
  <c r="V30" i="1"/>
  <c r="W30" i="1"/>
  <c r="X30" i="1"/>
  <c r="Y30" i="1"/>
  <c r="Z30" i="1"/>
  <c r="AA30" i="1"/>
  <c r="AB26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B11" i="3"/>
  <c r="C11" i="3"/>
  <c r="D11" i="3"/>
  <c r="E11" i="3"/>
  <c r="F11" i="3"/>
  <c r="G11" i="3"/>
  <c r="H11" i="3"/>
  <c r="I11" i="3"/>
  <c r="J11" i="3"/>
  <c r="K11" i="3"/>
  <c r="L11" i="3"/>
  <c r="M11" i="3"/>
  <c r="B15" i="3"/>
  <c r="C15" i="3"/>
  <c r="D15" i="3"/>
  <c r="E15" i="3"/>
  <c r="F15" i="3"/>
  <c r="G15" i="3"/>
  <c r="H15" i="3"/>
  <c r="I15" i="3"/>
  <c r="J15" i="3"/>
  <c r="K15" i="3"/>
  <c r="L15" i="3"/>
  <c r="M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N15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N11" i="3"/>
  <c r="Q28" i="1"/>
  <c r="R28" i="1"/>
  <c r="S28" i="1"/>
  <c r="T28" i="1"/>
  <c r="U28" i="1"/>
  <c r="V28" i="1"/>
  <c r="W28" i="1"/>
  <c r="X28" i="1"/>
  <c r="Y28" i="1"/>
  <c r="Z28" i="1"/>
  <c r="P15" i="1"/>
  <c r="Q15" i="1"/>
  <c r="R15" i="1"/>
  <c r="S15" i="1"/>
  <c r="T15" i="1"/>
  <c r="U15" i="1"/>
  <c r="V15" i="1"/>
  <c r="W15" i="1"/>
  <c r="X15" i="1"/>
  <c r="Y15" i="1"/>
  <c r="Z15" i="1"/>
  <c r="AA15" i="1"/>
  <c r="D8" i="1"/>
  <c r="D29" i="1"/>
  <c r="C28" i="1"/>
  <c r="C29" i="1"/>
  <c r="C30" i="1"/>
  <c r="D30" i="1"/>
  <c r="E8" i="1"/>
  <c r="E29" i="1"/>
  <c r="E30" i="1"/>
  <c r="F8" i="1"/>
  <c r="F29" i="1"/>
  <c r="F30" i="1"/>
  <c r="G8" i="1"/>
  <c r="G29" i="1"/>
  <c r="G30" i="1"/>
  <c r="H8" i="1"/>
  <c r="H29" i="1"/>
  <c r="H30" i="1"/>
  <c r="I8" i="1"/>
  <c r="I29" i="1"/>
  <c r="I30" i="1"/>
  <c r="J8" i="1"/>
  <c r="J29" i="1"/>
  <c r="J30" i="1"/>
  <c r="K8" i="1"/>
  <c r="K29" i="1"/>
  <c r="K30" i="1"/>
  <c r="L8" i="1"/>
  <c r="L29" i="1"/>
  <c r="L30" i="1"/>
  <c r="M8" i="1"/>
  <c r="M29" i="1"/>
  <c r="M30" i="1"/>
  <c r="N8" i="1"/>
  <c r="N29" i="1"/>
  <c r="N30" i="1"/>
  <c r="O8" i="1"/>
  <c r="P8" i="1"/>
  <c r="Q8" i="1"/>
  <c r="Q29" i="1"/>
  <c r="R8" i="1"/>
  <c r="R29" i="1"/>
  <c r="S8" i="1"/>
  <c r="S29" i="1"/>
  <c r="T8" i="1"/>
  <c r="T29" i="1"/>
  <c r="U8" i="1"/>
  <c r="U29" i="1"/>
  <c r="V8" i="1"/>
  <c r="V29" i="1"/>
  <c r="W8" i="1"/>
  <c r="W29" i="1"/>
  <c r="X8" i="1"/>
  <c r="X29" i="1"/>
  <c r="Y8" i="1"/>
  <c r="Y29" i="1"/>
  <c r="Z8" i="1"/>
  <c r="Z29" i="1"/>
  <c r="AA8" i="1"/>
  <c r="AB8" i="1"/>
  <c r="AB29" i="1"/>
  <c r="AB30" i="1"/>
  <c r="AC8" i="1"/>
  <c r="AC29" i="1"/>
  <c r="AC30" i="1"/>
  <c r="AD8" i="1"/>
  <c r="AD29" i="1"/>
  <c r="AD30" i="1"/>
  <c r="AE8" i="1"/>
  <c r="AE29" i="1"/>
  <c r="AE30" i="1"/>
  <c r="AF8" i="1"/>
  <c r="AF29" i="1"/>
  <c r="AF30" i="1"/>
  <c r="AG8" i="1"/>
  <c r="AG29" i="1"/>
  <c r="AG30" i="1"/>
  <c r="AH8" i="1"/>
  <c r="AH29" i="1"/>
  <c r="AH30" i="1"/>
  <c r="AI8" i="1"/>
  <c r="AI29" i="1"/>
  <c r="AI30" i="1"/>
  <c r="AJ8" i="1"/>
  <c r="AJ29" i="1"/>
  <c r="AJ30" i="1"/>
  <c r="AK8" i="1"/>
  <c r="AK29" i="1"/>
  <c r="AK30" i="1"/>
  <c r="AL8" i="1"/>
  <c r="AL29" i="1"/>
  <c r="AL30" i="1"/>
  <c r="AM8" i="1"/>
  <c r="AM29" i="1"/>
  <c r="AM30" i="1"/>
  <c r="AK5" i="3"/>
  <c r="AJ5" i="3"/>
  <c r="AK6" i="3"/>
  <c r="AK9" i="3"/>
  <c r="AJ9" i="3"/>
  <c r="AK10" i="3"/>
  <c r="AK13" i="3"/>
  <c r="AJ13" i="3"/>
  <c r="AK14" i="3"/>
  <c r="AK17" i="3"/>
  <c r="AJ17" i="3"/>
  <c r="AK18" i="3"/>
  <c r="AK21" i="3"/>
  <c r="AI5" i="3"/>
  <c r="AJ6" i="3"/>
  <c r="AI9" i="3"/>
  <c r="AJ10" i="3"/>
  <c r="AI13" i="3"/>
  <c r="AJ14" i="3"/>
  <c r="AI17" i="3"/>
  <c r="AJ18" i="3"/>
  <c r="AJ21" i="3"/>
  <c r="AH5" i="3"/>
  <c r="AI6" i="3"/>
  <c r="AH9" i="3"/>
  <c r="AI10" i="3"/>
  <c r="AH13" i="3"/>
  <c r="AI14" i="3"/>
  <c r="AH17" i="3"/>
  <c r="AI18" i="3"/>
  <c r="AI21" i="3"/>
  <c r="AG5" i="3"/>
  <c r="AH6" i="3"/>
  <c r="AG9" i="3"/>
  <c r="AH10" i="3"/>
  <c r="AG13" i="3"/>
  <c r="AH14" i="3"/>
  <c r="AG17" i="3"/>
  <c r="AH18" i="3"/>
  <c r="AH21" i="3"/>
  <c r="AF5" i="3"/>
  <c r="AG6" i="3"/>
  <c r="AF9" i="3"/>
  <c r="AG10" i="3"/>
  <c r="AF13" i="3"/>
  <c r="AG14" i="3"/>
  <c r="AF17" i="3"/>
  <c r="AG18" i="3"/>
  <c r="AG21" i="3"/>
  <c r="AE5" i="3"/>
  <c r="AF6" i="3"/>
  <c r="AE9" i="3"/>
  <c r="AF10" i="3"/>
  <c r="AE13" i="3"/>
  <c r="AF14" i="3"/>
  <c r="AE17" i="3"/>
  <c r="AF18" i="3"/>
  <c r="AF21" i="3"/>
  <c r="AD5" i="3"/>
  <c r="AE6" i="3"/>
  <c r="AD9" i="3"/>
  <c r="AE10" i="3"/>
  <c r="AD13" i="3"/>
  <c r="AE14" i="3"/>
  <c r="AD17" i="3"/>
  <c r="AE18" i="3"/>
  <c r="AE21" i="3"/>
  <c r="AC5" i="3"/>
  <c r="AD6" i="3"/>
  <c r="AC9" i="3"/>
  <c r="AD10" i="3"/>
  <c r="AC13" i="3"/>
  <c r="AD14" i="3"/>
  <c r="AC17" i="3"/>
  <c r="AD18" i="3"/>
  <c r="AD21" i="3"/>
  <c r="AB5" i="3"/>
  <c r="AC6" i="3"/>
  <c r="AB9" i="3"/>
  <c r="AC10" i="3"/>
  <c r="AB13" i="3"/>
  <c r="AC14" i="3"/>
  <c r="AB17" i="3"/>
  <c r="AC18" i="3"/>
  <c r="AC21" i="3"/>
  <c r="AA5" i="3"/>
  <c r="AB6" i="3"/>
  <c r="AA9" i="3"/>
  <c r="AB10" i="3"/>
  <c r="AA13" i="3"/>
  <c r="AB14" i="3"/>
  <c r="AA17" i="3"/>
  <c r="AB18" i="3"/>
  <c r="AB21" i="3"/>
  <c r="Z5" i="3"/>
  <c r="AA6" i="3"/>
  <c r="Z9" i="3"/>
  <c r="AA10" i="3"/>
  <c r="Z13" i="3"/>
  <c r="AA14" i="3"/>
  <c r="Z17" i="3"/>
  <c r="AA18" i="3"/>
  <c r="AA21" i="3"/>
  <c r="Y5" i="3"/>
  <c r="Z6" i="3"/>
  <c r="Y9" i="3"/>
  <c r="Z10" i="3"/>
  <c r="Y13" i="3"/>
  <c r="Z14" i="3"/>
  <c r="Y17" i="3"/>
  <c r="Z18" i="3"/>
  <c r="Z21" i="3"/>
  <c r="X5" i="3"/>
  <c r="Y6" i="3"/>
  <c r="X9" i="3"/>
  <c r="Y10" i="3"/>
  <c r="X13" i="3"/>
  <c r="Y14" i="3"/>
  <c r="X17" i="3"/>
  <c r="Y18" i="3"/>
  <c r="Y21" i="3"/>
  <c r="W5" i="3"/>
  <c r="X6" i="3"/>
  <c r="W9" i="3"/>
  <c r="X10" i="3"/>
  <c r="W13" i="3"/>
  <c r="X14" i="3"/>
  <c r="W17" i="3"/>
  <c r="X18" i="3"/>
  <c r="X21" i="3"/>
  <c r="V5" i="3"/>
  <c r="W6" i="3"/>
  <c r="V9" i="3"/>
  <c r="W10" i="3"/>
  <c r="V13" i="3"/>
  <c r="W14" i="3"/>
  <c r="V17" i="3"/>
  <c r="W18" i="3"/>
  <c r="W21" i="3"/>
  <c r="U5" i="3"/>
  <c r="V6" i="3"/>
  <c r="U9" i="3"/>
  <c r="V10" i="3"/>
  <c r="U13" i="3"/>
  <c r="V14" i="3"/>
  <c r="U17" i="3"/>
  <c r="V18" i="3"/>
  <c r="V21" i="3"/>
  <c r="T5" i="3"/>
  <c r="U6" i="3"/>
  <c r="T9" i="3"/>
  <c r="U10" i="3"/>
  <c r="T13" i="3"/>
  <c r="U14" i="3"/>
  <c r="T17" i="3"/>
  <c r="U18" i="3"/>
  <c r="U21" i="3"/>
  <c r="S5" i="3"/>
  <c r="T6" i="3"/>
  <c r="S9" i="3"/>
  <c r="T10" i="3"/>
  <c r="S13" i="3"/>
  <c r="T14" i="3"/>
  <c r="S17" i="3"/>
  <c r="T18" i="3"/>
  <c r="T21" i="3"/>
  <c r="R5" i="3"/>
  <c r="S6" i="3"/>
  <c r="R9" i="3"/>
  <c r="S10" i="3"/>
  <c r="R13" i="3"/>
  <c r="S14" i="3"/>
  <c r="R17" i="3"/>
  <c r="S18" i="3"/>
  <c r="S21" i="3"/>
  <c r="Q5" i="3"/>
  <c r="R6" i="3"/>
  <c r="Q9" i="3"/>
  <c r="R10" i="3"/>
  <c r="Q13" i="3"/>
  <c r="R14" i="3"/>
  <c r="Q17" i="3"/>
  <c r="R18" i="3"/>
  <c r="R21" i="3"/>
  <c r="P5" i="3"/>
  <c r="Q6" i="3"/>
  <c r="P9" i="3"/>
  <c r="Q10" i="3"/>
  <c r="P13" i="3"/>
  <c r="Q14" i="3"/>
  <c r="P17" i="3"/>
  <c r="Q18" i="3"/>
  <c r="Q21" i="3"/>
  <c r="O5" i="3"/>
  <c r="P6" i="3"/>
  <c r="O9" i="3"/>
  <c r="P10" i="3"/>
  <c r="O13" i="3"/>
  <c r="P14" i="3"/>
  <c r="O17" i="3"/>
  <c r="P18" i="3"/>
  <c r="P21" i="3"/>
  <c r="N5" i="3"/>
  <c r="O6" i="3"/>
  <c r="N9" i="3"/>
  <c r="O10" i="3"/>
  <c r="N13" i="3"/>
  <c r="O14" i="3"/>
  <c r="N17" i="3"/>
  <c r="O18" i="3"/>
  <c r="O21" i="3"/>
  <c r="M5" i="3"/>
  <c r="N6" i="3"/>
  <c r="M9" i="3"/>
  <c r="N10" i="3"/>
  <c r="M13" i="3"/>
  <c r="N14" i="3"/>
  <c r="M17" i="3"/>
  <c r="N18" i="3"/>
  <c r="N21" i="3"/>
  <c r="L5" i="3"/>
  <c r="M6" i="3"/>
  <c r="L9" i="3"/>
  <c r="M10" i="3"/>
  <c r="L13" i="3"/>
  <c r="M14" i="3"/>
  <c r="L17" i="3"/>
  <c r="M18" i="3"/>
  <c r="M21" i="3"/>
  <c r="K5" i="3"/>
  <c r="L6" i="3"/>
  <c r="K9" i="3"/>
  <c r="L10" i="3"/>
  <c r="K13" i="3"/>
  <c r="L14" i="3"/>
  <c r="K17" i="3"/>
  <c r="L18" i="3"/>
  <c r="L21" i="3"/>
  <c r="J5" i="3"/>
  <c r="K6" i="3"/>
  <c r="J9" i="3"/>
  <c r="K10" i="3"/>
  <c r="J13" i="3"/>
  <c r="K14" i="3"/>
  <c r="J17" i="3"/>
  <c r="K18" i="3"/>
  <c r="K21" i="3"/>
  <c r="I5" i="3"/>
  <c r="J6" i="3"/>
  <c r="I9" i="3"/>
  <c r="J10" i="3"/>
  <c r="I13" i="3"/>
  <c r="J14" i="3"/>
  <c r="I17" i="3"/>
  <c r="J18" i="3"/>
  <c r="J21" i="3"/>
  <c r="H5" i="3"/>
  <c r="I6" i="3"/>
  <c r="H9" i="3"/>
  <c r="I10" i="3"/>
  <c r="H13" i="3"/>
  <c r="I14" i="3"/>
  <c r="H17" i="3"/>
  <c r="I18" i="3"/>
  <c r="I21" i="3"/>
  <c r="G5" i="3"/>
  <c r="H6" i="3"/>
  <c r="G9" i="3"/>
  <c r="H10" i="3"/>
  <c r="G13" i="3"/>
  <c r="H14" i="3"/>
  <c r="G17" i="3"/>
  <c r="H18" i="3"/>
  <c r="H21" i="3"/>
  <c r="F5" i="3"/>
  <c r="G6" i="3"/>
  <c r="F9" i="3"/>
  <c r="G10" i="3"/>
  <c r="F13" i="3"/>
  <c r="G14" i="3"/>
  <c r="F17" i="3"/>
  <c r="G18" i="3"/>
  <c r="G21" i="3"/>
  <c r="E5" i="3"/>
  <c r="F6" i="3"/>
  <c r="E9" i="3"/>
  <c r="F10" i="3"/>
  <c r="E13" i="3"/>
  <c r="F14" i="3"/>
  <c r="E17" i="3"/>
  <c r="F18" i="3"/>
  <c r="F21" i="3"/>
  <c r="D5" i="3"/>
  <c r="E6" i="3"/>
  <c r="D9" i="3"/>
  <c r="E10" i="3"/>
  <c r="D13" i="3"/>
  <c r="E14" i="3"/>
  <c r="D17" i="3"/>
  <c r="E18" i="3"/>
  <c r="E21" i="3"/>
  <c r="C5" i="3"/>
  <c r="D6" i="3"/>
  <c r="C9" i="3"/>
  <c r="D10" i="3"/>
  <c r="C13" i="3"/>
  <c r="D14" i="3"/>
  <c r="C17" i="3"/>
  <c r="D18" i="3"/>
  <c r="D21" i="3"/>
  <c r="B5" i="3"/>
  <c r="C6" i="3"/>
  <c r="C10" i="3"/>
  <c r="C14" i="3"/>
  <c r="C18" i="3"/>
  <c r="C21" i="3"/>
  <c r="B6" i="3"/>
  <c r="B10" i="3"/>
  <c r="B14" i="3"/>
  <c r="B18" i="3"/>
  <c r="B21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E15" i="1"/>
  <c r="F15" i="1"/>
  <c r="G15" i="1"/>
  <c r="H15" i="1"/>
  <c r="I15" i="1"/>
  <c r="J15" i="1"/>
  <c r="K15" i="1"/>
  <c r="L15" i="1"/>
  <c r="M15" i="1"/>
  <c r="N15" i="1"/>
  <c r="O15" i="1"/>
  <c r="D15" i="1"/>
  <c r="M13" i="2"/>
  <c r="L13" i="2"/>
  <c r="K13" i="2"/>
  <c r="J13" i="2"/>
  <c r="I13" i="2"/>
  <c r="H13" i="2"/>
  <c r="G13" i="2"/>
  <c r="F13" i="2"/>
  <c r="E13" i="2"/>
  <c r="D13" i="2"/>
  <c r="C13" i="2"/>
  <c r="M10" i="2"/>
  <c r="L10" i="2"/>
  <c r="K10" i="2"/>
  <c r="J10" i="2"/>
  <c r="I10" i="2"/>
  <c r="H10" i="2"/>
  <c r="G10" i="2"/>
  <c r="F10" i="2"/>
  <c r="E10" i="2"/>
  <c r="D10" i="2"/>
  <c r="C10" i="2"/>
  <c r="M7" i="2"/>
  <c r="L7" i="2"/>
  <c r="K7" i="2"/>
  <c r="J7" i="2"/>
  <c r="I7" i="2"/>
  <c r="H7" i="2"/>
  <c r="G7" i="2"/>
  <c r="F7" i="2"/>
  <c r="E7" i="2"/>
  <c r="D7" i="2"/>
  <c r="C7" i="2"/>
  <c r="G4" i="2"/>
  <c r="M4" i="2"/>
  <c r="L4" i="2"/>
  <c r="K4" i="2"/>
  <c r="J4" i="2"/>
  <c r="I4" i="2"/>
  <c r="H4" i="2"/>
  <c r="F4" i="2"/>
  <c r="E4" i="2"/>
  <c r="D4" i="2"/>
  <c r="B4" i="2"/>
  <c r="C4" i="2"/>
  <c r="D14" i="2"/>
  <c r="E14" i="2"/>
  <c r="F14" i="2"/>
  <c r="G14" i="2"/>
  <c r="H14" i="2"/>
  <c r="I14" i="2"/>
  <c r="J14" i="2"/>
  <c r="K14" i="2"/>
  <c r="L14" i="2"/>
  <c r="M14" i="2"/>
  <c r="C14" i="2"/>
  <c r="D11" i="2"/>
  <c r="E11" i="2"/>
  <c r="F11" i="2"/>
  <c r="G11" i="2"/>
  <c r="H11" i="2"/>
  <c r="I11" i="2"/>
  <c r="J11" i="2"/>
  <c r="K11" i="2"/>
  <c r="L11" i="2"/>
  <c r="M11" i="2"/>
  <c r="C11" i="2"/>
  <c r="D8" i="2"/>
  <c r="E8" i="2"/>
  <c r="F8" i="2"/>
  <c r="G8" i="2"/>
  <c r="H8" i="2"/>
  <c r="I8" i="2"/>
  <c r="J8" i="2"/>
  <c r="K8" i="2"/>
  <c r="L8" i="2"/>
  <c r="M8" i="2"/>
  <c r="C8" i="2"/>
  <c r="D5" i="2"/>
  <c r="E5" i="2"/>
  <c r="F5" i="2"/>
  <c r="G5" i="2"/>
  <c r="H5" i="2"/>
  <c r="I5" i="2"/>
  <c r="J5" i="2"/>
  <c r="K5" i="2"/>
  <c r="L5" i="2"/>
  <c r="M5" i="2"/>
  <c r="C5" i="2"/>
  <c r="B5" i="2"/>
  <c r="B11" i="2"/>
  <c r="B14" i="2"/>
  <c r="C17" i="2"/>
  <c r="D17" i="2"/>
  <c r="E17" i="2"/>
  <c r="F17" i="2"/>
  <c r="G17" i="2"/>
  <c r="H17" i="2"/>
  <c r="I17" i="2"/>
  <c r="J17" i="2"/>
  <c r="K17" i="2"/>
  <c r="L17" i="2"/>
  <c r="M17" i="2"/>
  <c r="C16" i="2"/>
  <c r="D16" i="2"/>
  <c r="E16" i="2"/>
  <c r="F16" i="2"/>
  <c r="G16" i="2"/>
  <c r="H16" i="2"/>
  <c r="I16" i="2"/>
  <c r="J16" i="2"/>
  <c r="K16" i="2"/>
  <c r="L16" i="2"/>
  <c r="M16" i="2"/>
  <c r="B8" i="2"/>
  <c r="B17" i="2"/>
  <c r="B16" i="2"/>
  <c r="C15" i="2"/>
  <c r="D15" i="2"/>
  <c r="E15" i="2"/>
  <c r="F15" i="2"/>
  <c r="G15" i="2"/>
  <c r="H15" i="2"/>
  <c r="I15" i="2"/>
  <c r="J15" i="2"/>
  <c r="K15" i="2"/>
  <c r="L15" i="2"/>
  <c r="M15" i="2"/>
  <c r="B15" i="2"/>
  <c r="C8" i="1"/>
  <c r="D28" i="1"/>
  <c r="E28" i="1"/>
  <c r="F28" i="1"/>
  <c r="G28" i="1"/>
  <c r="H28" i="1"/>
  <c r="I28" i="1"/>
  <c r="J28" i="1"/>
  <c r="K28" i="1"/>
  <c r="L28" i="1"/>
  <c r="M28" i="1"/>
  <c r="N28" i="1"/>
</calcChain>
</file>

<file path=xl/sharedStrings.xml><?xml version="1.0" encoding="utf-8"?>
<sst xmlns="http://schemas.openxmlformats.org/spreadsheetml/2006/main" count="93" uniqueCount="58">
  <si>
    <t>Receipts</t>
  </si>
  <si>
    <t>Total Receipts</t>
  </si>
  <si>
    <t>Payments</t>
  </si>
  <si>
    <t>Bronze Buisness Github plan</t>
  </si>
  <si>
    <t>Google apps for business</t>
  </si>
  <si>
    <t>profesional fees</t>
  </si>
  <si>
    <t>Total Expenses</t>
  </si>
  <si>
    <t>net cash flow</t>
  </si>
  <si>
    <t>closing balance</t>
  </si>
  <si>
    <t>start-up</t>
  </si>
  <si>
    <t>Business Space</t>
  </si>
  <si>
    <t>Notes</t>
  </si>
  <si>
    <t>£100 -£300 per project</t>
  </si>
  <si>
    <t>£300 -£900 per project (24 - 72 hours work)</t>
  </si>
  <si>
    <t>£1500 -£3000 per project (72 - 240 hours work)</t>
  </si>
  <si>
    <t>£3000+ (240+ hours)</t>
  </si>
  <si>
    <t>Medium Job</t>
  </si>
  <si>
    <t>Large Campaign</t>
  </si>
  <si>
    <t>Small job</t>
  </si>
  <si>
    <t>Promotional Job</t>
  </si>
  <si>
    <t>Formation Zone, Plymouth</t>
  </si>
  <si>
    <t>Server Management costs</t>
  </si>
  <si>
    <t>Eclipse (20% 0ff listed price)</t>
  </si>
  <si>
    <t>Version Control System</t>
  </si>
  <si>
    <t>Project Software</t>
  </si>
  <si>
    <t>Productivity Suite Software</t>
  </si>
  <si>
    <t>Domain</t>
  </si>
  <si>
    <t>thisisembark.co.uk</t>
  </si>
  <si>
    <t>£300 inital investment each</t>
  </si>
  <si>
    <t>Formation Agent Company Setup</t>
  </si>
  <si>
    <t>Companies house registration and required documents</t>
  </si>
  <si>
    <t>Accounting Software</t>
  </si>
  <si>
    <t>Free agent</t>
  </si>
  <si>
    <t>Insurance</t>
  </si>
  <si>
    <t>Cloud Backup</t>
  </si>
  <si>
    <t>Google business addon (200GB/user)</t>
  </si>
  <si>
    <t>Networking</t>
  </si>
  <si>
    <t>Days Working</t>
  </si>
  <si>
    <t>Total Work</t>
  </si>
  <si>
    <t>Small job (1-3 Days)</t>
  </si>
  <si>
    <t>Medium Job (3-10 Days)</t>
  </si>
  <si>
    <t>Large Campaign (10+ days)</t>
  </si>
  <si>
    <t>Money Collected</t>
  </si>
  <si>
    <t>Money Earned</t>
  </si>
  <si>
    <t>Total Earned</t>
  </si>
  <si>
    <t>Total Collected</t>
  </si>
  <si>
    <t>Promotional Job (£200/day)</t>
  </si>
  <si>
    <t>Accounts</t>
  </si>
  <si>
    <t>Company accounts and renewal of company house</t>
  </si>
  <si>
    <t>Business cards</t>
  </si>
  <si>
    <t>Internet</t>
  </si>
  <si>
    <t>Adobe Creative Cloud/vimeo +</t>
  </si>
  <si>
    <t>see screenshots</t>
  </si>
  <si>
    <t>Repayment of Initial Investment</t>
  </si>
  <si>
    <t>Price per day</t>
  </si>
  <si>
    <t>Wages</t>
  </si>
  <si>
    <t>Investment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</si>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</sst>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£-809]\ #,##0.00"/>
    <numFmt numFmtId="165" formatCode="&quot;£&quot;#,##0.00"/>
  </numFmts>
  <fonts count="7" x14ac:knownFonts="1">
    <font>
      <sz val="10"/>
      <color rgb="FF000000"/>
      <name val="Arial"/>
    </font>
    <font>
      <sz val="8"/>
      <name val="Arial"/>
    </font>
    <font>
      <sz val="12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theme="0" tint="-0.249977111117893"/>
      </right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/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 style="thin">
        <color theme="0" tint="-0.249977111117893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auto="1"/>
      </right>
      <top/>
      <bottom/>
      <diagonal/>
    </border>
  </borders>
  <cellStyleXfs count="9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9" borderId="4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9">
    <xf numFmtId="0" fontId="0" fillId="0" borderId="0" xfId="0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164" fontId="2" fillId="3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164" fontId="3" fillId="2" borderId="2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wrapText="1"/>
    </xf>
    <xf numFmtId="0" fontId="2" fillId="5" borderId="2" xfId="0" applyNumberFormat="1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2" xfId="0" applyNumberFormat="1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2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165" fontId="2" fillId="4" borderId="2" xfId="0" applyNumberFormat="1" applyFont="1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vertical="center" wrapText="1"/>
    </xf>
    <xf numFmtId="165" fontId="2" fillId="4" borderId="9" xfId="0" applyNumberFormat="1" applyFont="1" applyFill="1" applyBorder="1" applyAlignment="1">
      <alignment wrapText="1"/>
    </xf>
    <xf numFmtId="165" fontId="2" fillId="4" borderId="10" xfId="0" applyNumberFormat="1" applyFont="1" applyFill="1" applyBorder="1" applyAlignment="1">
      <alignment wrapText="1"/>
    </xf>
    <xf numFmtId="164" fontId="3" fillId="2" borderId="9" xfId="0" applyNumberFormat="1" applyFont="1" applyFill="1" applyBorder="1" applyAlignment="1">
      <alignment vertical="top" wrapText="1"/>
    </xf>
    <xf numFmtId="164" fontId="3" fillId="2" borderId="10" xfId="0" applyNumberFormat="1" applyFont="1" applyFill="1" applyBorder="1" applyAlignment="1">
      <alignment vertical="top" wrapText="1"/>
    </xf>
    <xf numFmtId="164" fontId="2" fillId="3" borderId="9" xfId="0" applyNumberFormat="1" applyFont="1" applyFill="1" applyBorder="1" applyAlignment="1">
      <alignment wrapText="1"/>
    </xf>
    <xf numFmtId="164" fontId="2" fillId="3" borderId="10" xfId="0" applyNumberFormat="1" applyFont="1" applyFill="1" applyBorder="1" applyAlignment="1">
      <alignment wrapText="1"/>
    </xf>
    <xf numFmtId="164" fontId="2" fillId="0" borderId="9" xfId="0" applyNumberFormat="1" applyFont="1" applyBorder="1" applyAlignment="1">
      <alignment wrapText="1"/>
    </xf>
    <xf numFmtId="164" fontId="2" fillId="0" borderId="10" xfId="0" applyNumberFormat="1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3" fillId="2" borderId="9" xfId="0" applyFont="1" applyFill="1" applyBorder="1" applyAlignment="1">
      <alignment vertical="top" wrapText="1"/>
    </xf>
    <xf numFmtId="0" fontId="2" fillId="3" borderId="9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9" borderId="4" xfId="63" applyFont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wrapText="1"/>
    </xf>
    <xf numFmtId="0" fontId="2" fillId="7" borderId="10" xfId="0" applyNumberFormat="1" applyFont="1" applyFill="1" applyBorder="1" applyAlignment="1">
      <alignment wrapText="1"/>
    </xf>
    <xf numFmtId="0" fontId="2" fillId="8" borderId="9" xfId="0" applyNumberFormat="1" applyFont="1" applyFill="1" applyBorder="1" applyAlignment="1">
      <alignment wrapText="1"/>
    </xf>
    <xf numFmtId="0" fontId="2" fillId="8" borderId="10" xfId="0" applyNumberFormat="1" applyFont="1" applyFill="1" applyBorder="1" applyAlignment="1">
      <alignment wrapText="1"/>
    </xf>
    <xf numFmtId="0" fontId="2" fillId="5" borderId="9" xfId="0" applyNumberFormat="1" applyFont="1" applyFill="1" applyBorder="1" applyAlignment="1">
      <alignment wrapText="1"/>
    </xf>
    <xf numFmtId="0" fontId="2" fillId="5" borderId="10" xfId="0" applyNumberFormat="1" applyFont="1" applyFill="1" applyBorder="1" applyAlignment="1">
      <alignment wrapText="1"/>
    </xf>
    <xf numFmtId="0" fontId="2" fillId="5" borderId="12" xfId="0" applyNumberFormat="1" applyFont="1" applyFill="1" applyBorder="1" applyAlignment="1">
      <alignment wrapText="1"/>
    </xf>
    <xf numFmtId="0" fontId="2" fillId="5" borderId="13" xfId="0" applyNumberFormat="1" applyFont="1" applyFill="1" applyBorder="1" applyAlignment="1">
      <alignment wrapText="1"/>
    </xf>
    <xf numFmtId="0" fontId="2" fillId="5" borderId="14" xfId="0" applyNumberFormat="1" applyFont="1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7" borderId="10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8" borderId="10" xfId="0" applyFont="1" applyFill="1" applyBorder="1" applyAlignment="1">
      <alignment wrapText="1"/>
    </xf>
    <xf numFmtId="0" fontId="3" fillId="6" borderId="11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165" fontId="2" fillId="3" borderId="9" xfId="0" applyNumberFormat="1" applyFont="1" applyFill="1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4" borderId="0" xfId="0" applyFont="1" applyFill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3" borderId="0" xfId="0" applyFont="1" applyFill="1" applyAlignment="1">
      <alignment wrapText="1"/>
    </xf>
    <xf numFmtId="165" fontId="2" fillId="3" borderId="10" xfId="0" applyNumberFormat="1" applyFont="1" applyFill="1" applyBorder="1" applyAlignment="1">
      <alignment wrapText="1"/>
    </xf>
    <xf numFmtId="0" fontId="3" fillId="2" borderId="0" xfId="0" applyFont="1" applyFill="1" applyAlignment="1">
      <alignment vertical="top" wrapText="1"/>
    </xf>
    <xf numFmtId="165" fontId="2" fillId="3" borderId="2" xfId="0" applyNumberFormat="1" applyFont="1" applyFill="1" applyBorder="1" applyAlignment="1">
      <alignment wrapText="1"/>
    </xf>
    <xf numFmtId="165" fontId="2" fillId="9" borderId="21" xfId="63" applyNumberFormat="1" applyFont="1" applyBorder="1" applyAlignment="1">
      <alignment wrapText="1"/>
    </xf>
    <xf numFmtId="165" fontId="2" fillId="9" borderId="15" xfId="63" applyNumberFormat="1" applyFont="1" applyBorder="1" applyAlignment="1">
      <alignment wrapText="1"/>
    </xf>
    <xf numFmtId="165" fontId="2" fillId="9" borderId="22" xfId="63" applyNumberFormat="1" applyFont="1" applyBorder="1" applyAlignment="1">
      <alignment wrapText="1"/>
    </xf>
    <xf numFmtId="0" fontId="3" fillId="2" borderId="23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 vertical="center" wrapText="1"/>
    </xf>
    <xf numFmtId="165" fontId="2" fillId="4" borderId="24" xfId="0" applyNumberFormat="1" applyFont="1" applyFill="1" applyBorder="1" applyAlignment="1">
      <alignment wrapText="1"/>
    </xf>
    <xf numFmtId="164" fontId="3" fillId="2" borderId="24" xfId="0" applyNumberFormat="1" applyFont="1" applyFill="1" applyBorder="1" applyAlignment="1">
      <alignment vertical="top" wrapText="1"/>
    </xf>
    <xf numFmtId="0" fontId="3" fillId="6" borderId="24" xfId="0" applyFont="1" applyFill="1" applyBorder="1" applyAlignment="1">
      <alignment horizontal="center" vertical="center" wrapText="1"/>
    </xf>
    <xf numFmtId="164" fontId="2" fillId="3" borderId="24" xfId="0" applyNumberFormat="1" applyFont="1" applyFill="1" applyBorder="1" applyAlignment="1">
      <alignment wrapText="1"/>
    </xf>
    <xf numFmtId="164" fontId="2" fillId="9" borderId="25" xfId="63" applyNumberFormat="1" applyFont="1" applyBorder="1" applyAlignment="1">
      <alignment wrapText="1"/>
    </xf>
    <xf numFmtId="164" fontId="2" fillId="0" borderId="24" xfId="0" applyNumberFormat="1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wrapText="1"/>
    </xf>
    <xf numFmtId="164" fontId="2" fillId="3" borderId="27" xfId="0" applyNumberFormat="1" applyFont="1" applyFill="1" applyBorder="1" applyAlignment="1">
      <alignment wrapText="1"/>
    </xf>
    <xf numFmtId="164" fontId="2" fillId="3" borderId="28" xfId="0" applyNumberFormat="1" applyFont="1" applyFill="1" applyBorder="1" applyAlignment="1">
      <alignment wrapText="1"/>
    </xf>
  </cellXfs>
  <cellStyles count="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  <cellStyle name="Note" xfId="63" builtinId="10"/>
  </cellStyles>
  <dxfs count="2">
    <dxf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M30"/>
  <sheetViews>
    <sheetView tabSelected="1" zoomScale="75" zoomScaleNormal="75" zoomScalePageLayoutView="75" workbookViewId="0">
      <pane xSplit="2" topLeftCell="AF1" activePane="topRight" state="frozen"/>
      <selection pane="topRight" activeCell="P34" sqref="P34"/>
    </sheetView>
  </sheetViews>
  <sheetFormatPr baseColWidth="10" defaultColWidth="17.1640625" defaultRowHeight="15" x14ac:dyDescent="0"/>
  <cols>
    <col min="1" max="1" width="50.33203125" style="17" bestFit="1" customWidth="1"/>
    <col min="2" max="2" width="37" style="17" bestFit="1" customWidth="1"/>
    <col min="3" max="15" width="13" style="17" customWidth="1"/>
    <col min="16" max="16384" width="17.1640625" style="17"/>
  </cols>
  <sheetData>
    <row r="1" spans="1:39" s="64" customFormat="1" ht="30" customHeight="1">
      <c r="A1" s="9"/>
      <c r="B1" s="9"/>
      <c r="C1" s="77" t="s">
        <v>9</v>
      </c>
      <c r="D1" s="58">
        <v>1</v>
      </c>
      <c r="E1" s="59">
        <v>2</v>
      </c>
      <c r="F1" s="59">
        <v>3</v>
      </c>
      <c r="G1" s="59">
        <v>4</v>
      </c>
      <c r="H1" s="59">
        <v>5</v>
      </c>
      <c r="I1" s="59">
        <v>6</v>
      </c>
      <c r="J1" s="59">
        <v>7</v>
      </c>
      <c r="K1" s="59">
        <v>8</v>
      </c>
      <c r="L1" s="59">
        <v>9</v>
      </c>
      <c r="M1" s="59">
        <v>10</v>
      </c>
      <c r="N1" s="59">
        <v>11</v>
      </c>
      <c r="O1" s="60">
        <v>12</v>
      </c>
      <c r="P1" s="58">
        <v>13</v>
      </c>
      <c r="Q1" s="59">
        <v>14</v>
      </c>
      <c r="R1" s="59">
        <v>15</v>
      </c>
      <c r="S1" s="59">
        <v>16</v>
      </c>
      <c r="T1" s="59">
        <v>17</v>
      </c>
      <c r="U1" s="59">
        <v>18</v>
      </c>
      <c r="V1" s="59">
        <v>19</v>
      </c>
      <c r="W1" s="59">
        <v>20</v>
      </c>
      <c r="X1" s="59">
        <v>21</v>
      </c>
      <c r="Y1" s="59">
        <v>22</v>
      </c>
      <c r="Z1" s="59">
        <v>23</v>
      </c>
      <c r="AA1" s="60">
        <v>24</v>
      </c>
      <c r="AB1" s="58">
        <v>25</v>
      </c>
      <c r="AC1" s="59">
        <v>26</v>
      </c>
      <c r="AD1" s="59">
        <v>27</v>
      </c>
      <c r="AE1" s="59">
        <v>28</v>
      </c>
      <c r="AF1" s="59">
        <v>29</v>
      </c>
      <c r="AG1" s="59">
        <v>30</v>
      </c>
      <c r="AH1" s="59">
        <v>31</v>
      </c>
      <c r="AI1" s="59">
        <v>32</v>
      </c>
      <c r="AJ1" s="59">
        <v>33</v>
      </c>
      <c r="AK1" s="59">
        <v>34</v>
      </c>
      <c r="AL1" s="59">
        <v>35</v>
      </c>
      <c r="AM1" s="60">
        <v>36</v>
      </c>
    </row>
    <row r="2" spans="1:39" s="66" customFormat="1" ht="30" customHeight="1">
      <c r="A2" s="65" t="s">
        <v>11</v>
      </c>
      <c r="B2" s="57" t="s">
        <v>0</v>
      </c>
      <c r="C2" s="78" t="s">
        <v>0</v>
      </c>
      <c r="D2" s="89" t="s">
        <v>0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89" t="s">
        <v>0</v>
      </c>
      <c r="Q2" s="90"/>
      <c r="R2" s="90"/>
      <c r="S2" s="90"/>
      <c r="T2" s="90"/>
      <c r="U2" s="90"/>
      <c r="V2" s="90"/>
      <c r="W2" s="90"/>
      <c r="X2" s="90"/>
      <c r="Y2" s="90"/>
      <c r="Z2" s="90"/>
      <c r="AA2" s="91"/>
      <c r="AB2" s="89" t="s">
        <v>0</v>
      </c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</row>
    <row r="3" spans="1:39" s="67" customFormat="1">
      <c r="A3" s="1" t="s">
        <v>12</v>
      </c>
      <c r="B3" s="35" t="s">
        <v>19</v>
      </c>
      <c r="C3" s="79"/>
      <c r="D3" s="24">
        <v>500</v>
      </c>
      <c r="E3" s="18">
        <v>800</v>
      </c>
      <c r="F3" s="18">
        <v>600</v>
      </c>
      <c r="G3" s="18">
        <v>500</v>
      </c>
      <c r="H3" s="18">
        <v>400</v>
      </c>
      <c r="I3" s="18">
        <v>400</v>
      </c>
      <c r="J3" s="18">
        <v>400</v>
      </c>
      <c r="K3" s="18">
        <v>400</v>
      </c>
      <c r="L3" s="18">
        <v>400</v>
      </c>
      <c r="M3" s="18">
        <v>500</v>
      </c>
      <c r="N3" s="18">
        <v>600</v>
      </c>
      <c r="O3" s="25">
        <v>500</v>
      </c>
      <c r="P3" s="24">
        <v>200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25">
        <v>0</v>
      </c>
      <c r="AB3" s="24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25">
        <v>0</v>
      </c>
    </row>
    <row r="4" spans="1:39" s="67" customFormat="1">
      <c r="A4" s="1" t="s">
        <v>13</v>
      </c>
      <c r="B4" s="35" t="s">
        <v>18</v>
      </c>
      <c r="C4" s="79"/>
      <c r="D4" s="24">
        <v>0</v>
      </c>
      <c r="E4" s="18">
        <v>800</v>
      </c>
      <c r="F4" s="18">
        <v>1800</v>
      </c>
      <c r="G4" s="18">
        <v>2000</v>
      </c>
      <c r="H4" s="18">
        <v>2000</v>
      </c>
      <c r="I4" s="18">
        <v>2000</v>
      </c>
      <c r="J4" s="18">
        <v>1600</v>
      </c>
      <c r="K4" s="18">
        <v>1200</v>
      </c>
      <c r="L4" s="18">
        <v>1000</v>
      </c>
      <c r="M4" s="18">
        <v>1400</v>
      </c>
      <c r="N4" s="18">
        <v>2000</v>
      </c>
      <c r="O4" s="25">
        <v>1800</v>
      </c>
      <c r="P4" s="24">
        <v>2050</v>
      </c>
      <c r="Q4" s="18">
        <v>2500</v>
      </c>
      <c r="R4" s="18">
        <v>2500</v>
      </c>
      <c r="S4" s="18">
        <v>2500</v>
      </c>
      <c r="T4" s="18">
        <v>2500</v>
      </c>
      <c r="U4" s="18">
        <v>2500</v>
      </c>
      <c r="V4" s="18">
        <v>2250</v>
      </c>
      <c r="W4" s="18">
        <v>2000</v>
      </c>
      <c r="X4" s="18">
        <v>2000</v>
      </c>
      <c r="Y4" s="18">
        <v>2000</v>
      </c>
      <c r="Z4" s="18">
        <v>2000</v>
      </c>
      <c r="AA4" s="25">
        <v>2000</v>
      </c>
      <c r="AB4" s="24">
        <v>1900</v>
      </c>
      <c r="AC4" s="18">
        <v>1800</v>
      </c>
      <c r="AD4" s="18">
        <v>1800</v>
      </c>
      <c r="AE4" s="18">
        <v>1800</v>
      </c>
      <c r="AF4" s="18">
        <v>1800</v>
      </c>
      <c r="AG4" s="18">
        <v>1800</v>
      </c>
      <c r="AH4" s="18">
        <v>1800</v>
      </c>
      <c r="AI4" s="18">
        <v>1800</v>
      </c>
      <c r="AJ4" s="18">
        <v>1800</v>
      </c>
      <c r="AK4" s="18">
        <v>1800</v>
      </c>
      <c r="AL4" s="18">
        <v>1800</v>
      </c>
      <c r="AM4" s="25">
        <v>1800</v>
      </c>
    </row>
    <row r="5" spans="1:39" s="67" customFormat="1">
      <c r="A5" s="1" t="s">
        <v>14</v>
      </c>
      <c r="B5" s="35" t="s">
        <v>16</v>
      </c>
      <c r="C5" s="79"/>
      <c r="D5" s="24">
        <v>0</v>
      </c>
      <c r="E5" s="18">
        <v>0</v>
      </c>
      <c r="F5" s="18">
        <v>0</v>
      </c>
      <c r="G5" s="18">
        <v>600</v>
      </c>
      <c r="H5" s="18">
        <v>1200</v>
      </c>
      <c r="I5" s="18">
        <v>1200</v>
      </c>
      <c r="J5" s="18">
        <v>600</v>
      </c>
      <c r="K5" s="18">
        <v>0</v>
      </c>
      <c r="L5" s="18">
        <v>600</v>
      </c>
      <c r="M5" s="18">
        <v>1200</v>
      </c>
      <c r="N5" s="18">
        <v>1400</v>
      </c>
      <c r="O5" s="25">
        <v>2000</v>
      </c>
      <c r="P5" s="24">
        <v>2450</v>
      </c>
      <c r="Q5" s="18">
        <v>2500</v>
      </c>
      <c r="R5" s="18">
        <v>2500</v>
      </c>
      <c r="S5" s="18">
        <v>2500</v>
      </c>
      <c r="T5" s="18">
        <v>2500</v>
      </c>
      <c r="U5" s="18">
        <v>2500</v>
      </c>
      <c r="V5" s="18">
        <v>2750</v>
      </c>
      <c r="W5" s="18">
        <v>3000</v>
      </c>
      <c r="X5" s="18">
        <v>3000</v>
      </c>
      <c r="Y5" s="18">
        <v>3000</v>
      </c>
      <c r="Z5" s="18">
        <v>3000</v>
      </c>
      <c r="AA5" s="25">
        <v>3000</v>
      </c>
      <c r="AB5" s="24">
        <v>3600</v>
      </c>
      <c r="AC5" s="18">
        <v>4200</v>
      </c>
      <c r="AD5" s="18">
        <v>4200</v>
      </c>
      <c r="AE5" s="18">
        <v>4200</v>
      </c>
      <c r="AF5" s="18">
        <v>4200</v>
      </c>
      <c r="AG5" s="18">
        <v>4200</v>
      </c>
      <c r="AH5" s="18">
        <v>4200</v>
      </c>
      <c r="AI5" s="18">
        <v>4200</v>
      </c>
      <c r="AJ5" s="18">
        <v>4200</v>
      </c>
      <c r="AK5" s="18">
        <v>4200</v>
      </c>
      <c r="AL5" s="18">
        <v>4200</v>
      </c>
      <c r="AM5" s="25">
        <v>4200</v>
      </c>
    </row>
    <row r="6" spans="1:39" s="67" customFormat="1">
      <c r="A6" s="1" t="s">
        <v>15</v>
      </c>
      <c r="B6" s="35" t="s">
        <v>17</v>
      </c>
      <c r="C6" s="79"/>
      <c r="D6" s="24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1000</v>
      </c>
      <c r="K6" s="18">
        <v>2200</v>
      </c>
      <c r="L6" s="18">
        <v>2000</v>
      </c>
      <c r="M6" s="18">
        <v>800</v>
      </c>
      <c r="N6" s="18">
        <v>0</v>
      </c>
      <c r="O6" s="25">
        <v>0</v>
      </c>
      <c r="P6" s="24">
        <v>1250</v>
      </c>
      <c r="Q6" s="18">
        <v>2500</v>
      </c>
      <c r="R6" s="18">
        <v>2500</v>
      </c>
      <c r="S6" s="18">
        <v>2500</v>
      </c>
      <c r="T6" s="18">
        <v>2500</v>
      </c>
      <c r="U6" s="18">
        <v>2500</v>
      </c>
      <c r="V6" s="18">
        <v>2750</v>
      </c>
      <c r="W6" s="18">
        <v>3000</v>
      </c>
      <c r="X6" s="18">
        <v>3000</v>
      </c>
      <c r="Y6" s="18">
        <v>3000</v>
      </c>
      <c r="Z6" s="18">
        <v>3000</v>
      </c>
      <c r="AA6" s="25">
        <v>3000</v>
      </c>
      <c r="AB6" s="24">
        <v>3600</v>
      </c>
      <c r="AC6" s="18">
        <v>4200</v>
      </c>
      <c r="AD6" s="18">
        <v>4200</v>
      </c>
      <c r="AE6" s="18">
        <v>4200</v>
      </c>
      <c r="AF6" s="18">
        <v>4200</v>
      </c>
      <c r="AG6" s="18">
        <v>4200</v>
      </c>
      <c r="AH6" s="18">
        <v>4500</v>
      </c>
      <c r="AI6" s="18">
        <v>4800</v>
      </c>
      <c r="AJ6" s="18">
        <v>4800</v>
      </c>
      <c r="AK6" s="18">
        <v>4800</v>
      </c>
      <c r="AL6" s="18">
        <v>4800</v>
      </c>
      <c r="AM6" s="25">
        <v>4800</v>
      </c>
    </row>
    <row r="7" spans="1:39" s="67" customFormat="1">
      <c r="A7" s="1" t="s">
        <v>28</v>
      </c>
      <c r="B7" s="35" t="s">
        <v>56</v>
      </c>
      <c r="C7" s="79">
        <v>900</v>
      </c>
      <c r="D7" s="24"/>
      <c r="E7" s="18"/>
      <c r="F7" s="18"/>
      <c r="G7" s="18"/>
      <c r="H7" s="18"/>
      <c r="I7" s="18"/>
      <c r="J7" s="18"/>
      <c r="K7" s="18"/>
      <c r="L7" s="18"/>
      <c r="M7" s="18"/>
      <c r="N7" s="18"/>
      <c r="O7" s="25"/>
      <c r="P7" s="35"/>
      <c r="Q7" s="1"/>
      <c r="R7" s="1"/>
      <c r="S7" s="1"/>
      <c r="T7" s="1"/>
      <c r="U7" s="1"/>
      <c r="V7" s="1"/>
      <c r="W7" s="1"/>
      <c r="X7" s="1"/>
      <c r="Y7" s="1"/>
      <c r="Z7" s="1"/>
      <c r="AA7" s="61"/>
      <c r="AB7" s="35"/>
      <c r="AC7" s="1"/>
      <c r="AD7" s="1"/>
      <c r="AE7" s="1"/>
      <c r="AF7" s="1"/>
      <c r="AG7" s="1"/>
      <c r="AH7" s="1"/>
      <c r="AI7" s="1"/>
      <c r="AJ7" s="1"/>
      <c r="AK7" s="1"/>
      <c r="AL7" s="1"/>
      <c r="AM7" s="61"/>
    </row>
    <row r="8" spans="1:39" s="40" customFormat="1" ht="30" customHeight="1">
      <c r="A8" s="7"/>
      <c r="B8" s="36" t="s">
        <v>1</v>
      </c>
      <c r="C8" s="80">
        <f>SUM(C3:C7)</f>
        <v>900</v>
      </c>
      <c r="D8" s="26">
        <f>SUM(D3:D7)</f>
        <v>500</v>
      </c>
      <c r="E8" s="8">
        <f t="shared" ref="E8:AM8" si="0">SUM(E3:E7)</f>
        <v>1600</v>
      </c>
      <c r="F8" s="8">
        <f t="shared" si="0"/>
        <v>2400</v>
      </c>
      <c r="G8" s="8">
        <f t="shared" si="0"/>
        <v>3100</v>
      </c>
      <c r="H8" s="8">
        <f t="shared" si="0"/>
        <v>3600</v>
      </c>
      <c r="I8" s="8">
        <f t="shared" si="0"/>
        <v>3600</v>
      </c>
      <c r="J8" s="8">
        <f t="shared" si="0"/>
        <v>3600</v>
      </c>
      <c r="K8" s="8">
        <f t="shared" si="0"/>
        <v>3800</v>
      </c>
      <c r="L8" s="8">
        <f t="shared" si="0"/>
        <v>4000</v>
      </c>
      <c r="M8" s="8">
        <f t="shared" si="0"/>
        <v>3900</v>
      </c>
      <c r="N8" s="8">
        <f t="shared" si="0"/>
        <v>4000</v>
      </c>
      <c r="O8" s="27">
        <f t="shared" si="0"/>
        <v>4300</v>
      </c>
      <c r="P8" s="26">
        <f t="shared" si="0"/>
        <v>5950</v>
      </c>
      <c r="Q8" s="8">
        <f t="shared" si="0"/>
        <v>7500</v>
      </c>
      <c r="R8" s="8">
        <f t="shared" si="0"/>
        <v>7500</v>
      </c>
      <c r="S8" s="8">
        <f t="shared" si="0"/>
        <v>7500</v>
      </c>
      <c r="T8" s="8">
        <f t="shared" si="0"/>
        <v>7500</v>
      </c>
      <c r="U8" s="8">
        <f t="shared" si="0"/>
        <v>7500</v>
      </c>
      <c r="V8" s="8">
        <f t="shared" si="0"/>
        <v>7750</v>
      </c>
      <c r="W8" s="8">
        <f t="shared" si="0"/>
        <v>8000</v>
      </c>
      <c r="X8" s="8">
        <f t="shared" si="0"/>
        <v>8000</v>
      </c>
      <c r="Y8" s="8">
        <f t="shared" si="0"/>
        <v>8000</v>
      </c>
      <c r="Z8" s="8">
        <f t="shared" si="0"/>
        <v>8000</v>
      </c>
      <c r="AA8" s="27">
        <f t="shared" si="0"/>
        <v>8000</v>
      </c>
      <c r="AB8" s="26">
        <f t="shared" si="0"/>
        <v>9100</v>
      </c>
      <c r="AC8" s="8">
        <f t="shared" si="0"/>
        <v>10200</v>
      </c>
      <c r="AD8" s="8">
        <f t="shared" si="0"/>
        <v>10200</v>
      </c>
      <c r="AE8" s="8">
        <f t="shared" si="0"/>
        <v>10200</v>
      </c>
      <c r="AF8" s="8">
        <f t="shared" si="0"/>
        <v>10200</v>
      </c>
      <c r="AG8" s="8">
        <f t="shared" si="0"/>
        <v>10200</v>
      </c>
      <c r="AH8" s="8">
        <f t="shared" si="0"/>
        <v>10500</v>
      </c>
      <c r="AI8" s="8">
        <f t="shared" si="0"/>
        <v>10800</v>
      </c>
      <c r="AJ8" s="8">
        <f t="shared" si="0"/>
        <v>10800</v>
      </c>
      <c r="AK8" s="8">
        <f t="shared" si="0"/>
        <v>10800</v>
      </c>
      <c r="AL8" s="8">
        <f t="shared" si="0"/>
        <v>10800</v>
      </c>
      <c r="AM8" s="27">
        <f t="shared" si="0"/>
        <v>10800</v>
      </c>
    </row>
    <row r="9" spans="1:39" s="69" customFormat="1" ht="30" customHeight="1">
      <c r="A9" s="68"/>
      <c r="B9" s="56" t="s">
        <v>2</v>
      </c>
      <c r="C9" s="81" t="s">
        <v>2</v>
      </c>
      <c r="D9" s="86" t="s">
        <v>2</v>
      </c>
      <c r="E9" s="87"/>
      <c r="F9" s="87"/>
      <c r="G9" s="87"/>
      <c r="H9" s="87"/>
      <c r="I9" s="87"/>
      <c r="J9" s="87"/>
      <c r="K9" s="87"/>
      <c r="L9" s="87"/>
      <c r="M9" s="87"/>
      <c r="N9" s="87"/>
      <c r="O9" s="88"/>
      <c r="P9" s="86" t="s">
        <v>2</v>
      </c>
      <c r="Q9" s="87"/>
      <c r="R9" s="87"/>
      <c r="S9" s="87"/>
      <c r="T9" s="87"/>
      <c r="U9" s="87"/>
      <c r="V9" s="87"/>
      <c r="W9" s="87"/>
      <c r="X9" s="87"/>
      <c r="Y9" s="87"/>
      <c r="Z9" s="87"/>
      <c r="AA9" s="88"/>
      <c r="AB9" s="86" t="s">
        <v>2</v>
      </c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8"/>
    </row>
    <row r="10" spans="1:39" s="70" customFormat="1">
      <c r="A10" s="5" t="s">
        <v>20</v>
      </c>
      <c r="B10" s="37" t="s">
        <v>10</v>
      </c>
      <c r="C10" s="82"/>
      <c r="D10" s="28">
        <v>108</v>
      </c>
      <c r="E10" s="6">
        <v>108</v>
      </c>
      <c r="F10" s="6">
        <v>108</v>
      </c>
      <c r="G10" s="6">
        <v>108</v>
      </c>
      <c r="H10" s="6">
        <v>108</v>
      </c>
      <c r="I10" s="6">
        <v>108</v>
      </c>
      <c r="J10" s="6">
        <v>108</v>
      </c>
      <c r="K10" s="6">
        <v>108</v>
      </c>
      <c r="L10" s="6">
        <v>108</v>
      </c>
      <c r="M10" s="6">
        <v>108</v>
      </c>
      <c r="N10" s="6">
        <v>108</v>
      </c>
      <c r="O10" s="29">
        <v>108</v>
      </c>
      <c r="P10" s="63">
        <v>240</v>
      </c>
      <c r="Q10" s="73">
        <v>240</v>
      </c>
      <c r="R10" s="73">
        <v>240</v>
      </c>
      <c r="S10" s="73">
        <v>240</v>
      </c>
      <c r="T10" s="73">
        <v>240</v>
      </c>
      <c r="U10" s="73">
        <v>240</v>
      </c>
      <c r="V10" s="73">
        <v>240</v>
      </c>
      <c r="W10" s="73">
        <v>240</v>
      </c>
      <c r="X10" s="73">
        <v>240</v>
      </c>
      <c r="Y10" s="73">
        <v>240</v>
      </c>
      <c r="Z10" s="73">
        <v>240</v>
      </c>
      <c r="AA10" s="71">
        <v>240</v>
      </c>
      <c r="AB10" s="63">
        <v>240</v>
      </c>
      <c r="AC10" s="73">
        <v>240</v>
      </c>
      <c r="AD10" s="73">
        <v>240</v>
      </c>
      <c r="AE10" s="73">
        <v>240</v>
      </c>
      <c r="AF10" s="73">
        <v>240</v>
      </c>
      <c r="AG10" s="73">
        <v>240</v>
      </c>
      <c r="AH10" s="73">
        <v>240</v>
      </c>
      <c r="AI10" s="73">
        <v>240</v>
      </c>
      <c r="AJ10" s="73">
        <v>240</v>
      </c>
      <c r="AK10" s="73">
        <v>240</v>
      </c>
      <c r="AL10" s="73">
        <v>240</v>
      </c>
      <c r="AM10" s="71">
        <v>240</v>
      </c>
    </row>
    <row r="11" spans="1:39" s="70" customFormat="1">
      <c r="A11" s="5"/>
      <c r="B11" s="37" t="s">
        <v>50</v>
      </c>
      <c r="C11" s="82"/>
      <c r="D11" s="28">
        <v>65</v>
      </c>
      <c r="E11" s="6">
        <v>65</v>
      </c>
      <c r="F11" s="6">
        <v>65</v>
      </c>
      <c r="G11" s="6">
        <v>65</v>
      </c>
      <c r="H11" s="6">
        <v>65</v>
      </c>
      <c r="I11" s="6">
        <v>65</v>
      </c>
      <c r="J11" s="6">
        <v>65</v>
      </c>
      <c r="K11" s="6">
        <v>65</v>
      </c>
      <c r="L11" s="6">
        <v>65</v>
      </c>
      <c r="M11" s="6">
        <v>65</v>
      </c>
      <c r="N11" s="6">
        <v>65</v>
      </c>
      <c r="O11" s="29">
        <v>65</v>
      </c>
      <c r="P11" s="28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29">
        <v>0</v>
      </c>
      <c r="AB11" s="28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29">
        <v>0</v>
      </c>
    </row>
    <row r="12" spans="1:39" s="70" customFormat="1">
      <c r="A12" s="5" t="s">
        <v>22</v>
      </c>
      <c r="B12" s="37" t="s">
        <v>21</v>
      </c>
      <c r="C12" s="82">
        <v>60.8</v>
      </c>
      <c r="D12" s="28">
        <v>60.8</v>
      </c>
      <c r="E12" s="6">
        <v>60.8</v>
      </c>
      <c r="F12" s="6">
        <v>60.8</v>
      </c>
      <c r="G12" s="6">
        <v>60.8</v>
      </c>
      <c r="H12" s="6">
        <v>60.8</v>
      </c>
      <c r="I12" s="6">
        <v>60.8</v>
      </c>
      <c r="J12" s="6">
        <v>60.8</v>
      </c>
      <c r="K12" s="6">
        <v>60.8</v>
      </c>
      <c r="L12" s="6">
        <v>60.8</v>
      </c>
      <c r="M12" s="6">
        <v>60.8</v>
      </c>
      <c r="N12" s="6">
        <v>60.8</v>
      </c>
      <c r="O12" s="29">
        <v>60.8</v>
      </c>
      <c r="P12" s="28">
        <v>60.8</v>
      </c>
      <c r="Q12" s="6">
        <v>60.8</v>
      </c>
      <c r="R12" s="6">
        <v>60.8</v>
      </c>
      <c r="S12" s="6">
        <v>60.8</v>
      </c>
      <c r="T12" s="6">
        <v>60.8</v>
      </c>
      <c r="U12" s="6">
        <v>60.8</v>
      </c>
      <c r="V12" s="6">
        <v>60.8</v>
      </c>
      <c r="W12" s="6">
        <v>60.8</v>
      </c>
      <c r="X12" s="6">
        <v>60.8</v>
      </c>
      <c r="Y12" s="6">
        <v>60.8</v>
      </c>
      <c r="Z12" s="6">
        <v>60.8</v>
      </c>
      <c r="AA12" s="29">
        <v>60.8</v>
      </c>
      <c r="AB12" s="28">
        <v>60.8</v>
      </c>
      <c r="AC12" s="6">
        <v>60.8</v>
      </c>
      <c r="AD12" s="6">
        <v>60.8</v>
      </c>
      <c r="AE12" s="6">
        <v>60.8</v>
      </c>
      <c r="AF12" s="6">
        <v>60.8</v>
      </c>
      <c r="AG12" s="6">
        <v>60.8</v>
      </c>
      <c r="AH12" s="6">
        <v>60.8</v>
      </c>
      <c r="AI12" s="6">
        <v>60.8</v>
      </c>
      <c r="AJ12" s="6">
        <v>60.8</v>
      </c>
      <c r="AK12" s="6">
        <v>60.8</v>
      </c>
      <c r="AL12" s="6">
        <v>60.8</v>
      </c>
      <c r="AM12" s="29">
        <v>60.8</v>
      </c>
    </row>
    <row r="13" spans="1:39" s="70" customFormat="1">
      <c r="A13" s="5" t="s">
        <v>3</v>
      </c>
      <c r="B13" s="37" t="s">
        <v>23</v>
      </c>
      <c r="C13" s="82"/>
      <c r="D13" s="28">
        <v>17</v>
      </c>
      <c r="E13" s="6">
        <v>17</v>
      </c>
      <c r="F13" s="6">
        <v>17</v>
      </c>
      <c r="G13" s="6">
        <v>17</v>
      </c>
      <c r="H13" s="6">
        <v>17</v>
      </c>
      <c r="I13" s="6">
        <v>17</v>
      </c>
      <c r="J13" s="6">
        <v>17</v>
      </c>
      <c r="K13" s="6">
        <v>17</v>
      </c>
      <c r="L13" s="6">
        <v>17</v>
      </c>
      <c r="M13" s="6">
        <v>17</v>
      </c>
      <c r="N13" s="6">
        <v>17</v>
      </c>
      <c r="O13" s="29">
        <v>17</v>
      </c>
      <c r="P13" s="28">
        <v>34</v>
      </c>
      <c r="Q13" s="6">
        <v>34</v>
      </c>
      <c r="R13" s="6">
        <v>34</v>
      </c>
      <c r="S13" s="6">
        <v>34</v>
      </c>
      <c r="T13" s="6">
        <v>34</v>
      </c>
      <c r="U13" s="6">
        <v>34</v>
      </c>
      <c r="V13" s="6">
        <v>34</v>
      </c>
      <c r="W13" s="6">
        <v>34</v>
      </c>
      <c r="X13" s="6">
        <v>34</v>
      </c>
      <c r="Y13" s="6">
        <v>34</v>
      </c>
      <c r="Z13" s="6">
        <v>34</v>
      </c>
      <c r="AA13" s="29">
        <v>34</v>
      </c>
      <c r="AB13" s="28">
        <v>34</v>
      </c>
      <c r="AC13" s="6">
        <v>34</v>
      </c>
      <c r="AD13" s="6">
        <v>34</v>
      </c>
      <c r="AE13" s="6">
        <v>34</v>
      </c>
      <c r="AF13" s="6">
        <v>34</v>
      </c>
      <c r="AG13" s="6">
        <v>34</v>
      </c>
      <c r="AH13" s="6">
        <v>34</v>
      </c>
      <c r="AI13" s="6">
        <v>34</v>
      </c>
      <c r="AJ13" s="6">
        <v>34</v>
      </c>
      <c r="AK13" s="6">
        <v>34</v>
      </c>
      <c r="AL13" s="6">
        <v>34</v>
      </c>
      <c r="AM13" s="29">
        <v>34</v>
      </c>
    </row>
    <row r="14" spans="1:39" s="70" customFormat="1">
      <c r="A14" s="5" t="s">
        <v>27</v>
      </c>
      <c r="B14" s="37" t="s">
        <v>26</v>
      </c>
      <c r="C14" s="82">
        <v>7</v>
      </c>
      <c r="D14" s="28"/>
      <c r="E14" s="6"/>
      <c r="F14" s="6"/>
      <c r="G14" s="6"/>
      <c r="H14" s="6"/>
      <c r="I14" s="6"/>
      <c r="J14" s="6"/>
      <c r="K14" s="6"/>
      <c r="L14" s="6"/>
      <c r="M14" s="6"/>
      <c r="N14" s="6"/>
      <c r="O14" s="29"/>
      <c r="P14" s="37"/>
      <c r="Q14" s="5"/>
      <c r="R14" s="5"/>
      <c r="S14" s="5"/>
      <c r="T14" s="5"/>
      <c r="U14" s="5"/>
      <c r="V14" s="5"/>
      <c r="W14" s="5"/>
      <c r="X14" s="5"/>
      <c r="Y14" s="5"/>
      <c r="Z14" s="5"/>
      <c r="AA14" s="62"/>
      <c r="AB14" s="3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62"/>
    </row>
    <row r="15" spans="1:39" s="70" customFormat="1">
      <c r="A15" s="5" t="s">
        <v>51</v>
      </c>
      <c r="B15" s="37" t="s">
        <v>24</v>
      </c>
      <c r="C15" s="82"/>
      <c r="D15" s="28">
        <f>SUM((46.88*3)+6)</f>
        <v>146.64000000000001</v>
      </c>
      <c r="E15" s="6">
        <f t="shared" ref="E15:AM15" si="1">SUM((46.88*3)+6)</f>
        <v>146.64000000000001</v>
      </c>
      <c r="F15" s="6">
        <f t="shared" si="1"/>
        <v>146.64000000000001</v>
      </c>
      <c r="G15" s="6">
        <f t="shared" si="1"/>
        <v>146.64000000000001</v>
      </c>
      <c r="H15" s="6">
        <f t="shared" si="1"/>
        <v>146.64000000000001</v>
      </c>
      <c r="I15" s="6">
        <f t="shared" si="1"/>
        <v>146.64000000000001</v>
      </c>
      <c r="J15" s="6">
        <f t="shared" si="1"/>
        <v>146.64000000000001</v>
      </c>
      <c r="K15" s="6">
        <f t="shared" si="1"/>
        <v>146.64000000000001</v>
      </c>
      <c r="L15" s="6">
        <f t="shared" si="1"/>
        <v>146.64000000000001</v>
      </c>
      <c r="M15" s="6">
        <f t="shared" si="1"/>
        <v>146.64000000000001</v>
      </c>
      <c r="N15" s="6">
        <f t="shared" si="1"/>
        <v>146.64000000000001</v>
      </c>
      <c r="O15" s="29">
        <f t="shared" si="1"/>
        <v>146.64000000000001</v>
      </c>
      <c r="P15" s="28">
        <f t="shared" si="1"/>
        <v>146.64000000000001</v>
      </c>
      <c r="Q15" s="6">
        <f t="shared" si="1"/>
        <v>146.64000000000001</v>
      </c>
      <c r="R15" s="6">
        <f t="shared" si="1"/>
        <v>146.64000000000001</v>
      </c>
      <c r="S15" s="6">
        <f t="shared" si="1"/>
        <v>146.64000000000001</v>
      </c>
      <c r="T15" s="6">
        <f t="shared" si="1"/>
        <v>146.64000000000001</v>
      </c>
      <c r="U15" s="6">
        <f t="shared" si="1"/>
        <v>146.64000000000001</v>
      </c>
      <c r="V15" s="6">
        <f t="shared" si="1"/>
        <v>146.64000000000001</v>
      </c>
      <c r="W15" s="6">
        <f t="shared" si="1"/>
        <v>146.64000000000001</v>
      </c>
      <c r="X15" s="6">
        <f t="shared" si="1"/>
        <v>146.64000000000001</v>
      </c>
      <c r="Y15" s="6">
        <f t="shared" si="1"/>
        <v>146.64000000000001</v>
      </c>
      <c r="Z15" s="6">
        <f t="shared" si="1"/>
        <v>146.64000000000001</v>
      </c>
      <c r="AA15" s="29">
        <f t="shared" si="1"/>
        <v>146.64000000000001</v>
      </c>
      <c r="AB15" s="28">
        <f t="shared" si="1"/>
        <v>146.64000000000001</v>
      </c>
      <c r="AC15" s="6">
        <f t="shared" si="1"/>
        <v>146.64000000000001</v>
      </c>
      <c r="AD15" s="6">
        <f t="shared" si="1"/>
        <v>146.64000000000001</v>
      </c>
      <c r="AE15" s="6">
        <f t="shared" si="1"/>
        <v>146.64000000000001</v>
      </c>
      <c r="AF15" s="6">
        <f t="shared" si="1"/>
        <v>146.64000000000001</v>
      </c>
      <c r="AG15" s="6">
        <f t="shared" si="1"/>
        <v>146.64000000000001</v>
      </c>
      <c r="AH15" s="6">
        <f t="shared" si="1"/>
        <v>146.64000000000001</v>
      </c>
      <c r="AI15" s="6">
        <f t="shared" si="1"/>
        <v>146.64000000000001</v>
      </c>
      <c r="AJ15" s="6">
        <f t="shared" si="1"/>
        <v>146.64000000000001</v>
      </c>
      <c r="AK15" s="6">
        <f t="shared" si="1"/>
        <v>146.64000000000001</v>
      </c>
      <c r="AL15" s="6">
        <f t="shared" si="1"/>
        <v>146.64000000000001</v>
      </c>
      <c r="AM15" s="29">
        <f t="shared" si="1"/>
        <v>146.64000000000001</v>
      </c>
    </row>
    <row r="16" spans="1:39" s="70" customFormat="1">
      <c r="A16" s="5" t="s">
        <v>4</v>
      </c>
      <c r="B16" s="37" t="s">
        <v>25</v>
      </c>
      <c r="C16" s="82"/>
      <c r="D16" s="28">
        <v>0</v>
      </c>
      <c r="E16" s="6">
        <v>9.9</v>
      </c>
      <c r="F16" s="6">
        <v>9.9</v>
      </c>
      <c r="G16" s="6">
        <v>9.9</v>
      </c>
      <c r="H16" s="6">
        <v>9.9</v>
      </c>
      <c r="I16" s="6">
        <v>9.9</v>
      </c>
      <c r="J16" s="6">
        <v>9.9</v>
      </c>
      <c r="K16" s="6">
        <v>9.9</v>
      </c>
      <c r="L16" s="6">
        <v>9.9</v>
      </c>
      <c r="M16" s="6">
        <v>9.9</v>
      </c>
      <c r="N16" s="6">
        <v>9.9</v>
      </c>
      <c r="O16" s="29">
        <v>9.9</v>
      </c>
      <c r="P16" s="28">
        <v>9.9</v>
      </c>
      <c r="Q16" s="6">
        <v>9.9</v>
      </c>
      <c r="R16" s="6">
        <v>9.9</v>
      </c>
      <c r="S16" s="6">
        <v>9.9</v>
      </c>
      <c r="T16" s="6">
        <v>9.9</v>
      </c>
      <c r="U16" s="6">
        <v>9.9</v>
      </c>
      <c r="V16" s="6">
        <v>9.9</v>
      </c>
      <c r="W16" s="6">
        <v>9.9</v>
      </c>
      <c r="X16" s="6">
        <v>9.9</v>
      </c>
      <c r="Y16" s="6">
        <v>9.9</v>
      </c>
      <c r="Z16" s="6">
        <v>9.9</v>
      </c>
      <c r="AA16" s="29">
        <v>9.9</v>
      </c>
      <c r="AB16" s="28">
        <v>9.9</v>
      </c>
      <c r="AC16" s="6">
        <v>9.9</v>
      </c>
      <c r="AD16" s="6">
        <v>9.9</v>
      </c>
      <c r="AE16" s="6">
        <v>9.9</v>
      </c>
      <c r="AF16" s="6">
        <v>9.9</v>
      </c>
      <c r="AG16" s="6">
        <v>9.9</v>
      </c>
      <c r="AH16" s="6">
        <v>9.9</v>
      </c>
      <c r="AI16" s="6">
        <v>9.9</v>
      </c>
      <c r="AJ16" s="6">
        <v>9.9</v>
      </c>
      <c r="AK16" s="6">
        <v>9.9</v>
      </c>
      <c r="AL16" s="6">
        <v>9.9</v>
      </c>
      <c r="AM16" s="29">
        <v>9.9</v>
      </c>
    </row>
    <row r="17" spans="1:39" s="70" customFormat="1">
      <c r="A17" s="5" t="s">
        <v>35</v>
      </c>
      <c r="B17" s="37" t="s">
        <v>34</v>
      </c>
      <c r="C17" s="82">
        <v>11.5</v>
      </c>
      <c r="D17" s="28">
        <v>11.5</v>
      </c>
      <c r="E17" s="6">
        <v>11.5</v>
      </c>
      <c r="F17" s="6">
        <v>11.5</v>
      </c>
      <c r="G17" s="6">
        <v>11.5</v>
      </c>
      <c r="H17" s="6">
        <v>11.5</v>
      </c>
      <c r="I17" s="6">
        <v>11.5</v>
      </c>
      <c r="J17" s="6">
        <v>11.5</v>
      </c>
      <c r="K17" s="6">
        <v>11.5</v>
      </c>
      <c r="L17" s="6">
        <v>11.5</v>
      </c>
      <c r="M17" s="6">
        <v>11.5</v>
      </c>
      <c r="N17" s="6">
        <v>11.5</v>
      </c>
      <c r="O17" s="29">
        <v>11.5</v>
      </c>
      <c r="P17" s="28">
        <v>22.5</v>
      </c>
      <c r="Q17" s="6">
        <v>22.5</v>
      </c>
      <c r="R17" s="6">
        <v>22.5</v>
      </c>
      <c r="S17" s="6">
        <v>22.5</v>
      </c>
      <c r="T17" s="6">
        <v>22.5</v>
      </c>
      <c r="U17" s="6">
        <v>22.5</v>
      </c>
      <c r="V17" s="6">
        <v>22.5</v>
      </c>
      <c r="W17" s="6">
        <v>22.5</v>
      </c>
      <c r="X17" s="6">
        <v>22.5</v>
      </c>
      <c r="Y17" s="6">
        <v>22.5</v>
      </c>
      <c r="Z17" s="6">
        <v>22.5</v>
      </c>
      <c r="AA17" s="29">
        <v>22.5</v>
      </c>
      <c r="AB17" s="28">
        <v>22.5</v>
      </c>
      <c r="AC17" s="6">
        <v>22.5</v>
      </c>
      <c r="AD17" s="6">
        <v>22.5</v>
      </c>
      <c r="AE17" s="6">
        <v>22.5</v>
      </c>
      <c r="AF17" s="6">
        <v>22.5</v>
      </c>
      <c r="AG17" s="6">
        <v>22.5</v>
      </c>
      <c r="AH17" s="6">
        <v>22.5</v>
      </c>
      <c r="AI17" s="6">
        <v>22.5</v>
      </c>
      <c r="AJ17" s="6">
        <v>22.5</v>
      </c>
      <c r="AK17" s="6">
        <v>22.5</v>
      </c>
      <c r="AL17" s="6">
        <v>22.5</v>
      </c>
      <c r="AM17" s="29">
        <v>22.5</v>
      </c>
    </row>
    <row r="18" spans="1:39" s="70" customFormat="1">
      <c r="A18" s="5"/>
      <c r="B18" s="37" t="s">
        <v>57</v>
      </c>
      <c r="C18" s="82"/>
      <c r="D18" s="28"/>
      <c r="E18" s="6"/>
      <c r="F18" s="6"/>
      <c r="G18" s="6"/>
      <c r="H18" s="6"/>
      <c r="I18" s="6"/>
      <c r="J18" s="6"/>
      <c r="K18" s="6"/>
      <c r="L18" s="6"/>
      <c r="M18" s="6"/>
      <c r="N18" s="96"/>
      <c r="O18" s="98">
        <v>1000</v>
      </c>
      <c r="P18" s="97"/>
      <c r="Q18" s="6"/>
      <c r="R18" s="6"/>
      <c r="S18" s="6"/>
      <c r="T18" s="6"/>
      <c r="U18" s="6"/>
      <c r="V18" s="6">
        <v>5000</v>
      </c>
      <c r="W18" s="6"/>
      <c r="X18" s="6"/>
      <c r="Y18" s="6"/>
      <c r="Z18" s="96"/>
      <c r="AA18" s="98">
        <v>10000</v>
      </c>
      <c r="AB18" s="97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29"/>
    </row>
    <row r="19" spans="1:39" s="70" customFormat="1">
      <c r="A19" s="5" t="s">
        <v>30</v>
      </c>
      <c r="B19" s="37" t="s">
        <v>29</v>
      </c>
      <c r="C19" s="82">
        <v>50</v>
      </c>
      <c r="D19" s="28"/>
      <c r="E19" s="6"/>
      <c r="F19" s="6"/>
      <c r="G19" s="6"/>
      <c r="H19" s="6"/>
      <c r="I19" s="6"/>
      <c r="J19" s="6"/>
      <c r="K19" s="6"/>
      <c r="L19" s="6"/>
      <c r="M19" s="6"/>
      <c r="N19" s="6"/>
      <c r="O19" s="29"/>
      <c r="P19" s="37"/>
      <c r="Q19" s="5"/>
      <c r="R19" s="5"/>
      <c r="S19" s="5"/>
      <c r="T19" s="5"/>
      <c r="U19" s="5"/>
      <c r="V19" s="5"/>
      <c r="W19" s="5"/>
      <c r="X19" s="5"/>
      <c r="Y19" s="5"/>
      <c r="Z19" s="5"/>
      <c r="AA19" s="62"/>
      <c r="AB19" s="3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2"/>
    </row>
    <row r="20" spans="1:39" s="70" customFormat="1">
      <c r="A20" s="5" t="s">
        <v>32</v>
      </c>
      <c r="B20" s="37" t="s">
        <v>31</v>
      </c>
      <c r="C20" s="82"/>
      <c r="D20" s="28">
        <v>25</v>
      </c>
      <c r="E20" s="6">
        <v>25</v>
      </c>
      <c r="F20" s="6">
        <v>25</v>
      </c>
      <c r="G20" s="6">
        <v>25</v>
      </c>
      <c r="H20" s="6">
        <v>25</v>
      </c>
      <c r="I20" s="6">
        <v>25</v>
      </c>
      <c r="J20" s="6">
        <v>25</v>
      </c>
      <c r="K20" s="6">
        <v>25</v>
      </c>
      <c r="L20" s="6">
        <v>25</v>
      </c>
      <c r="M20" s="6">
        <v>25</v>
      </c>
      <c r="N20" s="6">
        <v>25</v>
      </c>
      <c r="O20" s="29">
        <v>25</v>
      </c>
      <c r="P20" s="28">
        <v>25</v>
      </c>
      <c r="Q20" s="6">
        <v>25</v>
      </c>
      <c r="R20" s="6">
        <v>25</v>
      </c>
      <c r="S20" s="6">
        <v>25</v>
      </c>
      <c r="T20" s="6">
        <v>25</v>
      </c>
      <c r="U20" s="6">
        <v>25</v>
      </c>
      <c r="V20" s="6">
        <v>25</v>
      </c>
      <c r="W20" s="6">
        <v>25</v>
      </c>
      <c r="X20" s="6">
        <v>25</v>
      </c>
      <c r="Y20" s="6">
        <v>25</v>
      </c>
      <c r="Z20" s="6">
        <v>25</v>
      </c>
      <c r="AA20" s="29">
        <v>25</v>
      </c>
      <c r="AB20" s="28">
        <v>25</v>
      </c>
      <c r="AC20" s="6">
        <v>25</v>
      </c>
      <c r="AD20" s="6">
        <v>25</v>
      </c>
      <c r="AE20" s="6">
        <v>25</v>
      </c>
      <c r="AF20" s="6">
        <v>25</v>
      </c>
      <c r="AG20" s="6">
        <v>25</v>
      </c>
      <c r="AH20" s="6">
        <v>25</v>
      </c>
      <c r="AI20" s="6">
        <v>25</v>
      </c>
      <c r="AJ20" s="6">
        <v>25</v>
      </c>
      <c r="AK20" s="6">
        <v>25</v>
      </c>
      <c r="AL20" s="6">
        <v>25</v>
      </c>
      <c r="AM20" s="29">
        <v>25</v>
      </c>
    </row>
    <row r="21" spans="1:39" s="70" customFormat="1">
      <c r="A21" s="5" t="s">
        <v>49</v>
      </c>
      <c r="B21" s="37" t="s">
        <v>36</v>
      </c>
      <c r="C21" s="82">
        <v>10</v>
      </c>
      <c r="D21" s="28"/>
      <c r="E21" s="6"/>
      <c r="F21" s="6"/>
      <c r="G21" s="6"/>
      <c r="H21" s="6"/>
      <c r="I21" s="6"/>
      <c r="J21" s="6"/>
      <c r="K21" s="6"/>
      <c r="L21" s="6"/>
      <c r="M21" s="6"/>
      <c r="N21" s="6"/>
      <c r="O21" s="29"/>
      <c r="P21" s="37"/>
      <c r="Q21" s="5"/>
      <c r="R21" s="5"/>
      <c r="S21" s="5"/>
      <c r="T21" s="5"/>
      <c r="U21" s="5"/>
      <c r="V21" s="5"/>
      <c r="W21" s="5"/>
      <c r="X21" s="5"/>
      <c r="Y21" s="5"/>
      <c r="Z21" s="5"/>
      <c r="AA21" s="62"/>
      <c r="AB21" s="3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62"/>
    </row>
    <row r="22" spans="1:39" s="70" customFormat="1">
      <c r="A22" s="5" t="s">
        <v>52</v>
      </c>
      <c r="B22" s="37" t="s">
        <v>33</v>
      </c>
      <c r="C22" s="82"/>
      <c r="D22" s="28">
        <v>48.79</v>
      </c>
      <c r="E22" s="6">
        <v>48.79</v>
      </c>
      <c r="F22" s="6">
        <v>48.79</v>
      </c>
      <c r="G22" s="6">
        <v>48.79</v>
      </c>
      <c r="H22" s="6">
        <v>48.79</v>
      </c>
      <c r="I22" s="6">
        <v>48.79</v>
      </c>
      <c r="J22" s="6">
        <v>48.79</v>
      </c>
      <c r="K22" s="6">
        <v>48.79</v>
      </c>
      <c r="L22" s="6">
        <v>48.79</v>
      </c>
      <c r="M22" s="6">
        <v>48.79</v>
      </c>
      <c r="N22" s="6">
        <v>48.79</v>
      </c>
      <c r="O22" s="29">
        <v>48.79</v>
      </c>
      <c r="P22" s="28">
        <v>48.79</v>
      </c>
      <c r="Q22" s="6">
        <v>48.79</v>
      </c>
      <c r="R22" s="6">
        <v>48.79</v>
      </c>
      <c r="S22" s="6">
        <v>48.79</v>
      </c>
      <c r="T22" s="6">
        <v>48.79</v>
      </c>
      <c r="U22" s="6">
        <v>48.79</v>
      </c>
      <c r="V22" s="6">
        <v>48.79</v>
      </c>
      <c r="W22" s="6">
        <v>48.79</v>
      </c>
      <c r="X22" s="6">
        <v>48.79</v>
      </c>
      <c r="Y22" s="6">
        <v>48.79</v>
      </c>
      <c r="Z22" s="6">
        <v>48.79</v>
      </c>
      <c r="AA22" s="29">
        <v>48.79</v>
      </c>
      <c r="AB22" s="28">
        <v>48.79</v>
      </c>
      <c r="AC22" s="6">
        <v>48.79</v>
      </c>
      <c r="AD22" s="6">
        <v>48.79</v>
      </c>
      <c r="AE22" s="6">
        <v>48.79</v>
      </c>
      <c r="AF22" s="6">
        <v>48.79</v>
      </c>
      <c r="AG22" s="6">
        <v>48.79</v>
      </c>
      <c r="AH22" s="6">
        <v>48.79</v>
      </c>
      <c r="AI22" s="6">
        <v>48.79</v>
      </c>
      <c r="AJ22" s="6">
        <v>48.79</v>
      </c>
      <c r="AK22" s="6">
        <v>48.79</v>
      </c>
      <c r="AL22" s="6">
        <v>48.79</v>
      </c>
      <c r="AM22" s="29">
        <v>48.79</v>
      </c>
    </row>
    <row r="23" spans="1:39" s="70" customFormat="1">
      <c r="A23" s="5" t="s">
        <v>48</v>
      </c>
      <c r="B23" s="37" t="s">
        <v>47</v>
      </c>
      <c r="C23" s="82"/>
      <c r="D23" s="6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1">
        <v>415</v>
      </c>
      <c r="P23" s="6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1">
        <v>415</v>
      </c>
      <c r="AB23" s="6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1">
        <v>415</v>
      </c>
    </row>
    <row r="24" spans="1:39" s="70" customFormat="1">
      <c r="A24" s="5"/>
      <c r="B24" s="39" t="s">
        <v>5</v>
      </c>
      <c r="C24" s="83">
        <v>500</v>
      </c>
      <c r="D24" s="74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6"/>
      <c r="P24" s="6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1"/>
      <c r="AB24" s="6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1"/>
    </row>
    <row r="25" spans="1:39" s="70" customFormat="1">
      <c r="A25" s="5"/>
      <c r="B25" s="37" t="s">
        <v>53</v>
      </c>
      <c r="C25" s="82"/>
      <c r="D25" s="6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1">
        <v>450</v>
      </c>
      <c r="P25" s="6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1">
        <v>450</v>
      </c>
      <c r="AB25" s="6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1"/>
    </row>
    <row r="26" spans="1:39" s="70" customFormat="1">
      <c r="A26" s="5"/>
      <c r="B26" s="37"/>
      <c r="C26" s="82"/>
      <c r="D26" s="6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1"/>
      <c r="P26" s="63">
        <f>SUM(0.4*O30)</f>
        <v>1557.6159999999998</v>
      </c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1"/>
      <c r="AB26" s="63">
        <f>SUM(0.4*AA30)</f>
        <v>6647.9455999999964</v>
      </c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1"/>
    </row>
    <row r="27" spans="1:39" s="70" customFormat="1">
      <c r="A27" s="5"/>
      <c r="B27" s="37" t="s">
        <v>55</v>
      </c>
      <c r="C27" s="82"/>
      <c r="D27" s="28">
        <v>0</v>
      </c>
      <c r="E27" s="6">
        <v>0</v>
      </c>
      <c r="F27" s="6">
        <v>2700</v>
      </c>
      <c r="G27" s="6">
        <v>2700</v>
      </c>
      <c r="H27" s="6">
        <v>2700</v>
      </c>
      <c r="I27" s="6">
        <v>2700</v>
      </c>
      <c r="J27" s="6">
        <v>2700</v>
      </c>
      <c r="K27" s="6">
        <v>2700</v>
      </c>
      <c r="L27" s="6">
        <v>2700</v>
      </c>
      <c r="M27" s="6">
        <v>2700</v>
      </c>
      <c r="N27" s="6">
        <v>2700</v>
      </c>
      <c r="O27" s="29">
        <v>2700</v>
      </c>
      <c r="P27" s="63">
        <v>4500</v>
      </c>
      <c r="Q27" s="73">
        <v>4500</v>
      </c>
      <c r="R27" s="73">
        <v>4500</v>
      </c>
      <c r="S27" s="73">
        <v>4500</v>
      </c>
      <c r="T27" s="73">
        <v>4500</v>
      </c>
      <c r="U27" s="73">
        <v>4500</v>
      </c>
      <c r="V27" s="73">
        <v>4500</v>
      </c>
      <c r="W27" s="73">
        <v>4500</v>
      </c>
      <c r="X27" s="73">
        <v>4500</v>
      </c>
      <c r="Y27" s="73">
        <v>4500</v>
      </c>
      <c r="Z27" s="73">
        <v>4500</v>
      </c>
      <c r="AA27" s="71">
        <v>4500</v>
      </c>
      <c r="AB27" s="63">
        <v>9500</v>
      </c>
      <c r="AC27" s="73">
        <v>9500</v>
      </c>
      <c r="AD27" s="73">
        <v>9500</v>
      </c>
      <c r="AE27" s="73">
        <v>9500</v>
      </c>
      <c r="AF27" s="73">
        <v>9500</v>
      </c>
      <c r="AG27" s="73">
        <v>9500</v>
      </c>
      <c r="AH27" s="73">
        <v>9500</v>
      </c>
      <c r="AI27" s="73">
        <v>9500</v>
      </c>
      <c r="AJ27" s="73">
        <v>9500</v>
      </c>
      <c r="AK27" s="73">
        <v>9500</v>
      </c>
      <c r="AL27" s="73">
        <v>9500</v>
      </c>
      <c r="AM27" s="71">
        <v>9500</v>
      </c>
    </row>
    <row r="28" spans="1:39" s="72" customFormat="1" ht="30" customHeight="1">
      <c r="A28" s="7"/>
      <c r="B28" s="36" t="s">
        <v>6</v>
      </c>
      <c r="C28" s="80">
        <f t="shared" ref="C28:O28" si="2">SUM(C9:C27)</f>
        <v>639.29999999999995</v>
      </c>
      <c r="D28" s="26">
        <f t="shared" si="2"/>
        <v>482.73000000000008</v>
      </c>
      <c r="E28" s="8">
        <f t="shared" si="2"/>
        <v>492.63000000000005</v>
      </c>
      <c r="F28" s="8">
        <f t="shared" si="2"/>
        <v>3192.63</v>
      </c>
      <c r="G28" s="8">
        <f t="shared" si="2"/>
        <v>3192.63</v>
      </c>
      <c r="H28" s="8">
        <f t="shared" si="2"/>
        <v>3192.63</v>
      </c>
      <c r="I28" s="8">
        <f t="shared" si="2"/>
        <v>3192.63</v>
      </c>
      <c r="J28" s="8">
        <f t="shared" si="2"/>
        <v>3192.63</v>
      </c>
      <c r="K28" s="8">
        <f t="shared" si="2"/>
        <v>3192.63</v>
      </c>
      <c r="L28" s="8">
        <f t="shared" si="2"/>
        <v>3192.63</v>
      </c>
      <c r="M28" s="8">
        <f t="shared" si="2"/>
        <v>3192.63</v>
      </c>
      <c r="N28" s="8">
        <f t="shared" si="2"/>
        <v>3192.63</v>
      </c>
      <c r="O28" s="27">
        <f t="shared" si="2"/>
        <v>5057.63</v>
      </c>
      <c r="P28" s="26">
        <f t="shared" ref="P28" si="3">SUM(P9:P27)</f>
        <v>6645.2459999999992</v>
      </c>
      <c r="Q28" s="8">
        <f t="shared" ref="Q28" si="4">SUM(Q9:Q27)</f>
        <v>5087.63</v>
      </c>
      <c r="R28" s="8">
        <f t="shared" ref="R28" si="5">SUM(R9:R27)</f>
        <v>5087.63</v>
      </c>
      <c r="S28" s="8">
        <f t="shared" ref="S28" si="6">SUM(S9:S27)</f>
        <v>5087.63</v>
      </c>
      <c r="T28" s="8">
        <f t="shared" ref="T28" si="7">SUM(T9:T27)</f>
        <v>5087.63</v>
      </c>
      <c r="U28" s="8">
        <f t="shared" ref="U28" si="8">SUM(U9:U27)</f>
        <v>5087.63</v>
      </c>
      <c r="V28" s="8">
        <f t="shared" ref="V28" si="9">SUM(V9:V27)</f>
        <v>10087.630000000001</v>
      </c>
      <c r="W28" s="8">
        <f t="shared" ref="W28" si="10">SUM(W9:W27)</f>
        <v>5087.63</v>
      </c>
      <c r="X28" s="8">
        <f t="shared" ref="X28" si="11">SUM(X9:X27)</f>
        <v>5087.63</v>
      </c>
      <c r="Y28" s="8">
        <f t="shared" ref="Y28" si="12">SUM(Y9:Y27)</f>
        <v>5087.63</v>
      </c>
      <c r="Z28" s="8">
        <f t="shared" ref="Z28" si="13">SUM(Z9:Z27)</f>
        <v>5087.63</v>
      </c>
      <c r="AA28" s="27">
        <f t="shared" ref="AA28" si="14">SUM(AA9:AA27)</f>
        <v>15952.630000000001</v>
      </c>
      <c r="AB28" s="26">
        <f t="shared" ref="AB28" si="15">SUM(AB9:AB27)</f>
        <v>16735.575599999996</v>
      </c>
      <c r="AC28" s="8">
        <f t="shared" ref="AC28" si="16">SUM(AC9:AC27)</f>
        <v>10087.629999999999</v>
      </c>
      <c r="AD28" s="8">
        <f t="shared" ref="AD28" si="17">SUM(AD9:AD27)</f>
        <v>10087.629999999999</v>
      </c>
      <c r="AE28" s="8">
        <f t="shared" ref="AE28" si="18">SUM(AE9:AE27)</f>
        <v>10087.629999999999</v>
      </c>
      <c r="AF28" s="8">
        <f t="shared" ref="AF28" si="19">SUM(AF9:AF27)</f>
        <v>10087.629999999999</v>
      </c>
      <c r="AG28" s="8">
        <f t="shared" ref="AG28" si="20">SUM(AG9:AG27)</f>
        <v>10087.629999999999</v>
      </c>
      <c r="AH28" s="8">
        <f t="shared" ref="AH28" si="21">SUM(AH9:AH27)</f>
        <v>10087.629999999999</v>
      </c>
      <c r="AI28" s="8">
        <f t="shared" ref="AI28" si="22">SUM(AI9:AI27)</f>
        <v>10087.629999999999</v>
      </c>
      <c r="AJ28" s="8">
        <f t="shared" ref="AJ28" si="23">SUM(AJ9:AJ27)</f>
        <v>10087.629999999999</v>
      </c>
      <c r="AK28" s="8">
        <f t="shared" ref="AK28" si="24">SUM(AK9:AK27)</f>
        <v>10087.629999999999</v>
      </c>
      <c r="AL28" s="8">
        <f t="shared" ref="AL28" si="25">SUM(AL9:AL27)</f>
        <v>10087.629999999999</v>
      </c>
      <c r="AM28" s="27">
        <f t="shared" ref="AM28" si="26">SUM(AM9:AM27)</f>
        <v>10502.63</v>
      </c>
    </row>
    <row r="29" spans="1:39">
      <c r="A29" s="2"/>
      <c r="B29" s="38" t="s">
        <v>7</v>
      </c>
      <c r="C29" s="84">
        <f t="shared" ref="C29:O29" si="27">C8-C28</f>
        <v>260.70000000000005</v>
      </c>
      <c r="D29" s="30">
        <f t="shared" si="27"/>
        <v>17.269999999999925</v>
      </c>
      <c r="E29" s="3">
        <f t="shared" si="27"/>
        <v>1107.3699999999999</v>
      </c>
      <c r="F29" s="3">
        <f t="shared" si="27"/>
        <v>-792.63000000000011</v>
      </c>
      <c r="G29" s="3">
        <f t="shared" si="27"/>
        <v>-92.630000000000109</v>
      </c>
      <c r="H29" s="3">
        <f t="shared" si="27"/>
        <v>407.36999999999989</v>
      </c>
      <c r="I29" s="3">
        <f t="shared" si="27"/>
        <v>407.36999999999989</v>
      </c>
      <c r="J29" s="3">
        <f t="shared" si="27"/>
        <v>407.36999999999989</v>
      </c>
      <c r="K29" s="3">
        <f t="shared" si="27"/>
        <v>607.36999999999989</v>
      </c>
      <c r="L29" s="3">
        <f t="shared" si="27"/>
        <v>807.36999999999989</v>
      </c>
      <c r="M29" s="3">
        <f t="shared" si="27"/>
        <v>707.36999999999989</v>
      </c>
      <c r="N29" s="3">
        <f t="shared" si="27"/>
        <v>807.36999999999989</v>
      </c>
      <c r="O29" s="31">
        <f t="shared" si="27"/>
        <v>-757.63000000000011</v>
      </c>
      <c r="P29" s="30">
        <f t="shared" ref="P29" si="28">P8-P28</f>
        <v>-695.24599999999919</v>
      </c>
      <c r="Q29" s="3">
        <f t="shared" ref="Q29" si="29">Q8-Q28</f>
        <v>2412.37</v>
      </c>
      <c r="R29" s="3">
        <f t="shared" ref="R29" si="30">R8-R28</f>
        <v>2412.37</v>
      </c>
      <c r="S29" s="3">
        <f t="shared" ref="S29" si="31">S8-S28</f>
        <v>2412.37</v>
      </c>
      <c r="T29" s="3">
        <f t="shared" ref="T29" si="32">T8-T28</f>
        <v>2412.37</v>
      </c>
      <c r="U29" s="3">
        <f t="shared" ref="U29" si="33">U8-U28</f>
        <v>2412.37</v>
      </c>
      <c r="V29" s="3">
        <f t="shared" ref="V29" si="34">V8-V28</f>
        <v>-2337.630000000001</v>
      </c>
      <c r="W29" s="3">
        <f t="shared" ref="W29" si="35">W8-W28</f>
        <v>2912.37</v>
      </c>
      <c r="X29" s="3">
        <f t="shared" ref="X29" si="36">X8-X28</f>
        <v>2912.37</v>
      </c>
      <c r="Y29" s="3">
        <f t="shared" ref="Y29" si="37">Y8-Y28</f>
        <v>2912.37</v>
      </c>
      <c r="Z29" s="3">
        <f t="shared" ref="Z29" si="38">Z8-Z28</f>
        <v>2912.37</v>
      </c>
      <c r="AA29" s="31">
        <f t="shared" ref="AA29" si="39">AA8-AA28</f>
        <v>-7952.630000000001</v>
      </c>
      <c r="AB29" s="30">
        <f t="shared" ref="AB29" si="40">AB8-AB28</f>
        <v>-7635.5755999999965</v>
      </c>
      <c r="AC29" s="3">
        <f t="shared" ref="AC29" si="41">AC8-AC28</f>
        <v>112.3700000000008</v>
      </c>
      <c r="AD29" s="3">
        <f t="shared" ref="AD29" si="42">AD8-AD28</f>
        <v>112.3700000000008</v>
      </c>
      <c r="AE29" s="3">
        <f t="shared" ref="AE29" si="43">AE8-AE28</f>
        <v>112.3700000000008</v>
      </c>
      <c r="AF29" s="3">
        <f t="shared" ref="AF29" si="44">AF8-AF28</f>
        <v>112.3700000000008</v>
      </c>
      <c r="AG29" s="3">
        <f t="shared" ref="AG29" si="45">AG8-AG28</f>
        <v>112.3700000000008</v>
      </c>
      <c r="AH29" s="3">
        <f t="shared" ref="AH29" si="46">AH8-AH28</f>
        <v>412.3700000000008</v>
      </c>
      <c r="AI29" s="3">
        <f t="shared" ref="AI29" si="47">AI8-AI28</f>
        <v>712.3700000000008</v>
      </c>
      <c r="AJ29" s="3">
        <f t="shared" ref="AJ29" si="48">AJ8-AJ28</f>
        <v>712.3700000000008</v>
      </c>
      <c r="AK29" s="3">
        <f t="shared" ref="AK29" si="49">AK8-AK28</f>
        <v>712.3700000000008</v>
      </c>
      <c r="AL29" s="3">
        <f t="shared" ref="AL29" si="50">AL8-AL28</f>
        <v>712.3700000000008</v>
      </c>
      <c r="AM29" s="31">
        <f t="shared" ref="AM29" si="51">AM8-AM28</f>
        <v>297.3700000000008</v>
      </c>
    </row>
    <row r="30" spans="1:39">
      <c r="A30" s="4"/>
      <c r="B30" s="32" t="s">
        <v>8</v>
      </c>
      <c r="C30" s="85">
        <f>C29</f>
        <v>260.70000000000005</v>
      </c>
      <c r="D30" s="32">
        <f t="shared" ref="D30:O30" si="52">C30+D29</f>
        <v>277.96999999999997</v>
      </c>
      <c r="E30" s="33">
        <f t="shared" si="52"/>
        <v>1385.34</v>
      </c>
      <c r="F30" s="33">
        <f t="shared" si="52"/>
        <v>592.70999999999981</v>
      </c>
      <c r="G30" s="33">
        <f t="shared" si="52"/>
        <v>500.0799999999997</v>
      </c>
      <c r="H30" s="33">
        <f t="shared" si="52"/>
        <v>907.44999999999959</v>
      </c>
      <c r="I30" s="33">
        <f t="shared" si="52"/>
        <v>1314.8199999999995</v>
      </c>
      <c r="J30" s="33">
        <f t="shared" si="52"/>
        <v>1722.1899999999994</v>
      </c>
      <c r="K30" s="33">
        <f t="shared" si="52"/>
        <v>2329.5599999999995</v>
      </c>
      <c r="L30" s="33">
        <f t="shared" si="52"/>
        <v>3136.9299999999994</v>
      </c>
      <c r="M30" s="33">
        <f t="shared" si="52"/>
        <v>3844.2999999999993</v>
      </c>
      <c r="N30" s="33">
        <f t="shared" si="52"/>
        <v>4651.6699999999992</v>
      </c>
      <c r="O30" s="34">
        <f t="shared" si="52"/>
        <v>3894.0399999999991</v>
      </c>
      <c r="P30" s="32">
        <f t="shared" ref="P30" si="53">O30+P29</f>
        <v>3198.7939999999999</v>
      </c>
      <c r="Q30" s="33">
        <f t="shared" ref="Q30" si="54">P30+Q29</f>
        <v>5611.1639999999998</v>
      </c>
      <c r="R30" s="33">
        <f t="shared" ref="R30" si="55">Q30+R29</f>
        <v>8023.5339999999997</v>
      </c>
      <c r="S30" s="33">
        <f t="shared" ref="S30" si="56">R30+S29</f>
        <v>10435.903999999999</v>
      </c>
      <c r="T30" s="33">
        <f t="shared" ref="T30" si="57">S30+T29</f>
        <v>12848.273999999998</v>
      </c>
      <c r="U30" s="33">
        <f t="shared" ref="U30" si="58">T30+U29</f>
        <v>15260.643999999997</v>
      </c>
      <c r="V30" s="33">
        <f t="shared" ref="V30" si="59">U30+V29</f>
        <v>12923.013999999996</v>
      </c>
      <c r="W30" s="33">
        <f t="shared" ref="W30" si="60">V30+W29</f>
        <v>15835.383999999995</v>
      </c>
      <c r="X30" s="33">
        <f t="shared" ref="X30" si="61">W30+X29</f>
        <v>18747.753999999994</v>
      </c>
      <c r="Y30" s="33">
        <f t="shared" ref="Y30" si="62">X30+Y29</f>
        <v>21660.123999999993</v>
      </c>
      <c r="Z30" s="33">
        <f t="shared" ref="Z30" si="63">Y30+Z29</f>
        <v>24572.493999999992</v>
      </c>
      <c r="AA30" s="34">
        <f t="shared" ref="AA30" si="64">Z30+AA29</f>
        <v>16619.86399999999</v>
      </c>
      <c r="AB30" s="32">
        <f t="shared" ref="AB30" si="65">AA30+AB29</f>
        <v>8984.288399999994</v>
      </c>
      <c r="AC30" s="33">
        <f t="shared" ref="AC30" si="66">AB30+AC29</f>
        <v>9096.6583999999948</v>
      </c>
      <c r="AD30" s="33">
        <f t="shared" ref="AD30" si="67">AC30+AD29</f>
        <v>9209.0283999999956</v>
      </c>
      <c r="AE30" s="33">
        <f t="shared" ref="AE30" si="68">AD30+AE29</f>
        <v>9321.3983999999964</v>
      </c>
      <c r="AF30" s="33">
        <f t="shared" ref="AF30" si="69">AE30+AF29</f>
        <v>9433.7683999999972</v>
      </c>
      <c r="AG30" s="33">
        <f t="shared" ref="AG30" si="70">AF30+AG29</f>
        <v>9546.138399999998</v>
      </c>
      <c r="AH30" s="33">
        <f t="shared" ref="AH30" si="71">AG30+AH29</f>
        <v>9958.5083999999988</v>
      </c>
      <c r="AI30" s="33">
        <f t="shared" ref="AI30" si="72">AH30+AI29</f>
        <v>10670.8784</v>
      </c>
      <c r="AJ30" s="33">
        <f t="shared" ref="AJ30" si="73">AI30+AJ29</f>
        <v>11383.2484</v>
      </c>
      <c r="AK30" s="33">
        <f t="shared" ref="AK30" si="74">AJ30+AK29</f>
        <v>12095.618400000001</v>
      </c>
      <c r="AL30" s="33">
        <f t="shared" ref="AL30" si="75">AK30+AL29</f>
        <v>12807.988400000002</v>
      </c>
      <c r="AM30" s="34">
        <f t="shared" ref="AM30" si="76">AL30+AM29</f>
        <v>13105.358400000003</v>
      </c>
    </row>
  </sheetData>
  <mergeCells count="6">
    <mergeCell ref="AB9:AM9"/>
    <mergeCell ref="AB2:AM2"/>
    <mergeCell ref="D2:O2"/>
    <mergeCell ref="D9:O9"/>
    <mergeCell ref="P2:AA2"/>
    <mergeCell ref="P9:AA9"/>
  </mergeCells>
  <phoneticPr fontId="1" type="noConversion"/>
  <conditionalFormatting sqref="C29:AM3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5" right="0.75" top="1" bottom="1" header="0.5" footer="0.5"/>
  <pageSetup paperSize="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K32"/>
  <sheetViews>
    <sheetView workbookViewId="0">
      <selection activeCell="Q41" sqref="Q41"/>
    </sheetView>
  </sheetViews>
  <sheetFormatPr baseColWidth="10" defaultRowHeight="12" x14ac:dyDescent="0"/>
  <cols>
    <col min="1" max="1" width="26.1640625" bestFit="1" customWidth="1"/>
    <col min="2" max="37" width="6.5" customWidth="1"/>
  </cols>
  <sheetData>
    <row r="1" spans="1:37" ht="15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</row>
    <row r="2" spans="1:37" ht="15" customHeight="1">
      <c r="A2" s="23"/>
      <c r="B2" s="92" t="s">
        <v>37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  <c r="N2" s="92" t="s">
        <v>37</v>
      </c>
      <c r="O2" s="93"/>
      <c r="P2" s="93"/>
      <c r="Q2" s="93"/>
      <c r="R2" s="93"/>
      <c r="S2" s="93"/>
      <c r="T2" s="93"/>
      <c r="U2" s="93"/>
      <c r="V2" s="93"/>
      <c r="W2" s="93"/>
      <c r="X2" s="93"/>
      <c r="Y2" s="94"/>
      <c r="Z2" s="92" t="s">
        <v>37</v>
      </c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4"/>
    </row>
    <row r="3" spans="1:37" ht="15">
      <c r="A3" s="19" t="s">
        <v>54</v>
      </c>
      <c r="B3" s="41">
        <v>200</v>
      </c>
      <c r="C3" s="20">
        <v>200</v>
      </c>
      <c r="D3" s="20">
        <v>200</v>
      </c>
      <c r="E3" s="20">
        <v>200</v>
      </c>
      <c r="F3" s="20">
        <v>200</v>
      </c>
      <c r="G3" s="20">
        <v>200</v>
      </c>
      <c r="H3" s="20">
        <v>200</v>
      </c>
      <c r="I3" s="20">
        <v>200</v>
      </c>
      <c r="J3" s="20">
        <v>200</v>
      </c>
      <c r="K3" s="20">
        <v>200</v>
      </c>
      <c r="L3" s="20">
        <v>200</v>
      </c>
      <c r="M3" s="42">
        <v>200</v>
      </c>
      <c r="N3" s="41">
        <v>200</v>
      </c>
      <c r="O3" s="20">
        <v>200</v>
      </c>
      <c r="P3" s="20">
        <v>200</v>
      </c>
      <c r="Q3" s="20">
        <v>200</v>
      </c>
      <c r="R3" s="20">
        <v>200</v>
      </c>
      <c r="S3" s="20">
        <v>200</v>
      </c>
      <c r="T3" s="20">
        <v>200</v>
      </c>
      <c r="U3" s="20">
        <v>200</v>
      </c>
      <c r="V3" s="20">
        <v>200</v>
      </c>
      <c r="W3" s="20">
        <v>200</v>
      </c>
      <c r="X3" s="20">
        <v>200</v>
      </c>
      <c r="Y3" s="42">
        <v>200</v>
      </c>
      <c r="Z3" s="41">
        <v>200</v>
      </c>
      <c r="AA3" s="20">
        <v>200</v>
      </c>
      <c r="AB3" s="20">
        <v>200</v>
      </c>
      <c r="AC3" s="20">
        <v>200</v>
      </c>
      <c r="AD3" s="20">
        <v>200</v>
      </c>
      <c r="AE3" s="20">
        <v>200</v>
      </c>
      <c r="AF3" s="20">
        <v>200</v>
      </c>
      <c r="AG3" s="20">
        <v>200</v>
      </c>
      <c r="AH3" s="20">
        <v>200</v>
      </c>
      <c r="AI3" s="20">
        <v>200</v>
      </c>
      <c r="AJ3" s="20">
        <v>200</v>
      </c>
      <c r="AK3" s="42">
        <v>200</v>
      </c>
    </row>
    <row r="4" spans="1:37" ht="15">
      <c r="A4" s="12" t="s">
        <v>46</v>
      </c>
      <c r="B4" s="43">
        <v>5</v>
      </c>
      <c r="C4" s="13">
        <v>3</v>
      </c>
      <c r="D4" s="13">
        <v>3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3</v>
      </c>
      <c r="L4" s="13">
        <v>3</v>
      </c>
      <c r="M4" s="44">
        <v>2</v>
      </c>
      <c r="N4" s="5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53">
        <v>0</v>
      </c>
      <c r="Z4" s="5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53">
        <v>0</v>
      </c>
    </row>
    <row r="5" spans="1:37" ht="15">
      <c r="A5" s="12" t="s">
        <v>43</v>
      </c>
      <c r="B5" s="43">
        <f>SUM(B3*B4)</f>
        <v>1000</v>
      </c>
      <c r="C5" s="13">
        <f t="shared" ref="C5:AK5" si="0">SUM(C3*C4)</f>
        <v>600</v>
      </c>
      <c r="D5" s="13">
        <f t="shared" si="0"/>
        <v>600</v>
      </c>
      <c r="E5" s="13">
        <f t="shared" si="0"/>
        <v>400</v>
      </c>
      <c r="F5" s="13">
        <f t="shared" si="0"/>
        <v>400</v>
      </c>
      <c r="G5" s="13">
        <f t="shared" si="0"/>
        <v>400</v>
      </c>
      <c r="H5" s="13">
        <f t="shared" si="0"/>
        <v>400</v>
      </c>
      <c r="I5" s="13">
        <f t="shared" si="0"/>
        <v>400</v>
      </c>
      <c r="J5" s="13">
        <f t="shared" si="0"/>
        <v>400</v>
      </c>
      <c r="K5" s="13">
        <f t="shared" si="0"/>
        <v>600</v>
      </c>
      <c r="L5" s="13">
        <f t="shared" si="0"/>
        <v>600</v>
      </c>
      <c r="M5" s="44">
        <f t="shared" si="0"/>
        <v>400</v>
      </c>
      <c r="N5" s="43">
        <f t="shared" si="0"/>
        <v>0</v>
      </c>
      <c r="O5" s="13">
        <f t="shared" si="0"/>
        <v>0</v>
      </c>
      <c r="P5" s="13">
        <f t="shared" si="0"/>
        <v>0</v>
      </c>
      <c r="Q5" s="13">
        <f t="shared" si="0"/>
        <v>0</v>
      </c>
      <c r="R5" s="13">
        <f t="shared" si="0"/>
        <v>0</v>
      </c>
      <c r="S5" s="13">
        <f t="shared" si="0"/>
        <v>0</v>
      </c>
      <c r="T5" s="13">
        <f t="shared" si="0"/>
        <v>0</v>
      </c>
      <c r="U5" s="13">
        <f t="shared" si="0"/>
        <v>0</v>
      </c>
      <c r="V5" s="13">
        <f t="shared" si="0"/>
        <v>0</v>
      </c>
      <c r="W5" s="13">
        <f t="shared" si="0"/>
        <v>0</v>
      </c>
      <c r="X5" s="13">
        <f t="shared" si="0"/>
        <v>0</v>
      </c>
      <c r="Y5" s="44">
        <f t="shared" si="0"/>
        <v>0</v>
      </c>
      <c r="Z5" s="43">
        <f t="shared" si="0"/>
        <v>0</v>
      </c>
      <c r="AA5" s="13">
        <f t="shared" si="0"/>
        <v>0</v>
      </c>
      <c r="AB5" s="13">
        <f t="shared" si="0"/>
        <v>0</v>
      </c>
      <c r="AC5" s="13">
        <f t="shared" si="0"/>
        <v>0</v>
      </c>
      <c r="AD5" s="13">
        <f t="shared" si="0"/>
        <v>0</v>
      </c>
      <c r="AE5" s="13">
        <f t="shared" si="0"/>
        <v>0</v>
      </c>
      <c r="AF5" s="13">
        <f t="shared" si="0"/>
        <v>0</v>
      </c>
      <c r="AG5" s="13">
        <f t="shared" si="0"/>
        <v>0</v>
      </c>
      <c r="AH5" s="13">
        <f t="shared" si="0"/>
        <v>0</v>
      </c>
      <c r="AI5" s="13">
        <f t="shared" si="0"/>
        <v>0</v>
      </c>
      <c r="AJ5" s="13">
        <f t="shared" si="0"/>
        <v>0</v>
      </c>
      <c r="AK5" s="44">
        <f t="shared" si="0"/>
        <v>0</v>
      </c>
    </row>
    <row r="6" spans="1:37" ht="15">
      <c r="A6" s="12" t="s">
        <v>42</v>
      </c>
      <c r="B6" s="43">
        <f>SUM(B5/2)</f>
        <v>500</v>
      </c>
      <c r="C6" s="13">
        <f>SUM(C5/2)+(B5/2)</f>
        <v>800</v>
      </c>
      <c r="D6" s="13">
        <f t="shared" ref="D6:AK6" si="1">SUM(D5/2)+(C5/2)</f>
        <v>600</v>
      </c>
      <c r="E6" s="13">
        <f t="shared" si="1"/>
        <v>500</v>
      </c>
      <c r="F6" s="13">
        <f t="shared" si="1"/>
        <v>400</v>
      </c>
      <c r="G6" s="13">
        <f t="shared" si="1"/>
        <v>400</v>
      </c>
      <c r="H6" s="13">
        <f t="shared" si="1"/>
        <v>400</v>
      </c>
      <c r="I6" s="13">
        <f t="shared" si="1"/>
        <v>400</v>
      </c>
      <c r="J6" s="13">
        <f t="shared" si="1"/>
        <v>400</v>
      </c>
      <c r="K6" s="13">
        <f t="shared" si="1"/>
        <v>500</v>
      </c>
      <c r="L6" s="13">
        <f t="shared" si="1"/>
        <v>600</v>
      </c>
      <c r="M6" s="44">
        <f t="shared" si="1"/>
        <v>500</v>
      </c>
      <c r="N6" s="43">
        <f t="shared" si="1"/>
        <v>200</v>
      </c>
      <c r="O6" s="13">
        <f t="shared" si="1"/>
        <v>0</v>
      </c>
      <c r="P6" s="13">
        <f t="shared" si="1"/>
        <v>0</v>
      </c>
      <c r="Q6" s="13">
        <f t="shared" si="1"/>
        <v>0</v>
      </c>
      <c r="R6" s="13">
        <f t="shared" si="1"/>
        <v>0</v>
      </c>
      <c r="S6" s="13">
        <f t="shared" si="1"/>
        <v>0</v>
      </c>
      <c r="T6" s="13">
        <f t="shared" si="1"/>
        <v>0</v>
      </c>
      <c r="U6" s="13">
        <f t="shared" si="1"/>
        <v>0</v>
      </c>
      <c r="V6" s="13">
        <f t="shared" si="1"/>
        <v>0</v>
      </c>
      <c r="W6" s="13">
        <f t="shared" si="1"/>
        <v>0</v>
      </c>
      <c r="X6" s="13">
        <f t="shared" si="1"/>
        <v>0</v>
      </c>
      <c r="Y6" s="44">
        <f t="shared" si="1"/>
        <v>0</v>
      </c>
      <c r="Z6" s="43">
        <f t="shared" si="1"/>
        <v>0</v>
      </c>
      <c r="AA6" s="13">
        <f t="shared" si="1"/>
        <v>0</v>
      </c>
      <c r="AB6" s="13">
        <f t="shared" si="1"/>
        <v>0</v>
      </c>
      <c r="AC6" s="13">
        <f t="shared" si="1"/>
        <v>0</v>
      </c>
      <c r="AD6" s="13">
        <f t="shared" si="1"/>
        <v>0</v>
      </c>
      <c r="AE6" s="13">
        <f t="shared" si="1"/>
        <v>0</v>
      </c>
      <c r="AF6" s="13">
        <f t="shared" si="1"/>
        <v>0</v>
      </c>
      <c r="AG6" s="13">
        <f t="shared" si="1"/>
        <v>0</v>
      </c>
      <c r="AH6" s="13">
        <f t="shared" si="1"/>
        <v>0</v>
      </c>
      <c r="AI6" s="13">
        <f t="shared" si="1"/>
        <v>0</v>
      </c>
      <c r="AJ6" s="13">
        <f t="shared" si="1"/>
        <v>0</v>
      </c>
      <c r="AK6" s="44">
        <f t="shared" si="1"/>
        <v>0</v>
      </c>
    </row>
    <row r="7" spans="1:37" ht="15">
      <c r="A7" s="21" t="s">
        <v>54</v>
      </c>
      <c r="B7" s="45">
        <v>400</v>
      </c>
      <c r="C7" s="15">
        <v>400</v>
      </c>
      <c r="D7" s="15">
        <v>400</v>
      </c>
      <c r="E7" s="15">
        <v>400</v>
      </c>
      <c r="F7" s="15">
        <v>400</v>
      </c>
      <c r="G7" s="15">
        <v>400</v>
      </c>
      <c r="H7" s="15">
        <v>400</v>
      </c>
      <c r="I7" s="15">
        <v>400</v>
      </c>
      <c r="J7" s="15">
        <v>400</v>
      </c>
      <c r="K7" s="15">
        <v>400</v>
      </c>
      <c r="L7" s="15">
        <v>400</v>
      </c>
      <c r="M7" s="46">
        <v>400</v>
      </c>
      <c r="N7" s="45">
        <v>500</v>
      </c>
      <c r="O7" s="15">
        <v>500</v>
      </c>
      <c r="P7" s="15">
        <v>500</v>
      </c>
      <c r="Q7" s="15">
        <v>500</v>
      </c>
      <c r="R7" s="15">
        <v>500</v>
      </c>
      <c r="S7" s="15">
        <v>500</v>
      </c>
      <c r="T7" s="15">
        <v>500</v>
      </c>
      <c r="U7" s="15">
        <v>500</v>
      </c>
      <c r="V7" s="15">
        <v>500</v>
      </c>
      <c r="W7" s="15">
        <v>500</v>
      </c>
      <c r="X7" s="15">
        <v>500</v>
      </c>
      <c r="Y7" s="46">
        <v>500</v>
      </c>
      <c r="Z7" s="45">
        <v>600</v>
      </c>
      <c r="AA7" s="15">
        <v>600</v>
      </c>
      <c r="AB7" s="15">
        <v>600</v>
      </c>
      <c r="AC7" s="15">
        <v>600</v>
      </c>
      <c r="AD7" s="15">
        <v>600</v>
      </c>
      <c r="AE7" s="15">
        <v>600</v>
      </c>
      <c r="AF7" s="15">
        <v>600</v>
      </c>
      <c r="AG7" s="15">
        <v>600</v>
      </c>
      <c r="AH7" s="15">
        <v>600</v>
      </c>
      <c r="AI7" s="15">
        <v>600</v>
      </c>
      <c r="AJ7" s="15">
        <v>600</v>
      </c>
      <c r="AK7" s="46">
        <v>600</v>
      </c>
    </row>
    <row r="8" spans="1:37" ht="15">
      <c r="A8" s="14" t="s">
        <v>39</v>
      </c>
      <c r="B8" s="45">
        <v>0</v>
      </c>
      <c r="C8" s="15">
        <v>4</v>
      </c>
      <c r="D8" s="15">
        <v>5</v>
      </c>
      <c r="E8" s="15">
        <v>5</v>
      </c>
      <c r="F8" s="15">
        <v>5</v>
      </c>
      <c r="G8" s="15">
        <v>5</v>
      </c>
      <c r="H8" s="15">
        <v>3</v>
      </c>
      <c r="I8" s="15">
        <v>3</v>
      </c>
      <c r="J8" s="15">
        <v>2</v>
      </c>
      <c r="K8" s="15">
        <v>5</v>
      </c>
      <c r="L8" s="15">
        <v>5</v>
      </c>
      <c r="M8" s="46">
        <v>4</v>
      </c>
      <c r="N8" s="5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4</v>
      </c>
      <c r="U8" s="14">
        <v>4</v>
      </c>
      <c r="V8" s="14">
        <v>4</v>
      </c>
      <c r="W8" s="14">
        <v>4</v>
      </c>
      <c r="X8" s="14">
        <v>4</v>
      </c>
      <c r="Y8" s="55">
        <v>4</v>
      </c>
      <c r="Z8" s="54">
        <v>3</v>
      </c>
      <c r="AA8" s="14">
        <v>3</v>
      </c>
      <c r="AB8" s="14">
        <v>3</v>
      </c>
      <c r="AC8" s="14">
        <v>3</v>
      </c>
      <c r="AD8" s="14">
        <v>3</v>
      </c>
      <c r="AE8" s="14">
        <v>3</v>
      </c>
      <c r="AF8" s="14">
        <v>3</v>
      </c>
      <c r="AG8" s="14">
        <v>3</v>
      </c>
      <c r="AH8" s="14">
        <v>3</v>
      </c>
      <c r="AI8" s="14">
        <v>3</v>
      </c>
      <c r="AJ8" s="14">
        <v>3</v>
      </c>
      <c r="AK8" s="55">
        <v>3</v>
      </c>
    </row>
    <row r="9" spans="1:37" ht="15">
      <c r="A9" s="14" t="s">
        <v>43</v>
      </c>
      <c r="B9" s="45">
        <v>0</v>
      </c>
      <c r="C9" s="15">
        <f>SUM(C8*C7)</f>
        <v>1600</v>
      </c>
      <c r="D9" s="15">
        <f t="shared" ref="D9:AK9" si="2">SUM(D8*D7)</f>
        <v>2000</v>
      </c>
      <c r="E9" s="15">
        <f t="shared" si="2"/>
        <v>2000</v>
      </c>
      <c r="F9" s="15">
        <f t="shared" si="2"/>
        <v>2000</v>
      </c>
      <c r="G9" s="15">
        <f t="shared" si="2"/>
        <v>2000</v>
      </c>
      <c r="H9" s="15">
        <f t="shared" si="2"/>
        <v>1200</v>
      </c>
      <c r="I9" s="15">
        <f t="shared" si="2"/>
        <v>1200</v>
      </c>
      <c r="J9" s="15">
        <f t="shared" si="2"/>
        <v>800</v>
      </c>
      <c r="K9" s="15">
        <f t="shared" si="2"/>
        <v>2000</v>
      </c>
      <c r="L9" s="15">
        <f t="shared" si="2"/>
        <v>2000</v>
      </c>
      <c r="M9" s="46">
        <f t="shared" si="2"/>
        <v>1600</v>
      </c>
      <c r="N9" s="45">
        <f t="shared" si="2"/>
        <v>2500</v>
      </c>
      <c r="O9" s="15">
        <f t="shared" si="2"/>
        <v>2500</v>
      </c>
      <c r="P9" s="15">
        <f t="shared" si="2"/>
        <v>2500</v>
      </c>
      <c r="Q9" s="15">
        <f t="shared" si="2"/>
        <v>2500</v>
      </c>
      <c r="R9" s="15">
        <f t="shared" si="2"/>
        <v>2500</v>
      </c>
      <c r="S9" s="15">
        <f t="shared" si="2"/>
        <v>2500</v>
      </c>
      <c r="T9" s="15">
        <f t="shared" si="2"/>
        <v>2000</v>
      </c>
      <c r="U9" s="15">
        <f t="shared" si="2"/>
        <v>2000</v>
      </c>
      <c r="V9" s="15">
        <f t="shared" si="2"/>
        <v>2000</v>
      </c>
      <c r="W9" s="15">
        <f t="shared" si="2"/>
        <v>2000</v>
      </c>
      <c r="X9" s="15">
        <f t="shared" si="2"/>
        <v>2000</v>
      </c>
      <c r="Y9" s="46">
        <f t="shared" si="2"/>
        <v>2000</v>
      </c>
      <c r="Z9" s="45">
        <f t="shared" si="2"/>
        <v>1800</v>
      </c>
      <c r="AA9" s="15">
        <f t="shared" si="2"/>
        <v>1800</v>
      </c>
      <c r="AB9" s="15">
        <f t="shared" si="2"/>
        <v>1800</v>
      </c>
      <c r="AC9" s="15">
        <f t="shared" si="2"/>
        <v>1800</v>
      </c>
      <c r="AD9" s="15">
        <f t="shared" si="2"/>
        <v>1800</v>
      </c>
      <c r="AE9" s="15">
        <f t="shared" si="2"/>
        <v>1800</v>
      </c>
      <c r="AF9" s="15">
        <f t="shared" si="2"/>
        <v>1800</v>
      </c>
      <c r="AG9" s="15">
        <f t="shared" si="2"/>
        <v>1800</v>
      </c>
      <c r="AH9" s="15">
        <f t="shared" si="2"/>
        <v>1800</v>
      </c>
      <c r="AI9" s="15">
        <f t="shared" si="2"/>
        <v>1800</v>
      </c>
      <c r="AJ9" s="15">
        <f t="shared" si="2"/>
        <v>1800</v>
      </c>
      <c r="AK9" s="46">
        <f t="shared" si="2"/>
        <v>1800</v>
      </c>
    </row>
    <row r="10" spans="1:37" ht="15">
      <c r="A10" s="14" t="s">
        <v>42</v>
      </c>
      <c r="B10" s="45">
        <f>SUM(B8*300)</f>
        <v>0</v>
      </c>
      <c r="C10" s="15">
        <f>SUM(C9/2)+(B9/2)</f>
        <v>800</v>
      </c>
      <c r="D10" s="15">
        <f t="shared" ref="D10:AK10" si="3">SUM(D9/2)+(C9/2)</f>
        <v>1800</v>
      </c>
      <c r="E10" s="15">
        <f t="shared" si="3"/>
        <v>2000</v>
      </c>
      <c r="F10" s="15">
        <f t="shared" si="3"/>
        <v>2000</v>
      </c>
      <c r="G10" s="15">
        <f t="shared" si="3"/>
        <v>2000</v>
      </c>
      <c r="H10" s="15">
        <f t="shared" si="3"/>
        <v>1600</v>
      </c>
      <c r="I10" s="15">
        <f t="shared" si="3"/>
        <v>1200</v>
      </c>
      <c r="J10" s="15">
        <f t="shared" si="3"/>
        <v>1000</v>
      </c>
      <c r="K10" s="15">
        <f t="shared" si="3"/>
        <v>1400</v>
      </c>
      <c r="L10" s="15">
        <f t="shared" si="3"/>
        <v>2000</v>
      </c>
      <c r="M10" s="46">
        <f t="shared" si="3"/>
        <v>1800</v>
      </c>
      <c r="N10" s="45">
        <f t="shared" si="3"/>
        <v>2050</v>
      </c>
      <c r="O10" s="15">
        <f t="shared" si="3"/>
        <v>2500</v>
      </c>
      <c r="P10" s="15">
        <f t="shared" si="3"/>
        <v>2500</v>
      </c>
      <c r="Q10" s="15">
        <f t="shared" si="3"/>
        <v>2500</v>
      </c>
      <c r="R10" s="15">
        <f t="shared" si="3"/>
        <v>2500</v>
      </c>
      <c r="S10" s="15">
        <f t="shared" si="3"/>
        <v>2500</v>
      </c>
      <c r="T10" s="15">
        <f t="shared" si="3"/>
        <v>2250</v>
      </c>
      <c r="U10" s="15">
        <f t="shared" si="3"/>
        <v>2000</v>
      </c>
      <c r="V10" s="15">
        <f t="shared" si="3"/>
        <v>2000</v>
      </c>
      <c r="W10" s="15">
        <f t="shared" si="3"/>
        <v>2000</v>
      </c>
      <c r="X10" s="15">
        <f t="shared" si="3"/>
        <v>2000</v>
      </c>
      <c r="Y10" s="46">
        <f t="shared" si="3"/>
        <v>2000</v>
      </c>
      <c r="Z10" s="45">
        <f t="shared" si="3"/>
        <v>1900</v>
      </c>
      <c r="AA10" s="15">
        <f t="shared" si="3"/>
        <v>1800</v>
      </c>
      <c r="AB10" s="15">
        <f t="shared" si="3"/>
        <v>1800</v>
      </c>
      <c r="AC10" s="15">
        <f t="shared" si="3"/>
        <v>1800</v>
      </c>
      <c r="AD10" s="15">
        <f t="shared" si="3"/>
        <v>1800</v>
      </c>
      <c r="AE10" s="15">
        <f t="shared" si="3"/>
        <v>1800</v>
      </c>
      <c r="AF10" s="15">
        <f t="shared" si="3"/>
        <v>1800</v>
      </c>
      <c r="AG10" s="15">
        <f t="shared" si="3"/>
        <v>1800</v>
      </c>
      <c r="AH10" s="15">
        <f t="shared" si="3"/>
        <v>1800</v>
      </c>
      <c r="AI10" s="15">
        <f t="shared" si="3"/>
        <v>1800</v>
      </c>
      <c r="AJ10" s="15">
        <f t="shared" si="3"/>
        <v>1800</v>
      </c>
      <c r="AK10" s="46">
        <f t="shared" si="3"/>
        <v>1800</v>
      </c>
    </row>
    <row r="11" spans="1:37" ht="15">
      <c r="A11" s="20" t="s">
        <v>54</v>
      </c>
      <c r="B11" s="43">
        <f t="shared" ref="B11:M11" si="4">SUM(B7)</f>
        <v>400</v>
      </c>
      <c r="C11" s="43">
        <f t="shared" si="4"/>
        <v>400</v>
      </c>
      <c r="D11" s="43">
        <f t="shared" si="4"/>
        <v>400</v>
      </c>
      <c r="E11" s="43">
        <f t="shared" si="4"/>
        <v>400</v>
      </c>
      <c r="F11" s="43">
        <f t="shared" si="4"/>
        <v>400</v>
      </c>
      <c r="G11" s="43">
        <f t="shared" si="4"/>
        <v>400</v>
      </c>
      <c r="H11" s="43">
        <f t="shared" si="4"/>
        <v>400</v>
      </c>
      <c r="I11" s="43">
        <f t="shared" si="4"/>
        <v>400</v>
      </c>
      <c r="J11" s="43">
        <f t="shared" si="4"/>
        <v>400</v>
      </c>
      <c r="K11" s="43">
        <f t="shared" si="4"/>
        <v>400</v>
      </c>
      <c r="L11" s="43">
        <f t="shared" si="4"/>
        <v>400</v>
      </c>
      <c r="M11" s="43">
        <f t="shared" si="4"/>
        <v>400</v>
      </c>
      <c r="N11" s="43">
        <f>SUM(N7)</f>
        <v>500</v>
      </c>
      <c r="O11" s="43">
        <f t="shared" ref="O11:AK11" si="5">SUM(O7)</f>
        <v>500</v>
      </c>
      <c r="P11" s="43">
        <f t="shared" si="5"/>
        <v>500</v>
      </c>
      <c r="Q11" s="43">
        <f t="shared" si="5"/>
        <v>500</v>
      </c>
      <c r="R11" s="43">
        <f t="shared" si="5"/>
        <v>500</v>
      </c>
      <c r="S11" s="43">
        <f t="shared" si="5"/>
        <v>500</v>
      </c>
      <c r="T11" s="43">
        <f t="shared" si="5"/>
        <v>500</v>
      </c>
      <c r="U11" s="43">
        <f t="shared" si="5"/>
        <v>500</v>
      </c>
      <c r="V11" s="43">
        <f t="shared" si="5"/>
        <v>500</v>
      </c>
      <c r="W11" s="43">
        <f t="shared" si="5"/>
        <v>500</v>
      </c>
      <c r="X11" s="43">
        <f t="shared" si="5"/>
        <v>500</v>
      </c>
      <c r="Y11" s="43">
        <f t="shared" si="5"/>
        <v>500</v>
      </c>
      <c r="Z11" s="43">
        <f t="shared" si="5"/>
        <v>600</v>
      </c>
      <c r="AA11" s="43">
        <f t="shared" si="5"/>
        <v>600</v>
      </c>
      <c r="AB11" s="43">
        <f t="shared" si="5"/>
        <v>600</v>
      </c>
      <c r="AC11" s="43">
        <f t="shared" si="5"/>
        <v>600</v>
      </c>
      <c r="AD11" s="43">
        <f t="shared" si="5"/>
        <v>600</v>
      </c>
      <c r="AE11" s="43">
        <f t="shared" si="5"/>
        <v>600</v>
      </c>
      <c r="AF11" s="43">
        <f t="shared" si="5"/>
        <v>600</v>
      </c>
      <c r="AG11" s="43">
        <f t="shared" si="5"/>
        <v>600</v>
      </c>
      <c r="AH11" s="43">
        <f t="shared" si="5"/>
        <v>600</v>
      </c>
      <c r="AI11" s="43">
        <f t="shared" si="5"/>
        <v>600</v>
      </c>
      <c r="AJ11" s="43">
        <f t="shared" si="5"/>
        <v>600</v>
      </c>
      <c r="AK11" s="43">
        <f t="shared" si="5"/>
        <v>600</v>
      </c>
    </row>
    <row r="12" spans="1:37" ht="15">
      <c r="A12" s="12" t="s">
        <v>40</v>
      </c>
      <c r="B12" s="43">
        <v>0</v>
      </c>
      <c r="C12" s="13">
        <v>0</v>
      </c>
      <c r="D12" s="13">
        <v>0</v>
      </c>
      <c r="E12" s="13">
        <v>3</v>
      </c>
      <c r="F12" s="13">
        <v>3</v>
      </c>
      <c r="G12" s="13">
        <v>3</v>
      </c>
      <c r="H12" s="13">
        <v>0</v>
      </c>
      <c r="I12" s="13">
        <v>0</v>
      </c>
      <c r="J12" s="13">
        <v>3</v>
      </c>
      <c r="K12" s="13">
        <v>3</v>
      </c>
      <c r="L12" s="13">
        <v>4</v>
      </c>
      <c r="M12" s="44">
        <v>6</v>
      </c>
      <c r="N12" s="5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6</v>
      </c>
      <c r="U12" s="12">
        <v>6</v>
      </c>
      <c r="V12" s="12">
        <v>6</v>
      </c>
      <c r="W12" s="12">
        <v>6</v>
      </c>
      <c r="X12" s="12">
        <v>6</v>
      </c>
      <c r="Y12" s="53">
        <v>6</v>
      </c>
      <c r="Z12" s="52">
        <v>7</v>
      </c>
      <c r="AA12" s="12">
        <v>7</v>
      </c>
      <c r="AB12" s="12">
        <v>7</v>
      </c>
      <c r="AC12" s="12">
        <v>7</v>
      </c>
      <c r="AD12" s="12">
        <v>7</v>
      </c>
      <c r="AE12" s="12">
        <v>7</v>
      </c>
      <c r="AF12" s="12">
        <v>7</v>
      </c>
      <c r="AG12" s="12">
        <v>7</v>
      </c>
      <c r="AH12" s="12">
        <v>7</v>
      </c>
      <c r="AI12" s="12">
        <v>7</v>
      </c>
      <c r="AJ12" s="12">
        <v>7</v>
      </c>
      <c r="AK12" s="53">
        <v>7</v>
      </c>
    </row>
    <row r="13" spans="1:37" ht="15">
      <c r="A13" s="12" t="s">
        <v>43</v>
      </c>
      <c r="B13" s="43">
        <v>0</v>
      </c>
      <c r="C13" s="13">
        <f>SUM(C11*C12)</f>
        <v>0</v>
      </c>
      <c r="D13" s="13">
        <f t="shared" ref="D13:AK13" si="6">SUM(D11*D12)</f>
        <v>0</v>
      </c>
      <c r="E13" s="13">
        <f t="shared" si="6"/>
        <v>1200</v>
      </c>
      <c r="F13" s="13">
        <f t="shared" si="6"/>
        <v>1200</v>
      </c>
      <c r="G13" s="13">
        <f t="shared" si="6"/>
        <v>1200</v>
      </c>
      <c r="H13" s="13">
        <f t="shared" si="6"/>
        <v>0</v>
      </c>
      <c r="I13" s="13">
        <f t="shared" si="6"/>
        <v>0</v>
      </c>
      <c r="J13" s="13">
        <f t="shared" si="6"/>
        <v>1200</v>
      </c>
      <c r="K13" s="13">
        <f t="shared" si="6"/>
        <v>1200</v>
      </c>
      <c r="L13" s="13">
        <f t="shared" si="6"/>
        <v>1600</v>
      </c>
      <c r="M13" s="44">
        <f t="shared" si="6"/>
        <v>2400</v>
      </c>
      <c r="N13" s="43">
        <f t="shared" si="6"/>
        <v>2500</v>
      </c>
      <c r="O13" s="13">
        <f t="shared" si="6"/>
        <v>2500</v>
      </c>
      <c r="P13" s="13">
        <f t="shared" si="6"/>
        <v>2500</v>
      </c>
      <c r="Q13" s="13">
        <f t="shared" si="6"/>
        <v>2500</v>
      </c>
      <c r="R13" s="13">
        <f t="shared" si="6"/>
        <v>2500</v>
      </c>
      <c r="S13" s="13">
        <f t="shared" si="6"/>
        <v>2500</v>
      </c>
      <c r="T13" s="13">
        <f t="shared" si="6"/>
        <v>3000</v>
      </c>
      <c r="U13" s="13">
        <f t="shared" si="6"/>
        <v>3000</v>
      </c>
      <c r="V13" s="13">
        <f t="shared" si="6"/>
        <v>3000</v>
      </c>
      <c r="W13" s="13">
        <f t="shared" si="6"/>
        <v>3000</v>
      </c>
      <c r="X13" s="13">
        <f t="shared" si="6"/>
        <v>3000</v>
      </c>
      <c r="Y13" s="44">
        <f t="shared" si="6"/>
        <v>3000</v>
      </c>
      <c r="Z13" s="43">
        <f t="shared" si="6"/>
        <v>4200</v>
      </c>
      <c r="AA13" s="13">
        <f t="shared" si="6"/>
        <v>4200</v>
      </c>
      <c r="AB13" s="13">
        <f t="shared" si="6"/>
        <v>4200</v>
      </c>
      <c r="AC13" s="13">
        <f t="shared" si="6"/>
        <v>4200</v>
      </c>
      <c r="AD13" s="13">
        <f t="shared" si="6"/>
        <v>4200</v>
      </c>
      <c r="AE13" s="13">
        <f t="shared" si="6"/>
        <v>4200</v>
      </c>
      <c r="AF13" s="13">
        <f t="shared" si="6"/>
        <v>4200</v>
      </c>
      <c r="AG13" s="13">
        <f t="shared" si="6"/>
        <v>4200</v>
      </c>
      <c r="AH13" s="13">
        <f t="shared" si="6"/>
        <v>4200</v>
      </c>
      <c r="AI13" s="13">
        <f t="shared" si="6"/>
        <v>4200</v>
      </c>
      <c r="AJ13" s="13">
        <f t="shared" si="6"/>
        <v>4200</v>
      </c>
      <c r="AK13" s="44">
        <f t="shared" si="6"/>
        <v>4200</v>
      </c>
    </row>
    <row r="14" spans="1:37" ht="15">
      <c r="A14" s="12" t="s">
        <v>42</v>
      </c>
      <c r="B14" s="43">
        <f>SUM(300*B12)</f>
        <v>0</v>
      </c>
      <c r="C14" s="13">
        <f>SUM(C13/2)+(B13/2)</f>
        <v>0</v>
      </c>
      <c r="D14" s="13">
        <f t="shared" ref="D14:AK14" si="7">SUM(D13/2)+(C13/2)</f>
        <v>0</v>
      </c>
      <c r="E14" s="13">
        <f t="shared" si="7"/>
        <v>600</v>
      </c>
      <c r="F14" s="13">
        <f t="shared" si="7"/>
        <v>1200</v>
      </c>
      <c r="G14" s="13">
        <f t="shared" si="7"/>
        <v>1200</v>
      </c>
      <c r="H14" s="13">
        <f t="shared" si="7"/>
        <v>600</v>
      </c>
      <c r="I14" s="13">
        <f t="shared" si="7"/>
        <v>0</v>
      </c>
      <c r="J14" s="13">
        <f t="shared" si="7"/>
        <v>600</v>
      </c>
      <c r="K14" s="13">
        <f t="shared" si="7"/>
        <v>1200</v>
      </c>
      <c r="L14" s="13">
        <f t="shared" si="7"/>
        <v>1400</v>
      </c>
      <c r="M14" s="44">
        <f t="shared" si="7"/>
        <v>2000</v>
      </c>
      <c r="N14" s="43">
        <f t="shared" si="7"/>
        <v>2450</v>
      </c>
      <c r="O14" s="13">
        <f t="shared" si="7"/>
        <v>2500</v>
      </c>
      <c r="P14" s="13">
        <f t="shared" si="7"/>
        <v>2500</v>
      </c>
      <c r="Q14" s="13">
        <f t="shared" si="7"/>
        <v>2500</v>
      </c>
      <c r="R14" s="13">
        <f t="shared" si="7"/>
        <v>2500</v>
      </c>
      <c r="S14" s="13">
        <f t="shared" si="7"/>
        <v>2500</v>
      </c>
      <c r="T14" s="13">
        <f t="shared" si="7"/>
        <v>2750</v>
      </c>
      <c r="U14" s="13">
        <f t="shared" si="7"/>
        <v>3000</v>
      </c>
      <c r="V14" s="13">
        <f t="shared" si="7"/>
        <v>3000</v>
      </c>
      <c r="W14" s="13">
        <f t="shared" si="7"/>
        <v>3000</v>
      </c>
      <c r="X14" s="13">
        <f t="shared" si="7"/>
        <v>3000</v>
      </c>
      <c r="Y14" s="44">
        <f t="shared" si="7"/>
        <v>3000</v>
      </c>
      <c r="Z14" s="43">
        <f t="shared" si="7"/>
        <v>3600</v>
      </c>
      <c r="AA14" s="13">
        <f t="shared" si="7"/>
        <v>4200</v>
      </c>
      <c r="AB14" s="13">
        <f t="shared" si="7"/>
        <v>4200</v>
      </c>
      <c r="AC14" s="13">
        <f t="shared" si="7"/>
        <v>4200</v>
      </c>
      <c r="AD14" s="13">
        <f t="shared" si="7"/>
        <v>4200</v>
      </c>
      <c r="AE14" s="13">
        <f t="shared" si="7"/>
        <v>4200</v>
      </c>
      <c r="AF14" s="13">
        <f t="shared" si="7"/>
        <v>4200</v>
      </c>
      <c r="AG14" s="13">
        <f t="shared" si="7"/>
        <v>4200</v>
      </c>
      <c r="AH14" s="13">
        <f t="shared" si="7"/>
        <v>4200</v>
      </c>
      <c r="AI14" s="13">
        <f t="shared" si="7"/>
        <v>4200</v>
      </c>
      <c r="AJ14" s="13">
        <f t="shared" si="7"/>
        <v>4200</v>
      </c>
      <c r="AK14" s="44">
        <f t="shared" si="7"/>
        <v>4200</v>
      </c>
    </row>
    <row r="15" spans="1:37" ht="15">
      <c r="A15" s="21" t="s">
        <v>54</v>
      </c>
      <c r="B15" s="45">
        <f t="shared" ref="B15:M15" si="8">SUM(B7)</f>
        <v>400</v>
      </c>
      <c r="C15" s="45">
        <f t="shared" si="8"/>
        <v>400</v>
      </c>
      <c r="D15" s="45">
        <f t="shared" si="8"/>
        <v>400</v>
      </c>
      <c r="E15" s="45">
        <f t="shared" si="8"/>
        <v>400</v>
      </c>
      <c r="F15" s="45">
        <f t="shared" si="8"/>
        <v>400</v>
      </c>
      <c r="G15" s="45">
        <f t="shared" si="8"/>
        <v>400</v>
      </c>
      <c r="H15" s="45">
        <f t="shared" si="8"/>
        <v>400</v>
      </c>
      <c r="I15" s="45">
        <f t="shared" si="8"/>
        <v>400</v>
      </c>
      <c r="J15" s="45">
        <f t="shared" si="8"/>
        <v>400</v>
      </c>
      <c r="K15" s="45">
        <f t="shared" si="8"/>
        <v>400</v>
      </c>
      <c r="L15" s="45">
        <f t="shared" si="8"/>
        <v>400</v>
      </c>
      <c r="M15" s="45">
        <f t="shared" si="8"/>
        <v>400</v>
      </c>
      <c r="N15" s="45">
        <f>SUM(N7)</f>
        <v>500</v>
      </c>
      <c r="O15" s="45">
        <f t="shared" ref="O15:AK15" si="9">SUM(O7)</f>
        <v>500</v>
      </c>
      <c r="P15" s="45">
        <f t="shared" si="9"/>
        <v>500</v>
      </c>
      <c r="Q15" s="45">
        <f t="shared" si="9"/>
        <v>500</v>
      </c>
      <c r="R15" s="45">
        <f t="shared" si="9"/>
        <v>500</v>
      </c>
      <c r="S15" s="45">
        <f t="shared" si="9"/>
        <v>500</v>
      </c>
      <c r="T15" s="45">
        <f t="shared" si="9"/>
        <v>500</v>
      </c>
      <c r="U15" s="45">
        <f t="shared" si="9"/>
        <v>500</v>
      </c>
      <c r="V15" s="45">
        <f t="shared" si="9"/>
        <v>500</v>
      </c>
      <c r="W15" s="45">
        <f t="shared" si="9"/>
        <v>500</v>
      </c>
      <c r="X15" s="45">
        <f t="shared" si="9"/>
        <v>500</v>
      </c>
      <c r="Y15" s="45">
        <f t="shared" si="9"/>
        <v>500</v>
      </c>
      <c r="Z15" s="45">
        <f t="shared" si="9"/>
        <v>600</v>
      </c>
      <c r="AA15" s="45">
        <f t="shared" si="9"/>
        <v>600</v>
      </c>
      <c r="AB15" s="45">
        <f t="shared" si="9"/>
        <v>600</v>
      </c>
      <c r="AC15" s="45">
        <f t="shared" si="9"/>
        <v>600</v>
      </c>
      <c r="AD15" s="45">
        <f t="shared" si="9"/>
        <v>600</v>
      </c>
      <c r="AE15" s="45">
        <f t="shared" si="9"/>
        <v>600</v>
      </c>
      <c r="AF15" s="45">
        <f t="shared" si="9"/>
        <v>600</v>
      </c>
      <c r="AG15" s="45">
        <f t="shared" si="9"/>
        <v>600</v>
      </c>
      <c r="AH15" s="45">
        <f t="shared" si="9"/>
        <v>600</v>
      </c>
      <c r="AI15" s="45">
        <f t="shared" si="9"/>
        <v>600</v>
      </c>
      <c r="AJ15" s="45">
        <f t="shared" si="9"/>
        <v>600</v>
      </c>
      <c r="AK15" s="45">
        <f t="shared" si="9"/>
        <v>600</v>
      </c>
    </row>
    <row r="16" spans="1:37" ht="15">
      <c r="A16" s="14" t="s">
        <v>41</v>
      </c>
      <c r="B16" s="4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5</v>
      </c>
      <c r="I16" s="15">
        <v>6</v>
      </c>
      <c r="J16" s="15">
        <v>4</v>
      </c>
      <c r="K16" s="15">
        <v>0</v>
      </c>
      <c r="L16" s="15">
        <v>0</v>
      </c>
      <c r="M16" s="46">
        <v>0</v>
      </c>
      <c r="N16" s="5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6</v>
      </c>
      <c r="U16" s="14">
        <v>6</v>
      </c>
      <c r="V16" s="14">
        <v>6</v>
      </c>
      <c r="W16" s="14">
        <v>6</v>
      </c>
      <c r="X16" s="14">
        <v>6</v>
      </c>
      <c r="Y16" s="55">
        <v>6</v>
      </c>
      <c r="Z16" s="54">
        <v>7</v>
      </c>
      <c r="AA16" s="14">
        <v>7</v>
      </c>
      <c r="AB16" s="14">
        <v>7</v>
      </c>
      <c r="AC16" s="14">
        <v>7</v>
      </c>
      <c r="AD16" s="14">
        <v>7</v>
      </c>
      <c r="AE16" s="14">
        <v>7</v>
      </c>
      <c r="AF16" s="14">
        <v>8</v>
      </c>
      <c r="AG16" s="14">
        <v>8</v>
      </c>
      <c r="AH16" s="14">
        <v>8</v>
      </c>
      <c r="AI16" s="14">
        <v>8</v>
      </c>
      <c r="AJ16" s="14">
        <v>8</v>
      </c>
      <c r="AK16" s="55">
        <v>8</v>
      </c>
    </row>
    <row r="17" spans="1:37" ht="15">
      <c r="A17" s="14" t="s">
        <v>43</v>
      </c>
      <c r="B17" s="45">
        <v>0</v>
      </c>
      <c r="C17" s="15">
        <f>SUM(C15*C16)</f>
        <v>0</v>
      </c>
      <c r="D17" s="15">
        <f t="shared" ref="D17:AK17" si="10">SUM(D15*D16)</f>
        <v>0</v>
      </c>
      <c r="E17" s="15">
        <f t="shared" si="10"/>
        <v>0</v>
      </c>
      <c r="F17" s="15">
        <f t="shared" si="10"/>
        <v>0</v>
      </c>
      <c r="G17" s="15">
        <f t="shared" si="10"/>
        <v>0</v>
      </c>
      <c r="H17" s="15">
        <f t="shared" si="10"/>
        <v>2000</v>
      </c>
      <c r="I17" s="15">
        <f t="shared" si="10"/>
        <v>2400</v>
      </c>
      <c r="J17" s="15">
        <f t="shared" si="10"/>
        <v>1600</v>
      </c>
      <c r="K17" s="15">
        <f t="shared" si="10"/>
        <v>0</v>
      </c>
      <c r="L17" s="15">
        <f t="shared" si="10"/>
        <v>0</v>
      </c>
      <c r="M17" s="46">
        <f t="shared" si="10"/>
        <v>0</v>
      </c>
      <c r="N17" s="45">
        <f t="shared" si="10"/>
        <v>2500</v>
      </c>
      <c r="O17" s="15">
        <f t="shared" si="10"/>
        <v>2500</v>
      </c>
      <c r="P17" s="15">
        <f t="shared" si="10"/>
        <v>2500</v>
      </c>
      <c r="Q17" s="15">
        <f t="shared" si="10"/>
        <v>2500</v>
      </c>
      <c r="R17" s="15">
        <f t="shared" si="10"/>
        <v>2500</v>
      </c>
      <c r="S17" s="15">
        <f t="shared" si="10"/>
        <v>2500</v>
      </c>
      <c r="T17" s="15">
        <f t="shared" si="10"/>
        <v>3000</v>
      </c>
      <c r="U17" s="15">
        <f t="shared" si="10"/>
        <v>3000</v>
      </c>
      <c r="V17" s="15">
        <f t="shared" si="10"/>
        <v>3000</v>
      </c>
      <c r="W17" s="15">
        <f t="shared" si="10"/>
        <v>3000</v>
      </c>
      <c r="X17" s="15">
        <f t="shared" si="10"/>
        <v>3000</v>
      </c>
      <c r="Y17" s="46">
        <f t="shared" si="10"/>
        <v>3000</v>
      </c>
      <c r="Z17" s="45">
        <f t="shared" si="10"/>
        <v>4200</v>
      </c>
      <c r="AA17" s="15">
        <f t="shared" si="10"/>
        <v>4200</v>
      </c>
      <c r="AB17" s="15">
        <f t="shared" si="10"/>
        <v>4200</v>
      </c>
      <c r="AC17" s="15">
        <f t="shared" si="10"/>
        <v>4200</v>
      </c>
      <c r="AD17" s="15">
        <f t="shared" si="10"/>
        <v>4200</v>
      </c>
      <c r="AE17" s="15">
        <f t="shared" si="10"/>
        <v>4200</v>
      </c>
      <c r="AF17" s="15">
        <f t="shared" si="10"/>
        <v>4800</v>
      </c>
      <c r="AG17" s="15">
        <f t="shared" si="10"/>
        <v>4800</v>
      </c>
      <c r="AH17" s="15">
        <f t="shared" si="10"/>
        <v>4800</v>
      </c>
      <c r="AI17" s="15">
        <f t="shared" si="10"/>
        <v>4800</v>
      </c>
      <c r="AJ17" s="15">
        <f t="shared" si="10"/>
        <v>4800</v>
      </c>
      <c r="AK17" s="46">
        <f t="shared" si="10"/>
        <v>4800</v>
      </c>
    </row>
    <row r="18" spans="1:37" ht="15">
      <c r="A18" s="14" t="s">
        <v>42</v>
      </c>
      <c r="B18" s="45">
        <f>SUM(300*B16)</f>
        <v>0</v>
      </c>
      <c r="C18" s="15">
        <f>SUM(C17/2)+(B17/2)</f>
        <v>0</v>
      </c>
      <c r="D18" s="15">
        <f t="shared" ref="D18:AK18" si="11">SUM(D17/2)+(C17/2)</f>
        <v>0</v>
      </c>
      <c r="E18" s="15">
        <f t="shared" si="11"/>
        <v>0</v>
      </c>
      <c r="F18" s="15">
        <f t="shared" si="11"/>
        <v>0</v>
      </c>
      <c r="G18" s="15">
        <f t="shared" si="11"/>
        <v>0</v>
      </c>
      <c r="H18" s="15">
        <f t="shared" si="11"/>
        <v>1000</v>
      </c>
      <c r="I18" s="15">
        <f t="shared" si="11"/>
        <v>2200</v>
      </c>
      <c r="J18" s="15">
        <f t="shared" si="11"/>
        <v>2000</v>
      </c>
      <c r="K18" s="15">
        <f t="shared" si="11"/>
        <v>800</v>
      </c>
      <c r="L18" s="15">
        <f t="shared" si="11"/>
        <v>0</v>
      </c>
      <c r="M18" s="46">
        <f t="shared" si="11"/>
        <v>0</v>
      </c>
      <c r="N18" s="45">
        <f t="shared" si="11"/>
        <v>1250</v>
      </c>
      <c r="O18" s="15">
        <f t="shared" si="11"/>
        <v>2500</v>
      </c>
      <c r="P18" s="15">
        <f t="shared" si="11"/>
        <v>2500</v>
      </c>
      <c r="Q18" s="15">
        <f t="shared" si="11"/>
        <v>2500</v>
      </c>
      <c r="R18" s="15">
        <f t="shared" si="11"/>
        <v>2500</v>
      </c>
      <c r="S18" s="15">
        <f t="shared" si="11"/>
        <v>2500</v>
      </c>
      <c r="T18" s="15">
        <f t="shared" si="11"/>
        <v>2750</v>
      </c>
      <c r="U18" s="15">
        <f t="shared" si="11"/>
        <v>3000</v>
      </c>
      <c r="V18" s="15">
        <f t="shared" si="11"/>
        <v>3000</v>
      </c>
      <c r="W18" s="15">
        <f t="shared" si="11"/>
        <v>3000</v>
      </c>
      <c r="X18" s="15">
        <f t="shared" si="11"/>
        <v>3000</v>
      </c>
      <c r="Y18" s="46">
        <f t="shared" si="11"/>
        <v>3000</v>
      </c>
      <c r="Z18" s="45">
        <f t="shared" si="11"/>
        <v>3600</v>
      </c>
      <c r="AA18" s="15">
        <f t="shared" si="11"/>
        <v>4200</v>
      </c>
      <c r="AB18" s="15">
        <f t="shared" si="11"/>
        <v>4200</v>
      </c>
      <c r="AC18" s="15">
        <f t="shared" si="11"/>
        <v>4200</v>
      </c>
      <c r="AD18" s="15">
        <f t="shared" si="11"/>
        <v>4200</v>
      </c>
      <c r="AE18" s="15">
        <f t="shared" si="11"/>
        <v>4200</v>
      </c>
      <c r="AF18" s="15">
        <f t="shared" si="11"/>
        <v>4500</v>
      </c>
      <c r="AG18" s="15">
        <f t="shared" si="11"/>
        <v>4800</v>
      </c>
      <c r="AH18" s="15">
        <f t="shared" si="11"/>
        <v>4800</v>
      </c>
      <c r="AI18" s="15">
        <f t="shared" si="11"/>
        <v>4800</v>
      </c>
      <c r="AJ18" s="15">
        <f t="shared" si="11"/>
        <v>4800</v>
      </c>
      <c r="AK18" s="46">
        <f t="shared" si="11"/>
        <v>4800</v>
      </c>
    </row>
    <row r="19" spans="1:37" s="16" customFormat="1" ht="15">
      <c r="A19" s="10" t="s">
        <v>38</v>
      </c>
      <c r="B19" s="47">
        <f t="shared" ref="B19:N19" si="12">SUM(B4+B8+B12+B16)</f>
        <v>5</v>
      </c>
      <c r="C19" s="11">
        <f t="shared" si="12"/>
        <v>7</v>
      </c>
      <c r="D19" s="11">
        <f t="shared" si="12"/>
        <v>8</v>
      </c>
      <c r="E19" s="11">
        <f t="shared" si="12"/>
        <v>10</v>
      </c>
      <c r="F19" s="11">
        <f t="shared" si="12"/>
        <v>10</v>
      </c>
      <c r="G19" s="11">
        <f t="shared" si="12"/>
        <v>10</v>
      </c>
      <c r="H19" s="11">
        <f t="shared" si="12"/>
        <v>10</v>
      </c>
      <c r="I19" s="11">
        <f t="shared" si="12"/>
        <v>11</v>
      </c>
      <c r="J19" s="11">
        <f t="shared" si="12"/>
        <v>11</v>
      </c>
      <c r="K19" s="11">
        <f t="shared" si="12"/>
        <v>11</v>
      </c>
      <c r="L19" s="11">
        <f t="shared" si="12"/>
        <v>12</v>
      </c>
      <c r="M19" s="48">
        <f t="shared" si="12"/>
        <v>12</v>
      </c>
      <c r="N19" s="47">
        <f t="shared" si="12"/>
        <v>15</v>
      </c>
      <c r="O19" s="11">
        <f t="shared" ref="O19:AK19" si="13">SUM(O4+O8+O12+O16)</f>
        <v>15</v>
      </c>
      <c r="P19" s="11">
        <f t="shared" si="13"/>
        <v>15</v>
      </c>
      <c r="Q19" s="11">
        <f t="shared" si="13"/>
        <v>15</v>
      </c>
      <c r="R19" s="11">
        <f t="shared" si="13"/>
        <v>15</v>
      </c>
      <c r="S19" s="11">
        <f t="shared" si="13"/>
        <v>15</v>
      </c>
      <c r="T19" s="11">
        <f t="shared" si="13"/>
        <v>16</v>
      </c>
      <c r="U19" s="11">
        <f t="shared" si="13"/>
        <v>16</v>
      </c>
      <c r="V19" s="11">
        <f t="shared" si="13"/>
        <v>16</v>
      </c>
      <c r="W19" s="11">
        <f t="shared" si="13"/>
        <v>16</v>
      </c>
      <c r="X19" s="11">
        <f t="shared" si="13"/>
        <v>16</v>
      </c>
      <c r="Y19" s="48">
        <f t="shared" si="13"/>
        <v>16</v>
      </c>
      <c r="Z19" s="47">
        <f t="shared" si="13"/>
        <v>17</v>
      </c>
      <c r="AA19" s="11">
        <f t="shared" si="13"/>
        <v>17</v>
      </c>
      <c r="AB19" s="11">
        <f t="shared" si="13"/>
        <v>17</v>
      </c>
      <c r="AC19" s="11">
        <f t="shared" si="13"/>
        <v>17</v>
      </c>
      <c r="AD19" s="11">
        <f t="shared" si="13"/>
        <v>17</v>
      </c>
      <c r="AE19" s="11">
        <f t="shared" si="13"/>
        <v>17</v>
      </c>
      <c r="AF19" s="11">
        <f t="shared" si="13"/>
        <v>18</v>
      </c>
      <c r="AG19" s="11">
        <f t="shared" si="13"/>
        <v>18</v>
      </c>
      <c r="AH19" s="11">
        <f t="shared" si="13"/>
        <v>18</v>
      </c>
      <c r="AI19" s="11">
        <f t="shared" si="13"/>
        <v>18</v>
      </c>
      <c r="AJ19" s="11">
        <f t="shared" si="13"/>
        <v>18</v>
      </c>
      <c r="AK19" s="48">
        <f t="shared" si="13"/>
        <v>18</v>
      </c>
    </row>
    <row r="20" spans="1:37" s="16" customFormat="1" ht="15">
      <c r="A20" s="10" t="s">
        <v>44</v>
      </c>
      <c r="B20" s="47">
        <f t="shared" ref="B20:M20" si="14">SUM(B5+B9+B13+B17)</f>
        <v>1000</v>
      </c>
      <c r="C20" s="11">
        <f t="shared" si="14"/>
        <v>2200</v>
      </c>
      <c r="D20" s="11">
        <f t="shared" si="14"/>
        <v>2600</v>
      </c>
      <c r="E20" s="11">
        <f t="shared" si="14"/>
        <v>3600</v>
      </c>
      <c r="F20" s="11">
        <f t="shared" si="14"/>
        <v>3600</v>
      </c>
      <c r="G20" s="11">
        <f t="shared" si="14"/>
        <v>3600</v>
      </c>
      <c r="H20" s="11">
        <f t="shared" si="14"/>
        <v>3600</v>
      </c>
      <c r="I20" s="11">
        <f t="shared" si="14"/>
        <v>4000</v>
      </c>
      <c r="J20" s="11">
        <f t="shared" si="14"/>
        <v>4000</v>
      </c>
      <c r="K20" s="11">
        <f t="shared" si="14"/>
        <v>3800</v>
      </c>
      <c r="L20" s="11">
        <f t="shared" si="14"/>
        <v>4200</v>
      </c>
      <c r="M20" s="48">
        <f t="shared" si="14"/>
        <v>4400</v>
      </c>
      <c r="N20" s="47">
        <f t="shared" ref="N20:AK21" si="15">SUM(N5+N9+N13+N17)</f>
        <v>7500</v>
      </c>
      <c r="O20" s="11">
        <f t="shared" si="15"/>
        <v>7500</v>
      </c>
      <c r="P20" s="11">
        <f t="shared" si="15"/>
        <v>7500</v>
      </c>
      <c r="Q20" s="11">
        <f t="shared" si="15"/>
        <v>7500</v>
      </c>
      <c r="R20" s="11">
        <f t="shared" si="15"/>
        <v>7500</v>
      </c>
      <c r="S20" s="11">
        <f t="shared" si="15"/>
        <v>7500</v>
      </c>
      <c r="T20" s="11">
        <f t="shared" si="15"/>
        <v>8000</v>
      </c>
      <c r="U20" s="11">
        <f t="shared" si="15"/>
        <v>8000</v>
      </c>
      <c r="V20" s="11">
        <f t="shared" si="15"/>
        <v>8000</v>
      </c>
      <c r="W20" s="11">
        <f t="shared" si="15"/>
        <v>8000</v>
      </c>
      <c r="X20" s="11">
        <f t="shared" si="15"/>
        <v>8000</v>
      </c>
      <c r="Y20" s="48">
        <f t="shared" si="15"/>
        <v>8000</v>
      </c>
      <c r="Z20" s="47">
        <f t="shared" si="15"/>
        <v>10200</v>
      </c>
      <c r="AA20" s="11">
        <f t="shared" si="15"/>
        <v>10200</v>
      </c>
      <c r="AB20" s="11">
        <f t="shared" si="15"/>
        <v>10200</v>
      </c>
      <c r="AC20" s="11">
        <f t="shared" si="15"/>
        <v>10200</v>
      </c>
      <c r="AD20" s="11">
        <f t="shared" si="15"/>
        <v>10200</v>
      </c>
      <c r="AE20" s="11">
        <f t="shared" si="15"/>
        <v>10200</v>
      </c>
      <c r="AF20" s="11">
        <f t="shared" si="15"/>
        <v>10800</v>
      </c>
      <c r="AG20" s="11">
        <f t="shared" si="15"/>
        <v>10800</v>
      </c>
      <c r="AH20" s="11">
        <f t="shared" si="15"/>
        <v>10800</v>
      </c>
      <c r="AI20" s="11">
        <f t="shared" si="15"/>
        <v>10800</v>
      </c>
      <c r="AJ20" s="11">
        <f t="shared" si="15"/>
        <v>10800</v>
      </c>
      <c r="AK20" s="48">
        <f t="shared" si="15"/>
        <v>10800</v>
      </c>
    </row>
    <row r="21" spans="1:37" s="16" customFormat="1" ht="15">
      <c r="A21" s="22" t="s">
        <v>45</v>
      </c>
      <c r="B21" s="49">
        <f t="shared" ref="B21:M21" si="16">SUM(B6+B10+B14+B18)</f>
        <v>500</v>
      </c>
      <c r="C21" s="50">
        <f t="shared" si="16"/>
        <v>1600</v>
      </c>
      <c r="D21" s="50">
        <f t="shared" si="16"/>
        <v>2400</v>
      </c>
      <c r="E21" s="50">
        <f t="shared" si="16"/>
        <v>3100</v>
      </c>
      <c r="F21" s="50">
        <f t="shared" si="16"/>
        <v>3600</v>
      </c>
      <c r="G21" s="50">
        <f t="shared" si="16"/>
        <v>3600</v>
      </c>
      <c r="H21" s="50">
        <f t="shared" si="16"/>
        <v>3600</v>
      </c>
      <c r="I21" s="50">
        <f t="shared" si="16"/>
        <v>3800</v>
      </c>
      <c r="J21" s="50">
        <f t="shared" si="16"/>
        <v>4000</v>
      </c>
      <c r="K21" s="50">
        <f t="shared" si="16"/>
        <v>3900</v>
      </c>
      <c r="L21" s="50">
        <f t="shared" si="16"/>
        <v>4000</v>
      </c>
      <c r="M21" s="51">
        <f t="shared" si="16"/>
        <v>4300</v>
      </c>
      <c r="N21" s="49">
        <f t="shared" si="15"/>
        <v>5950</v>
      </c>
      <c r="O21" s="50">
        <f t="shared" si="15"/>
        <v>7500</v>
      </c>
      <c r="P21" s="50">
        <f t="shared" si="15"/>
        <v>7500</v>
      </c>
      <c r="Q21" s="50">
        <f t="shared" si="15"/>
        <v>7500</v>
      </c>
      <c r="R21" s="50">
        <f t="shared" si="15"/>
        <v>7500</v>
      </c>
      <c r="S21" s="50">
        <f t="shared" si="15"/>
        <v>7500</v>
      </c>
      <c r="T21" s="50">
        <f t="shared" si="15"/>
        <v>7750</v>
      </c>
      <c r="U21" s="50">
        <f t="shared" si="15"/>
        <v>8000</v>
      </c>
      <c r="V21" s="50">
        <f t="shared" si="15"/>
        <v>8000</v>
      </c>
      <c r="W21" s="50">
        <f t="shared" si="15"/>
        <v>8000</v>
      </c>
      <c r="X21" s="50">
        <f t="shared" si="15"/>
        <v>8000</v>
      </c>
      <c r="Y21" s="51">
        <f t="shared" si="15"/>
        <v>8000</v>
      </c>
      <c r="Z21" s="49">
        <f t="shared" si="15"/>
        <v>9100</v>
      </c>
      <c r="AA21" s="50">
        <f t="shared" si="15"/>
        <v>10200</v>
      </c>
      <c r="AB21" s="50">
        <f t="shared" si="15"/>
        <v>10200</v>
      </c>
      <c r="AC21" s="50">
        <f t="shared" si="15"/>
        <v>10200</v>
      </c>
      <c r="AD21" s="50">
        <f t="shared" si="15"/>
        <v>10200</v>
      </c>
      <c r="AE21" s="50">
        <f t="shared" si="15"/>
        <v>10200</v>
      </c>
      <c r="AF21" s="50">
        <f t="shared" si="15"/>
        <v>10500</v>
      </c>
      <c r="AG21" s="50">
        <f t="shared" si="15"/>
        <v>10800</v>
      </c>
      <c r="AH21" s="50">
        <f t="shared" si="15"/>
        <v>10800</v>
      </c>
      <c r="AI21" s="50">
        <f t="shared" si="15"/>
        <v>10800</v>
      </c>
      <c r="AJ21" s="50">
        <f t="shared" si="15"/>
        <v>10800</v>
      </c>
      <c r="AK21" s="51">
        <f t="shared" si="15"/>
        <v>10800</v>
      </c>
    </row>
    <row r="23" spans="1:37">
      <c r="N23">
        <v>200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N24">
        <v>1800</v>
      </c>
      <c r="O24">
        <v>2000</v>
      </c>
      <c r="P24">
        <v>2000</v>
      </c>
      <c r="Q24">
        <v>2000</v>
      </c>
      <c r="R24">
        <v>2000</v>
      </c>
      <c r="S24">
        <v>2000</v>
      </c>
      <c r="T24">
        <v>1800</v>
      </c>
      <c r="U24">
        <v>1600</v>
      </c>
      <c r="V24">
        <v>1600</v>
      </c>
      <c r="W24">
        <v>1600</v>
      </c>
      <c r="X24">
        <v>1600</v>
      </c>
      <c r="Y24">
        <v>1600</v>
      </c>
      <c r="Z24">
        <v>1400</v>
      </c>
      <c r="AA24">
        <v>1200</v>
      </c>
      <c r="AB24">
        <v>1200</v>
      </c>
      <c r="AC24">
        <v>1200</v>
      </c>
      <c r="AD24">
        <v>1200</v>
      </c>
      <c r="AE24">
        <v>1200</v>
      </c>
      <c r="AF24">
        <v>1200</v>
      </c>
      <c r="AG24">
        <v>1200</v>
      </c>
      <c r="AH24">
        <v>1200</v>
      </c>
      <c r="AI24">
        <v>1200</v>
      </c>
      <c r="AJ24">
        <v>1200</v>
      </c>
      <c r="AK24">
        <v>1200</v>
      </c>
    </row>
    <row r="25" spans="1:37">
      <c r="N25">
        <v>2200</v>
      </c>
      <c r="O25">
        <v>2000</v>
      </c>
      <c r="P25">
        <v>2000</v>
      </c>
      <c r="Q25">
        <v>2000</v>
      </c>
      <c r="R25">
        <v>2000</v>
      </c>
      <c r="S25">
        <v>2000</v>
      </c>
      <c r="T25">
        <v>2200</v>
      </c>
      <c r="U25">
        <v>2400</v>
      </c>
      <c r="V25">
        <v>2400</v>
      </c>
      <c r="W25">
        <v>2400</v>
      </c>
      <c r="X25">
        <v>2400</v>
      </c>
      <c r="Y25">
        <v>2400</v>
      </c>
      <c r="Z25">
        <v>2600</v>
      </c>
      <c r="AA25">
        <v>2800</v>
      </c>
      <c r="AB25">
        <v>2800</v>
      </c>
      <c r="AC25">
        <v>2800</v>
      </c>
      <c r="AD25">
        <v>2800</v>
      </c>
      <c r="AE25">
        <v>2800</v>
      </c>
      <c r="AF25">
        <v>2800</v>
      </c>
      <c r="AG25">
        <v>2800</v>
      </c>
      <c r="AH25">
        <v>2800</v>
      </c>
      <c r="AI25">
        <v>2800</v>
      </c>
      <c r="AJ25">
        <v>2800</v>
      </c>
      <c r="AK25">
        <v>2800</v>
      </c>
    </row>
    <row r="26" spans="1:37">
      <c r="N26">
        <v>1000</v>
      </c>
      <c r="O26">
        <v>2000</v>
      </c>
      <c r="P26">
        <v>2000</v>
      </c>
      <c r="Q26">
        <v>2000</v>
      </c>
      <c r="R26">
        <v>2000</v>
      </c>
      <c r="S26">
        <v>2000</v>
      </c>
      <c r="T26">
        <v>2200</v>
      </c>
      <c r="U26">
        <v>2400</v>
      </c>
      <c r="V26">
        <v>2400</v>
      </c>
      <c r="W26">
        <v>2400</v>
      </c>
      <c r="X26">
        <v>2400</v>
      </c>
      <c r="Y26">
        <v>2400</v>
      </c>
      <c r="Z26">
        <v>2600</v>
      </c>
      <c r="AA26">
        <v>2800</v>
      </c>
      <c r="AB26">
        <v>2800</v>
      </c>
      <c r="AC26">
        <v>2800</v>
      </c>
      <c r="AD26">
        <v>2800</v>
      </c>
      <c r="AE26">
        <v>2800</v>
      </c>
      <c r="AF26">
        <v>3000</v>
      </c>
      <c r="AG26">
        <v>3200</v>
      </c>
      <c r="AH26">
        <v>3200</v>
      </c>
      <c r="AI26">
        <v>3200</v>
      </c>
      <c r="AJ26">
        <v>3200</v>
      </c>
      <c r="AK26">
        <v>3200</v>
      </c>
    </row>
    <row r="29" spans="1:37">
      <c r="N29">
        <v>200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N30">
        <v>2050</v>
      </c>
      <c r="O30">
        <v>2500</v>
      </c>
      <c r="P30">
        <v>2500</v>
      </c>
      <c r="Q30">
        <v>2500</v>
      </c>
      <c r="R30">
        <v>2500</v>
      </c>
      <c r="S30">
        <v>2500</v>
      </c>
      <c r="T30">
        <v>2250</v>
      </c>
      <c r="U30">
        <v>2000</v>
      </c>
      <c r="V30">
        <v>2000</v>
      </c>
      <c r="W30">
        <v>2000</v>
      </c>
      <c r="X30">
        <v>2000</v>
      </c>
      <c r="Y30">
        <v>2000</v>
      </c>
      <c r="Z30">
        <v>1900</v>
      </c>
      <c r="AA30">
        <v>1800</v>
      </c>
      <c r="AB30">
        <v>1800</v>
      </c>
      <c r="AC30">
        <v>1800</v>
      </c>
      <c r="AD30">
        <v>1800</v>
      </c>
      <c r="AE30">
        <v>1800</v>
      </c>
      <c r="AF30">
        <v>1800</v>
      </c>
      <c r="AG30">
        <v>1800</v>
      </c>
      <c r="AH30">
        <v>1800</v>
      </c>
      <c r="AI30">
        <v>1800</v>
      </c>
      <c r="AJ30">
        <v>1800</v>
      </c>
      <c r="AK30">
        <v>1800</v>
      </c>
    </row>
    <row r="31" spans="1:37">
      <c r="N31">
        <v>2450</v>
      </c>
      <c r="O31">
        <v>2500</v>
      </c>
      <c r="P31">
        <v>2500</v>
      </c>
      <c r="Q31">
        <v>2500</v>
      </c>
      <c r="R31">
        <v>2500</v>
      </c>
      <c r="S31">
        <v>2500</v>
      </c>
      <c r="T31">
        <v>2750</v>
      </c>
      <c r="U31">
        <v>3000</v>
      </c>
      <c r="V31">
        <v>3000</v>
      </c>
      <c r="W31">
        <v>3000</v>
      </c>
      <c r="X31">
        <v>3000</v>
      </c>
      <c r="Y31">
        <v>3000</v>
      </c>
      <c r="Z31">
        <v>3600</v>
      </c>
      <c r="AA31">
        <v>4200</v>
      </c>
      <c r="AB31">
        <v>4200</v>
      </c>
      <c r="AC31">
        <v>4200</v>
      </c>
      <c r="AD31">
        <v>4200</v>
      </c>
      <c r="AE31">
        <v>4200</v>
      </c>
      <c r="AF31">
        <v>4200</v>
      </c>
      <c r="AG31">
        <v>4200</v>
      </c>
      <c r="AH31">
        <v>4200</v>
      </c>
      <c r="AI31">
        <v>4200</v>
      </c>
      <c r="AJ31">
        <v>4200</v>
      </c>
      <c r="AK31">
        <v>4200</v>
      </c>
    </row>
    <row r="32" spans="1:37">
      <c r="N32">
        <v>1250</v>
      </c>
      <c r="O32">
        <v>2500</v>
      </c>
      <c r="P32">
        <v>2500</v>
      </c>
      <c r="Q32">
        <v>2500</v>
      </c>
      <c r="R32">
        <v>2500</v>
      </c>
      <c r="S32">
        <v>2500</v>
      </c>
      <c r="T32">
        <v>2750</v>
      </c>
      <c r="U32">
        <v>3000</v>
      </c>
      <c r="V32">
        <v>3000</v>
      </c>
      <c r="W32">
        <v>3000</v>
      </c>
      <c r="X32">
        <v>3000</v>
      </c>
      <c r="Y32">
        <v>3000</v>
      </c>
      <c r="Z32">
        <v>3600</v>
      </c>
      <c r="AA32">
        <v>4200</v>
      </c>
      <c r="AB32">
        <v>4200</v>
      </c>
      <c r="AC32">
        <v>4200</v>
      </c>
      <c r="AD32">
        <v>4200</v>
      </c>
      <c r="AE32">
        <v>4200</v>
      </c>
      <c r="AF32">
        <v>4500</v>
      </c>
      <c r="AG32">
        <v>4800</v>
      </c>
      <c r="AH32">
        <v>4800</v>
      </c>
      <c r="AI32">
        <v>4800</v>
      </c>
      <c r="AJ32">
        <v>4800</v>
      </c>
      <c r="AK32">
        <v>4800</v>
      </c>
    </row>
  </sheetData>
  <mergeCells count="3">
    <mergeCell ref="B2:M2"/>
    <mergeCell ref="N2:Y2"/>
    <mergeCell ref="Z2:A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39" sqref="D39"/>
    </sheetView>
  </sheetViews>
  <sheetFormatPr baseColWidth="10" defaultRowHeight="12" x14ac:dyDescent="0"/>
  <cols>
    <col min="1" max="1" width="26.1640625" bestFit="1" customWidth="1"/>
  </cols>
  <sheetData>
    <row r="1" spans="1:14" ht="15">
      <c r="A1" s="9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</row>
    <row r="2" spans="1:14" ht="15">
      <c r="A2" s="95" t="s">
        <v>37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</row>
    <row r="3" spans="1:14" ht="15">
      <c r="A3" s="12" t="s">
        <v>46</v>
      </c>
      <c r="B3" s="13">
        <v>5</v>
      </c>
      <c r="C3" s="13">
        <v>3</v>
      </c>
      <c r="D3" s="13">
        <v>3</v>
      </c>
      <c r="E3" s="13">
        <v>2</v>
      </c>
      <c r="F3" s="13">
        <v>2</v>
      </c>
      <c r="G3" s="13">
        <v>2</v>
      </c>
      <c r="H3" s="13">
        <v>2</v>
      </c>
      <c r="I3" s="13">
        <v>2</v>
      </c>
      <c r="J3" s="13">
        <v>2</v>
      </c>
      <c r="K3" s="13">
        <v>3</v>
      </c>
      <c r="L3" s="13">
        <v>3</v>
      </c>
      <c r="M3" s="13">
        <v>2</v>
      </c>
      <c r="N3">
        <v>200</v>
      </c>
    </row>
    <row r="4" spans="1:14" ht="15">
      <c r="A4" s="12" t="s">
        <v>43</v>
      </c>
      <c r="B4" s="13">
        <f>SUM(N3*B3)</f>
        <v>1000</v>
      </c>
      <c r="C4" s="13">
        <f>SUM(N3*C3)</f>
        <v>600</v>
      </c>
      <c r="D4" s="13">
        <f>SUM(N3*D3)</f>
        <v>600</v>
      </c>
      <c r="E4" s="13">
        <f>SUM(N3*E3)</f>
        <v>400</v>
      </c>
      <c r="F4" s="13">
        <f>SUM(N3*F3)</f>
        <v>400</v>
      </c>
      <c r="G4" s="13">
        <f>SUM(N3*G3)</f>
        <v>400</v>
      </c>
      <c r="H4" s="13">
        <f>SUM(N3*H3)</f>
        <v>400</v>
      </c>
      <c r="I4" s="13">
        <f>SUM(N3*I3)</f>
        <v>400</v>
      </c>
      <c r="J4" s="13">
        <f>SUM(N3*J3)</f>
        <v>400</v>
      </c>
      <c r="K4" s="13">
        <f>SUM(N3*K3)</f>
        <v>600</v>
      </c>
      <c r="L4" s="13">
        <f>SUM(N3*L3)</f>
        <v>600</v>
      </c>
      <c r="M4" s="13">
        <f>SUM(N3*M3)</f>
        <v>400</v>
      </c>
    </row>
    <row r="5" spans="1:14" ht="15">
      <c r="A5" s="12" t="s">
        <v>42</v>
      </c>
      <c r="B5" s="13">
        <f>SUM(B4/2)</f>
        <v>500</v>
      </c>
      <c r="C5" s="13">
        <f>SUM(C4/2)+(B4/2)</f>
        <v>800</v>
      </c>
      <c r="D5" s="13">
        <f t="shared" ref="D5:M5" si="0">SUM(D4/2)+(C4/2)</f>
        <v>600</v>
      </c>
      <c r="E5" s="13">
        <f t="shared" si="0"/>
        <v>500</v>
      </c>
      <c r="F5" s="13">
        <f t="shared" si="0"/>
        <v>400</v>
      </c>
      <c r="G5" s="13">
        <f t="shared" si="0"/>
        <v>400</v>
      </c>
      <c r="H5" s="13">
        <f t="shared" si="0"/>
        <v>400</v>
      </c>
      <c r="I5" s="13">
        <f t="shared" si="0"/>
        <v>400</v>
      </c>
      <c r="J5" s="13">
        <f t="shared" si="0"/>
        <v>400</v>
      </c>
      <c r="K5" s="13">
        <f t="shared" si="0"/>
        <v>500</v>
      </c>
      <c r="L5" s="13">
        <f t="shared" si="0"/>
        <v>600</v>
      </c>
      <c r="M5" s="13">
        <f t="shared" si="0"/>
        <v>500</v>
      </c>
    </row>
    <row r="6" spans="1:14" ht="15">
      <c r="A6" s="14" t="s">
        <v>39</v>
      </c>
      <c r="B6" s="15">
        <v>0</v>
      </c>
      <c r="C6" s="15">
        <v>4</v>
      </c>
      <c r="D6" s="15">
        <v>5</v>
      </c>
      <c r="E6" s="15">
        <v>5</v>
      </c>
      <c r="F6" s="15">
        <v>5</v>
      </c>
      <c r="G6" s="15">
        <v>5</v>
      </c>
      <c r="H6" s="15">
        <v>3</v>
      </c>
      <c r="I6" s="15">
        <v>3</v>
      </c>
      <c r="J6" s="15">
        <v>2</v>
      </c>
      <c r="K6" s="15">
        <v>5</v>
      </c>
      <c r="L6" s="15">
        <v>5</v>
      </c>
      <c r="M6" s="15">
        <v>4</v>
      </c>
      <c r="N6">
        <v>400</v>
      </c>
    </row>
    <row r="7" spans="1:14" ht="15">
      <c r="A7" s="14" t="s">
        <v>43</v>
      </c>
      <c r="B7" s="15">
        <v>0</v>
      </c>
      <c r="C7" s="15">
        <f>SUM(C6*N6)</f>
        <v>1600</v>
      </c>
      <c r="D7" s="15">
        <f>SUM(D6*N6)</f>
        <v>2000</v>
      </c>
      <c r="E7" s="15">
        <f>SUM(E6*N6)</f>
        <v>2000</v>
      </c>
      <c r="F7" s="15">
        <f>SUM(F6*N6)</f>
        <v>2000</v>
      </c>
      <c r="G7" s="15">
        <f>SUM(G6*N6)</f>
        <v>2000</v>
      </c>
      <c r="H7" s="15">
        <f>SUM(H6*N6)</f>
        <v>1200</v>
      </c>
      <c r="I7" s="15">
        <f>SUM(I6*N6)</f>
        <v>1200</v>
      </c>
      <c r="J7" s="15">
        <f>SUM(J6*N6)</f>
        <v>800</v>
      </c>
      <c r="K7" s="15">
        <f>SUM(K6*N6)</f>
        <v>2000</v>
      </c>
      <c r="L7" s="15">
        <f>SUM(L6*N6)</f>
        <v>2000</v>
      </c>
      <c r="M7" s="15">
        <f>SUM(M6*N6)</f>
        <v>1600</v>
      </c>
    </row>
    <row r="8" spans="1:14" ht="15">
      <c r="A8" s="14" t="s">
        <v>42</v>
      </c>
      <c r="B8" s="15">
        <f>SUM(B6*300)</f>
        <v>0</v>
      </c>
      <c r="C8" s="15">
        <f>SUM(C7/2)+(B7/2)</f>
        <v>800</v>
      </c>
      <c r="D8" s="15">
        <f t="shared" ref="D8:M8" si="1">SUM(D7/2)+(C7/2)</f>
        <v>1800</v>
      </c>
      <c r="E8" s="15">
        <f t="shared" si="1"/>
        <v>2000</v>
      </c>
      <c r="F8" s="15">
        <f t="shared" si="1"/>
        <v>2000</v>
      </c>
      <c r="G8" s="15">
        <f t="shared" si="1"/>
        <v>2000</v>
      </c>
      <c r="H8" s="15">
        <f t="shared" si="1"/>
        <v>1600</v>
      </c>
      <c r="I8" s="15">
        <f t="shared" si="1"/>
        <v>1200</v>
      </c>
      <c r="J8" s="15">
        <f t="shared" si="1"/>
        <v>1000</v>
      </c>
      <c r="K8" s="15">
        <f t="shared" si="1"/>
        <v>1400</v>
      </c>
      <c r="L8" s="15">
        <f t="shared" si="1"/>
        <v>2000</v>
      </c>
      <c r="M8" s="15">
        <f t="shared" si="1"/>
        <v>1800</v>
      </c>
    </row>
    <row r="9" spans="1:14" ht="15">
      <c r="A9" s="12" t="s">
        <v>40</v>
      </c>
      <c r="B9" s="13">
        <v>0</v>
      </c>
      <c r="C9" s="13">
        <v>0</v>
      </c>
      <c r="D9" s="13">
        <v>0</v>
      </c>
      <c r="E9" s="13">
        <v>3</v>
      </c>
      <c r="F9" s="13">
        <v>3</v>
      </c>
      <c r="G9" s="13">
        <v>3</v>
      </c>
      <c r="H9" s="13">
        <v>0</v>
      </c>
      <c r="I9" s="13">
        <v>0</v>
      </c>
      <c r="J9" s="13">
        <v>3</v>
      </c>
      <c r="K9" s="13">
        <v>3</v>
      </c>
      <c r="L9" s="13">
        <v>4</v>
      </c>
      <c r="M9" s="13">
        <v>6</v>
      </c>
    </row>
    <row r="10" spans="1:14" ht="15">
      <c r="A10" s="12" t="s">
        <v>43</v>
      </c>
      <c r="B10" s="13">
        <v>0</v>
      </c>
      <c r="C10" s="13">
        <f>SUM(N6*C9)</f>
        <v>0</v>
      </c>
      <c r="D10" s="13">
        <f>SUM(N6*D9)</f>
        <v>0</v>
      </c>
      <c r="E10" s="13">
        <f>SUM(N6*E9)</f>
        <v>1200</v>
      </c>
      <c r="F10" s="13">
        <f>SUM(N6*F9)</f>
        <v>1200</v>
      </c>
      <c r="G10" s="13">
        <f>SUM(N6*G9)</f>
        <v>1200</v>
      </c>
      <c r="H10" s="13">
        <f>SUM(N6*H9)</f>
        <v>0</v>
      </c>
      <c r="I10" s="13">
        <f>SUM(N6*I9)</f>
        <v>0</v>
      </c>
      <c r="J10" s="13">
        <f>SUM(N6*J9)</f>
        <v>1200</v>
      </c>
      <c r="K10" s="13">
        <f>SUM(N6*K9)</f>
        <v>1200</v>
      </c>
      <c r="L10" s="13">
        <f>SUM(N6*L9)</f>
        <v>1600</v>
      </c>
      <c r="M10" s="13">
        <f>SUM(N6*M9)</f>
        <v>2400</v>
      </c>
    </row>
    <row r="11" spans="1:14" ht="15">
      <c r="A11" s="12" t="s">
        <v>42</v>
      </c>
      <c r="B11" s="13">
        <f>SUM(300*B9)</f>
        <v>0</v>
      </c>
      <c r="C11" s="13">
        <f>SUM(C10/2)+(B10/2)</f>
        <v>0</v>
      </c>
      <c r="D11" s="13">
        <f t="shared" ref="D11:M11" si="2">SUM(D10/2)+(C10/2)</f>
        <v>0</v>
      </c>
      <c r="E11" s="13">
        <f t="shared" si="2"/>
        <v>600</v>
      </c>
      <c r="F11" s="13">
        <f t="shared" si="2"/>
        <v>1200</v>
      </c>
      <c r="G11" s="13">
        <f t="shared" si="2"/>
        <v>1200</v>
      </c>
      <c r="H11" s="13">
        <f t="shared" si="2"/>
        <v>600</v>
      </c>
      <c r="I11" s="13">
        <f t="shared" si="2"/>
        <v>0</v>
      </c>
      <c r="J11" s="13">
        <f t="shared" si="2"/>
        <v>600</v>
      </c>
      <c r="K11" s="13">
        <f t="shared" si="2"/>
        <v>1200</v>
      </c>
      <c r="L11" s="13">
        <f t="shared" si="2"/>
        <v>1400</v>
      </c>
      <c r="M11" s="13">
        <f t="shared" si="2"/>
        <v>2000</v>
      </c>
    </row>
    <row r="12" spans="1:14" ht="15">
      <c r="A12" s="14" t="s">
        <v>41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5</v>
      </c>
      <c r="I12" s="15">
        <v>6</v>
      </c>
      <c r="J12" s="15">
        <v>4</v>
      </c>
      <c r="K12" s="15">
        <v>0</v>
      </c>
      <c r="L12" s="15">
        <v>0</v>
      </c>
      <c r="M12" s="15">
        <v>0</v>
      </c>
    </row>
    <row r="13" spans="1:14" ht="15">
      <c r="A13" s="14" t="s">
        <v>43</v>
      </c>
      <c r="B13" s="15">
        <v>0</v>
      </c>
      <c r="C13" s="15">
        <f>SUM(N6*C12)</f>
        <v>0</v>
      </c>
      <c r="D13" s="15">
        <f>SUM(N6*D12)</f>
        <v>0</v>
      </c>
      <c r="E13" s="15">
        <f>SUM(N6*E12)</f>
        <v>0</v>
      </c>
      <c r="F13" s="15">
        <f>SUM(N6*F12)</f>
        <v>0</v>
      </c>
      <c r="G13" s="15">
        <f>SUM(N6*G12)</f>
        <v>0</v>
      </c>
      <c r="H13" s="15">
        <f>SUM(N6*H12)</f>
        <v>2000</v>
      </c>
      <c r="I13" s="15">
        <f>SUM(N6*I12)</f>
        <v>2400</v>
      </c>
      <c r="J13" s="15">
        <f>SUM(N6*J12)</f>
        <v>1600</v>
      </c>
      <c r="K13" s="15">
        <f>SUM(N6*K12)</f>
        <v>0</v>
      </c>
      <c r="L13" s="15">
        <f>SUM(N6*L12)</f>
        <v>0</v>
      </c>
      <c r="M13" s="15">
        <f>SUM(N6*M12)</f>
        <v>0</v>
      </c>
    </row>
    <row r="14" spans="1:14" ht="15">
      <c r="A14" s="14" t="s">
        <v>42</v>
      </c>
      <c r="B14" s="15">
        <f>SUM(300*B12)</f>
        <v>0</v>
      </c>
      <c r="C14" s="15">
        <f>SUM(C13/2)+(B13/2)</f>
        <v>0</v>
      </c>
      <c r="D14" s="15">
        <f t="shared" ref="D14:M14" si="3">SUM(D13/2)+(C13/2)</f>
        <v>0</v>
      </c>
      <c r="E14" s="15">
        <f t="shared" si="3"/>
        <v>0</v>
      </c>
      <c r="F14" s="15">
        <f t="shared" si="3"/>
        <v>0</v>
      </c>
      <c r="G14" s="15">
        <f t="shared" si="3"/>
        <v>0</v>
      </c>
      <c r="H14" s="15">
        <f t="shared" si="3"/>
        <v>1000</v>
      </c>
      <c r="I14" s="15">
        <f t="shared" si="3"/>
        <v>2200</v>
      </c>
      <c r="J14" s="15">
        <f t="shared" si="3"/>
        <v>2000</v>
      </c>
      <c r="K14" s="15">
        <f t="shared" si="3"/>
        <v>800</v>
      </c>
      <c r="L14" s="15">
        <f t="shared" si="3"/>
        <v>0</v>
      </c>
      <c r="M14" s="15">
        <f t="shared" si="3"/>
        <v>0</v>
      </c>
    </row>
    <row r="15" spans="1:14" s="16" customFormat="1" ht="15">
      <c r="A15" s="10" t="s">
        <v>38</v>
      </c>
      <c r="B15" s="11">
        <f>SUM(B3+B6+B9+B12)</f>
        <v>5</v>
      </c>
      <c r="C15" s="11">
        <f t="shared" ref="C15:M15" si="4">SUM(C3+C6+C9+C12)</f>
        <v>7</v>
      </c>
      <c r="D15" s="11">
        <f t="shared" si="4"/>
        <v>8</v>
      </c>
      <c r="E15" s="11">
        <f t="shared" si="4"/>
        <v>10</v>
      </c>
      <c r="F15" s="11">
        <f t="shared" si="4"/>
        <v>10</v>
      </c>
      <c r="G15" s="11">
        <f t="shared" si="4"/>
        <v>10</v>
      </c>
      <c r="H15" s="11">
        <f t="shared" si="4"/>
        <v>10</v>
      </c>
      <c r="I15" s="11">
        <f t="shared" si="4"/>
        <v>11</v>
      </c>
      <c r="J15" s="11">
        <f t="shared" si="4"/>
        <v>11</v>
      </c>
      <c r="K15" s="11">
        <f t="shared" si="4"/>
        <v>11</v>
      </c>
      <c r="L15" s="11">
        <f t="shared" si="4"/>
        <v>12</v>
      </c>
      <c r="M15" s="11">
        <f t="shared" si="4"/>
        <v>12</v>
      </c>
    </row>
    <row r="16" spans="1:14" s="16" customFormat="1" ht="15">
      <c r="A16" s="10" t="s">
        <v>44</v>
      </c>
      <c r="B16" s="11">
        <f>SUM(B4+B7+B10+B13)</f>
        <v>1000</v>
      </c>
      <c r="C16" s="11">
        <f t="shared" ref="C16:M16" si="5">SUM(C4+C7+C10+C13)</f>
        <v>2200</v>
      </c>
      <c r="D16" s="11">
        <f t="shared" si="5"/>
        <v>2600</v>
      </c>
      <c r="E16" s="11">
        <f t="shared" si="5"/>
        <v>3600</v>
      </c>
      <c r="F16" s="11">
        <f t="shared" si="5"/>
        <v>3600</v>
      </c>
      <c r="G16" s="11">
        <f t="shared" si="5"/>
        <v>3600</v>
      </c>
      <c r="H16" s="11">
        <f t="shared" si="5"/>
        <v>3600</v>
      </c>
      <c r="I16" s="11">
        <f t="shared" si="5"/>
        <v>4000</v>
      </c>
      <c r="J16" s="11">
        <f t="shared" si="5"/>
        <v>4000</v>
      </c>
      <c r="K16" s="11">
        <f t="shared" si="5"/>
        <v>3800</v>
      </c>
      <c r="L16" s="11">
        <f t="shared" si="5"/>
        <v>4200</v>
      </c>
      <c r="M16" s="11">
        <f t="shared" si="5"/>
        <v>4400</v>
      </c>
    </row>
    <row r="17" spans="1:13" s="16" customFormat="1" ht="15">
      <c r="A17" s="10" t="s">
        <v>45</v>
      </c>
      <c r="B17" s="11">
        <f>SUM(B5+B8+B11+B14)</f>
        <v>500</v>
      </c>
      <c r="C17" s="11">
        <f t="shared" ref="C17:M17" si="6">SUM(C5+C8+C11+C14)</f>
        <v>1600</v>
      </c>
      <c r="D17" s="11">
        <f t="shared" si="6"/>
        <v>2400</v>
      </c>
      <c r="E17" s="11">
        <f t="shared" si="6"/>
        <v>3100</v>
      </c>
      <c r="F17" s="11">
        <f t="shared" si="6"/>
        <v>3600</v>
      </c>
      <c r="G17" s="11">
        <f t="shared" si="6"/>
        <v>3600</v>
      </c>
      <c r="H17" s="11">
        <f t="shared" si="6"/>
        <v>3600</v>
      </c>
      <c r="I17" s="11">
        <f t="shared" si="6"/>
        <v>3800</v>
      </c>
      <c r="J17" s="11">
        <f t="shared" si="6"/>
        <v>4000</v>
      </c>
      <c r="K17" s="11">
        <f t="shared" si="6"/>
        <v>3900</v>
      </c>
      <c r="L17" s="11">
        <f t="shared" si="6"/>
        <v>4000</v>
      </c>
      <c r="M17" s="11">
        <f t="shared" si="6"/>
        <v>4300</v>
      </c>
    </row>
    <row r="20" spans="1:13">
      <c r="B20">
        <v>500</v>
      </c>
      <c r="C20">
        <v>800</v>
      </c>
      <c r="D20">
        <v>600</v>
      </c>
      <c r="E20">
        <v>500</v>
      </c>
      <c r="F20">
        <v>400</v>
      </c>
      <c r="G20">
        <v>400</v>
      </c>
      <c r="H20">
        <v>400</v>
      </c>
      <c r="I20">
        <v>400</v>
      </c>
      <c r="J20">
        <v>400</v>
      </c>
      <c r="K20">
        <v>500</v>
      </c>
      <c r="L20">
        <v>600</v>
      </c>
      <c r="M20">
        <v>500</v>
      </c>
    </row>
    <row r="21" spans="1:13">
      <c r="B21">
        <v>0</v>
      </c>
      <c r="C21">
        <v>800</v>
      </c>
      <c r="D21">
        <v>1800</v>
      </c>
      <c r="E21">
        <v>2000</v>
      </c>
      <c r="F21">
        <v>2000</v>
      </c>
      <c r="G21">
        <v>2000</v>
      </c>
      <c r="H21">
        <v>1600</v>
      </c>
      <c r="I21">
        <v>1200</v>
      </c>
      <c r="J21">
        <v>1000</v>
      </c>
      <c r="K21">
        <v>1400</v>
      </c>
      <c r="L21">
        <v>2000</v>
      </c>
      <c r="M21">
        <v>1800</v>
      </c>
    </row>
    <row r="22" spans="1:13">
      <c r="B22">
        <v>0</v>
      </c>
      <c r="C22">
        <v>0</v>
      </c>
      <c r="D22">
        <v>0</v>
      </c>
      <c r="E22">
        <v>600</v>
      </c>
      <c r="F22">
        <v>1200</v>
      </c>
      <c r="G22">
        <v>1200</v>
      </c>
      <c r="H22">
        <v>600</v>
      </c>
      <c r="I22">
        <v>0</v>
      </c>
      <c r="J22">
        <v>600</v>
      </c>
      <c r="K22">
        <v>1200</v>
      </c>
      <c r="L22">
        <v>1400</v>
      </c>
      <c r="M22">
        <v>2000</v>
      </c>
    </row>
    <row r="23" spans="1:1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1000</v>
      </c>
      <c r="I23">
        <v>2200</v>
      </c>
      <c r="J23">
        <v>2000</v>
      </c>
      <c r="K23">
        <v>800</v>
      </c>
      <c r="L23">
        <v>0</v>
      </c>
      <c r="M23">
        <v>0</v>
      </c>
    </row>
  </sheetData>
  <mergeCells count="1">
    <mergeCell ref="A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Forecast</vt:lpstr>
      <vt:lpstr>Volume of Work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2013-03-18T16:59:46Z</dcterms:modified>
</cp:coreProperties>
</file>