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2"/>
  <workbookPr defaultThemeVersion="124226"/>
  <mc:AlternateContent xmlns:mc="http://schemas.openxmlformats.org/markup-compatibility/2006">
    <mc:Choice Requires="x15">
      <x15ac:absPath xmlns:x15ac="http://schemas.microsoft.com/office/spreadsheetml/2010/11/ac" url="https://autochlorsystem.sharepoint.com/AutoChlor Files/BRANCH DATA/620/Recap/"/>
    </mc:Choice>
  </mc:AlternateContent>
  <xr:revisionPtr revIDLastSave="0" documentId="8_{8817EE2E-B705-4F79-9A6E-5D247D852784}" xr6:coauthVersionLast="47" xr6:coauthVersionMax="47" xr10:uidLastSave="{00000000-0000-0000-0000-000000000000}"/>
  <bookViews>
    <workbookView xWindow="-120" yWindow="-120" windowWidth="19440" windowHeight="15000" firstSheet="1" activeTab="3" xr2:uid="{00000000-000D-0000-FFFF-FFFF00000000}"/>
  </bookViews>
  <sheets>
    <sheet name="Over View" sheetId="5" r:id="rId1"/>
    <sheet name="Office" sheetId="3" r:id="rId2"/>
    <sheet name="Example with Instructions" sheetId="1" r:id="rId3"/>
    <sheet name="Route" sheetId="8" r:id="rId4"/>
  </sheets>
  <definedNames>
    <definedName name="_xlnm.Print_Area" localSheetId="2">'Example with Instructions'!$A$1:$K$43</definedName>
    <definedName name="_xlnm.Print_Area" localSheetId="1">Office!$A$1:$M$50</definedName>
    <definedName name="_xlnm.Print_Area" localSheetId="3">Route!$A$1:$L$50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8" l="1"/>
  <c r="C14" i="8"/>
  <c r="C17" i="8"/>
  <c r="C12" i="8"/>
  <c r="K41" i="8"/>
  <c r="M41" i="8"/>
  <c r="C15" i="3"/>
  <c r="C16" i="3"/>
  <c r="D25" i="8"/>
  <c r="M41" i="3"/>
  <c r="D25" i="3" s="1"/>
  <c r="C20" i="3"/>
  <c r="C19" i="3"/>
  <c r="C18" i="3"/>
  <c r="C17" i="3"/>
  <c r="C14" i="3"/>
  <c r="C13" i="3"/>
  <c r="C12" i="3"/>
  <c r="C11" i="3"/>
  <c r="D24" i="3" s="1"/>
  <c r="D23" i="3" l="1"/>
  <c r="D26" i="3"/>
  <c r="C20" i="8"/>
  <c r="C19" i="8"/>
  <c r="C16" i="8"/>
  <c r="C15" i="8"/>
  <c r="C13" i="8"/>
  <c r="C11" i="8"/>
  <c r="D24" i="8" s="1"/>
  <c r="D23" i="8" l="1"/>
  <c r="C21" i="8"/>
  <c r="D26" i="8"/>
  <c r="E9" i="1" l="1"/>
  <c r="G41" i="1"/>
  <c r="F20" i="1" s="1"/>
  <c r="E7" i="1"/>
  <c r="E11" i="1"/>
  <c r="E5" i="1"/>
  <c r="E15" i="1"/>
  <c r="E10" i="1"/>
  <c r="E13" i="1"/>
  <c r="E14" i="1"/>
  <c r="E12" i="1"/>
  <c r="E8" i="1"/>
  <c r="E6" i="1"/>
  <c r="F18" i="1" l="1"/>
  <c r="E16" i="1"/>
  <c r="F19" i="1"/>
  <c r="F2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wallace</author>
  </authors>
  <commentList>
    <comment ref="B2" authorId="0" shapeId="0" xr:uid="{00000000-0006-0000-0100-000001000000}">
      <text>
        <r>
          <rPr>
            <b/>
            <sz val="8"/>
            <color indexed="81"/>
            <rFont val="Tahoma"/>
            <family val="2"/>
          </rPr>
          <t>wallace:</t>
        </r>
        <r>
          <rPr>
            <sz val="8"/>
            <color indexed="81"/>
            <rFont val="Tahoma"/>
            <family val="2"/>
          </rPr>
          <t xml:space="preserve">
Enter Deposit Date</t>
        </r>
      </text>
    </comment>
    <comment ref="G2" authorId="0" shapeId="0" xr:uid="{00000000-0006-0000-0100-000002000000}">
      <text>
        <r>
          <rPr>
            <b/>
            <sz val="8"/>
            <color indexed="81"/>
            <rFont val="Tahoma"/>
            <family val="2"/>
          </rPr>
          <t>wallace:</t>
        </r>
        <r>
          <rPr>
            <sz val="8"/>
            <color indexed="81"/>
            <rFont val="Tahoma"/>
            <family val="2"/>
          </rPr>
          <t xml:space="preserve">
Enter your branch number here </t>
        </r>
      </text>
    </comment>
    <comment ref="D7" authorId="0" shapeId="0" xr:uid="{00000000-0006-0000-0100-000003000000}">
      <text>
        <r>
          <rPr>
            <b/>
            <sz val="8"/>
            <color indexed="81"/>
            <rFont val="Tahoma"/>
            <family val="2"/>
          </rPr>
          <t>wallace:</t>
        </r>
        <r>
          <rPr>
            <sz val="8"/>
            <color indexed="81"/>
            <rFont val="Tahoma"/>
            <family val="2"/>
          </rPr>
          <t xml:space="preserve">
Top portion is 'Coins' enter the actual quantity of the coinage you have under pennies/nickels/dimes/quarters.  The total will self calculate 10 pennies to $0.10, and will move your coin total to Column F, row 18. 
For any other coinage (dollar coins) enter the actual $ amount of the coin under D, 9.</t>
        </r>
      </text>
    </comment>
    <comment ref="G8" authorId="0" shapeId="0" xr:uid="{00000000-0006-0000-0100-000004000000}">
      <text>
        <r>
          <rPr>
            <b/>
            <sz val="8"/>
            <color indexed="81"/>
            <rFont val="Tahoma"/>
            <family val="2"/>
          </rPr>
          <t>wallace:</t>
        </r>
        <r>
          <rPr>
            <sz val="8"/>
            <color indexed="81"/>
            <rFont val="Tahoma"/>
            <family val="2"/>
          </rPr>
          <t xml:space="preserve">
Enter each check deposit amount down the list started on the left (make sure to list the checks in order of physical size of the check so that the small checks don't get stuck in the banks scanning units - </t>
        </r>
        <r>
          <rPr>
            <b/>
            <sz val="8"/>
            <color indexed="81"/>
            <rFont val="Tahoma"/>
            <family val="2"/>
          </rPr>
          <t>NOT the dollar amount of the checks</t>
        </r>
        <r>
          <rPr>
            <sz val="8"/>
            <color indexed="81"/>
            <rFont val="Tahoma"/>
            <family val="2"/>
          </rPr>
          <t xml:space="preserve">) - use the right side if more then 36 checks are going to the bank. 
The total for the checks will be calculated for you at the bottom and moved to column D, Row 20, for 'Checks' total </t>
        </r>
      </text>
    </comment>
    <comment ref="D13" authorId="0" shapeId="0" xr:uid="{00000000-0006-0000-0100-000005000000}">
      <text>
        <r>
          <rPr>
            <b/>
            <sz val="8"/>
            <color indexed="81"/>
            <rFont val="Tahoma"/>
            <family val="2"/>
          </rPr>
          <t>wallace:</t>
        </r>
        <r>
          <rPr>
            <sz val="8"/>
            <color indexed="81"/>
            <rFont val="Tahoma"/>
            <family val="2"/>
          </rPr>
          <t xml:space="preserve">
Enter the number of physical bill's collected under the correct currency (ones, fives, tens..).  This total will self calculate and move to Column F, Row 18.
Example 5 single dollar bills will calculate to $5.00  </t>
        </r>
      </text>
    </comment>
    <comment ref="F21" authorId="0" shapeId="0" xr:uid="{00000000-0006-0000-0100-000006000000}">
      <text>
        <r>
          <rPr>
            <b/>
            <sz val="8"/>
            <color indexed="81"/>
            <rFont val="Tahoma"/>
            <family val="2"/>
          </rPr>
          <t>wallace:</t>
        </r>
        <r>
          <rPr>
            <sz val="8"/>
            <color indexed="81"/>
            <rFont val="Tahoma"/>
            <family val="2"/>
          </rPr>
          <t xml:space="preserve">
Compare this total deposit amount to your recap total from RA3 for Office/Route deposit. 
Use this form to fill out your Wells Fargo bank deposit slip into coin; cash; and check total.  You do not have to list out the check totals in the middle as this spread sheet replaces the check listing.  
Print this worksheet, photocopy your bank deposit slip in the empty area to the left. Scan completed slips &amp; calculated spread sheet into your recap into RA3.
Reminder this photocopied version must be in your RA3 recap packet.  Print the completed Recap and staple: deposit slips from bank after deposited, copy of RA3 recap, calculations work sheet (that is scanned into RA3) and save for 5 years with all other financial documents.   
</t>
        </r>
      </text>
    </comment>
  </commentList>
</comments>
</file>

<file path=xl/sharedStrings.xml><?xml version="1.0" encoding="utf-8"?>
<sst xmlns="http://schemas.openxmlformats.org/spreadsheetml/2006/main" count="193" uniqueCount="32">
  <si>
    <t>Auto-Chlor System</t>
  </si>
  <si>
    <t>Branch:</t>
  </si>
  <si>
    <t>OFFICE</t>
  </si>
  <si>
    <t>Check Amount</t>
  </si>
  <si>
    <t xml:space="preserve"> </t>
  </si>
  <si>
    <t>Enter actual $</t>
  </si>
  <si>
    <t>Quantity</t>
  </si>
  <si>
    <t>Amount</t>
  </si>
  <si>
    <t>pennies</t>
  </si>
  <si>
    <t>nickels</t>
  </si>
  <si>
    <t>dimes</t>
  </si>
  <si>
    <t>quarters</t>
  </si>
  <si>
    <t>ones</t>
  </si>
  <si>
    <t>fives</t>
  </si>
  <si>
    <t>tens</t>
  </si>
  <si>
    <t>twenties</t>
  </si>
  <si>
    <t>fifties</t>
  </si>
  <si>
    <t>hundreds</t>
  </si>
  <si>
    <t xml:space="preserve">  </t>
  </si>
  <si>
    <t>Currency</t>
  </si>
  <si>
    <t>Coin</t>
  </si>
  <si>
    <t>Checks</t>
  </si>
  <si>
    <t xml:space="preserve">       Total </t>
  </si>
  <si>
    <t>Deposit</t>
  </si>
  <si>
    <t>DATE</t>
  </si>
  <si>
    <t>Branch</t>
  </si>
  <si>
    <t>Qty</t>
  </si>
  <si>
    <t>other coin</t>
  </si>
  <si>
    <t>Total</t>
  </si>
  <si>
    <t>Check Total</t>
  </si>
  <si>
    <t>ROUTE</t>
  </si>
  <si>
    <t xml:space="preserve">CHECK 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</si>
</sst>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quot;$&quot;#,##0.00"/>
    <numFmt numFmtId="165" formatCode="mm/dd/yy;@"/>
  </numFmts>
  <fonts count="22">
    <font>
      <sz val="11"/>
      <color theme="1"/>
      <name val="Calibri"/>
      <family val="2"/>
      <scheme val="minor"/>
    </font>
    <font>
      <sz val="9"/>
      <name val="Tahoma"/>
      <family val="2"/>
    </font>
    <font>
      <sz val="9"/>
      <name val="Lucida Sans"/>
      <family val="2"/>
    </font>
    <font>
      <sz val="11"/>
      <color theme="0" tint="-0.249977111117893"/>
      <name val="Calibri"/>
      <family val="2"/>
      <scheme val="minor"/>
    </font>
    <font>
      <b/>
      <sz val="12"/>
      <color theme="1"/>
      <name val="Calibri"/>
      <family val="2"/>
      <scheme val="minor"/>
    </font>
    <font>
      <sz val="8"/>
      <color indexed="81"/>
      <name val="Tahoma"/>
      <family val="2"/>
    </font>
    <font>
      <b/>
      <sz val="8"/>
      <color indexed="81"/>
      <name val="Tahoma"/>
      <family val="2"/>
    </font>
    <font>
      <i/>
      <sz val="9"/>
      <name val="Lucida Sans"/>
      <family val="2"/>
    </font>
    <font>
      <i/>
      <sz val="11"/>
      <color theme="1"/>
      <name val="Calibri"/>
      <family val="2"/>
      <scheme val="minor"/>
    </font>
    <font>
      <sz val="10"/>
      <color theme="1"/>
      <name val="Calibri"/>
      <family val="2"/>
      <scheme val="minor"/>
    </font>
    <font>
      <b/>
      <sz val="10"/>
      <color theme="1"/>
      <name val="Calibri"/>
      <family val="2"/>
      <scheme val="minor"/>
    </font>
    <font>
      <sz val="10"/>
      <color theme="0" tint="-0.249977111117893"/>
      <name val="Calibri"/>
      <family val="2"/>
      <scheme val="minor"/>
    </font>
    <font>
      <sz val="11"/>
      <name val="Calibri"/>
      <family val="2"/>
      <scheme val="minor"/>
    </font>
    <font>
      <sz val="9"/>
      <color theme="1"/>
      <name val="Calibri"/>
      <family val="2"/>
      <scheme val="minor"/>
    </font>
    <font>
      <b/>
      <sz val="9"/>
      <color theme="1"/>
      <name val="Calibri"/>
      <family val="2"/>
      <scheme val="minor"/>
    </font>
    <font>
      <sz val="9"/>
      <color theme="0" tint="-0.249977111117893"/>
      <name val="Calibri"/>
      <family val="2"/>
      <scheme val="minor"/>
    </font>
    <font>
      <sz val="9"/>
      <name val="Calibri"/>
      <family val="2"/>
      <scheme val="minor"/>
    </font>
    <font>
      <b/>
      <sz val="9"/>
      <color rgb="FFFF0000"/>
      <name val="Calibri"/>
      <family val="2"/>
      <scheme val="minor"/>
    </font>
    <font>
      <sz val="11"/>
      <color rgb="FF000000"/>
      <name val="Calibri"/>
      <family val="2"/>
      <scheme val="minor"/>
    </font>
    <font>
      <i/>
      <sz val="10"/>
      <color theme="1"/>
      <name val="Calibri"/>
      <family val="2"/>
      <scheme val="minor"/>
    </font>
    <font>
      <b/>
      <sz val="10"/>
      <color rgb="FFFF0000"/>
      <name val="Calibri"/>
      <family val="2"/>
      <scheme val="minor"/>
    </font>
    <font>
      <b/>
      <sz val="12"/>
      <color theme="1"/>
      <name val="Aptos"/>
      <family val="2"/>
      <charset val="1"/>
    </font>
  </fonts>
  <fills count="1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s>
  <cellStyleXfs count="3">
    <xf numFmtId="0" fontId="0" fillId="0" borderId="0"/>
    <xf numFmtId="0" fontId="1" fillId="0" borderId="0"/>
    <xf numFmtId="43" fontId="1" fillId="0" borderId="0" applyFont="0" applyFill="0" applyBorder="0" applyAlignment="0" applyProtection="0"/>
  </cellStyleXfs>
  <cellXfs count="105">
    <xf numFmtId="0" fontId="0" fillId="0" borderId="0" xfId="0"/>
    <xf numFmtId="4" fontId="0" fillId="0" borderId="1" xfId="0" applyNumberFormat="1" applyBorder="1"/>
    <xf numFmtId="4" fontId="0" fillId="0" borderId="2" xfId="0" applyNumberFormat="1" applyBorder="1"/>
    <xf numFmtId="0" fontId="0" fillId="0" borderId="3" xfId="0" applyBorder="1"/>
    <xf numFmtId="4" fontId="0" fillId="0" borderId="4" xfId="0" applyNumberFormat="1" applyBorder="1"/>
    <xf numFmtId="0" fontId="0" fillId="0" borderId="4" xfId="0" applyBorder="1"/>
    <xf numFmtId="2" fontId="0" fillId="0" borderId="0" xfId="0" applyNumberFormat="1"/>
    <xf numFmtId="0" fontId="0" fillId="0" borderId="0" xfId="0" applyAlignment="1">
      <alignment horizontal="right"/>
    </xf>
    <xf numFmtId="4" fontId="0" fillId="0" borderId="6" xfId="0" applyNumberFormat="1" applyBorder="1"/>
    <xf numFmtId="0" fontId="0" fillId="0" borderId="12" xfId="0" applyBorder="1"/>
    <xf numFmtId="164" fontId="0" fillId="0" borderId="13" xfId="0" applyNumberFormat="1" applyBorder="1"/>
    <xf numFmtId="8" fontId="2" fillId="0" borderId="14" xfId="2" applyNumberFormat="1" applyFont="1" applyFill="1" applyBorder="1"/>
    <xf numFmtId="0" fontId="0" fillId="0" borderId="0" xfId="0" applyAlignment="1">
      <alignment horizontal="center"/>
    </xf>
    <xf numFmtId="0" fontId="3" fillId="0" borderId="0" xfId="0" applyFont="1" applyAlignment="1">
      <alignment horizontal="center"/>
    </xf>
    <xf numFmtId="0" fontId="4" fillId="0" borderId="0" xfId="0" applyFont="1"/>
    <xf numFmtId="8" fontId="7" fillId="0" borderId="14" xfId="2" applyNumberFormat="1" applyFont="1" applyFill="1" applyBorder="1"/>
    <xf numFmtId="0" fontId="0" fillId="2" borderId="9" xfId="0" applyFill="1" applyBorder="1"/>
    <xf numFmtId="164" fontId="0" fillId="2" borderId="11" xfId="0" applyNumberFormat="1" applyFill="1" applyBorder="1"/>
    <xf numFmtId="164" fontId="4" fillId="2" borderId="5" xfId="0" applyNumberFormat="1" applyFont="1" applyFill="1" applyBorder="1"/>
    <xf numFmtId="0" fontId="0" fillId="3" borderId="0" xfId="0" applyFill="1" applyAlignment="1">
      <alignment horizontal="center"/>
    </xf>
    <xf numFmtId="0" fontId="0" fillId="4" borderId="6" xfId="0" applyFill="1" applyBorder="1"/>
    <xf numFmtId="0" fontId="0" fillId="4" borderId="9" xfId="0" applyFill="1" applyBorder="1"/>
    <xf numFmtId="164" fontId="0" fillId="4" borderId="10" xfId="0" applyNumberFormat="1" applyFill="1" applyBorder="1"/>
    <xf numFmtId="0" fontId="0" fillId="5" borderId="0" xfId="0" applyFill="1" applyAlignment="1">
      <alignment horizontal="right"/>
    </xf>
    <xf numFmtId="0" fontId="0" fillId="5" borderId="6" xfId="0" applyFill="1" applyBorder="1"/>
    <xf numFmtId="4" fontId="0" fillId="5" borderId="1" xfId="0" applyNumberFormat="1" applyFill="1" applyBorder="1"/>
    <xf numFmtId="0" fontId="0" fillId="5" borderId="0" xfId="0" applyFill="1"/>
    <xf numFmtId="0" fontId="0" fillId="6" borderId="6" xfId="0" applyFill="1" applyBorder="1"/>
    <xf numFmtId="0" fontId="0" fillId="6" borderId="7" xfId="0" applyFill="1" applyBorder="1"/>
    <xf numFmtId="4" fontId="0" fillId="6" borderId="8" xfId="0" applyNumberFormat="1" applyFill="1" applyBorder="1"/>
    <xf numFmtId="0" fontId="8" fillId="0" borderId="0" xfId="0" applyFont="1"/>
    <xf numFmtId="0" fontId="9" fillId="0" borderId="0" xfId="0" applyFont="1"/>
    <xf numFmtId="0" fontId="10" fillId="0" borderId="0" xfId="0" applyFont="1" applyAlignment="1">
      <alignment horizontal="left"/>
    </xf>
    <xf numFmtId="165" fontId="9" fillId="0" borderId="0" xfId="0" applyNumberFormat="1"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0" fillId="0" borderId="0" xfId="0" applyFont="1" applyAlignment="1">
      <alignment horizontal="right"/>
    </xf>
    <xf numFmtId="0" fontId="9" fillId="0" borderId="0" xfId="0" applyFont="1" applyAlignment="1">
      <alignment horizontal="left"/>
    </xf>
    <xf numFmtId="0" fontId="11" fillId="0" borderId="6" xfId="0" applyFont="1" applyBorder="1" applyAlignment="1">
      <alignment horizontal="center"/>
    </xf>
    <xf numFmtId="0" fontId="9" fillId="0" borderId="6" xfId="0" applyFont="1" applyBorder="1"/>
    <xf numFmtId="0" fontId="10" fillId="0" borderId="0" xfId="0" applyFont="1"/>
    <xf numFmtId="4" fontId="9" fillId="0" borderId="1" xfId="0" applyNumberFormat="1" applyFont="1" applyBorder="1"/>
    <xf numFmtId="4" fontId="9" fillId="0" borderId="6" xfId="0" applyNumberFormat="1" applyFont="1" applyBorder="1"/>
    <xf numFmtId="0" fontId="9" fillId="0" borderId="0" xfId="0" applyFont="1" applyAlignment="1">
      <alignment horizontal="right"/>
    </xf>
    <xf numFmtId="0" fontId="9" fillId="0" borderId="3" xfId="0" applyFont="1" applyBorder="1"/>
    <xf numFmtId="164" fontId="9" fillId="0" borderId="6" xfId="0" applyNumberFormat="1" applyFont="1" applyBorder="1"/>
    <xf numFmtId="2" fontId="12" fillId="0" borderId="6" xfId="2" applyNumberFormat="1" applyFont="1" applyFill="1" applyBorder="1"/>
    <xf numFmtId="0" fontId="13" fillId="0" borderId="0" xfId="0" applyFont="1"/>
    <xf numFmtId="0" fontId="14" fillId="0" borderId="0" xfId="0" applyFont="1" applyAlignment="1">
      <alignment horizontal="left"/>
    </xf>
    <xf numFmtId="165" fontId="13" fillId="0" borderId="0" xfId="0" applyNumberFormat="1"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4" fillId="0" borderId="0" xfId="0" applyFont="1" applyAlignment="1">
      <alignment horizontal="right"/>
    </xf>
    <xf numFmtId="0" fontId="13" fillId="0" borderId="0" xfId="0" applyFont="1" applyAlignment="1">
      <alignment horizontal="left"/>
    </xf>
    <xf numFmtId="0" fontId="15" fillId="0" borderId="6" xfId="0" applyFont="1" applyBorder="1" applyAlignment="1">
      <alignment horizontal="center"/>
    </xf>
    <xf numFmtId="0" fontId="13" fillId="0" borderId="6" xfId="0" applyFont="1" applyBorder="1"/>
    <xf numFmtId="0" fontId="14" fillId="0" borderId="0" xfId="0" applyFont="1"/>
    <xf numFmtId="4" fontId="13" fillId="0" borderId="1" xfId="0" applyNumberFormat="1" applyFont="1" applyBorder="1"/>
    <xf numFmtId="4" fontId="13" fillId="0" borderId="6" xfId="0" applyNumberFormat="1" applyFont="1" applyBorder="1"/>
    <xf numFmtId="164" fontId="14" fillId="0" borderId="6" xfId="0" applyNumberFormat="1" applyFont="1" applyBorder="1"/>
    <xf numFmtId="0" fontId="13" fillId="0" borderId="3" xfId="0" applyFont="1" applyBorder="1"/>
    <xf numFmtId="164" fontId="13" fillId="0" borderId="6" xfId="0" applyNumberFormat="1" applyFont="1" applyBorder="1"/>
    <xf numFmtId="0" fontId="14" fillId="0" borderId="6" xfId="0" applyFont="1" applyBorder="1"/>
    <xf numFmtId="0" fontId="14" fillId="0" borderId="6" xfId="0" applyFont="1" applyBorder="1" applyAlignment="1">
      <alignment horizontal="center"/>
    </xf>
    <xf numFmtId="0" fontId="15" fillId="0" borderId="6" xfId="0" applyFont="1" applyBorder="1" applyAlignment="1">
      <alignment horizontal="center" vertical="center"/>
    </xf>
    <xf numFmtId="0" fontId="13" fillId="0" borderId="6" xfId="0" applyFont="1" applyBorder="1" applyAlignment="1">
      <alignment horizontal="center" vertical="center"/>
    </xf>
    <xf numFmtId="164" fontId="14" fillId="0" borderId="6" xfId="0" applyNumberFormat="1" applyFont="1" applyBorder="1" applyAlignment="1">
      <alignment horizontal="center" vertical="center"/>
    </xf>
    <xf numFmtId="0" fontId="9" fillId="2" borderId="6" xfId="0" applyFont="1" applyFill="1" applyBorder="1" applyAlignment="1">
      <alignment horizontal="center"/>
    </xf>
    <xf numFmtId="164" fontId="10" fillId="2" borderId="6" xfId="0" applyNumberFormat="1" applyFont="1" applyFill="1" applyBorder="1"/>
    <xf numFmtId="0" fontId="9" fillId="2" borderId="6" xfId="0" applyFont="1" applyFill="1" applyBorder="1"/>
    <xf numFmtId="14" fontId="17" fillId="0" borderId="0" xfId="0" applyNumberFormat="1" applyFont="1"/>
    <xf numFmtId="0" fontId="3" fillId="0" borderId="6" xfId="0" applyFont="1" applyBorder="1" applyAlignment="1">
      <alignment horizontal="center"/>
    </xf>
    <xf numFmtId="0" fontId="0" fillId="0" borderId="6" xfId="0" applyBorder="1"/>
    <xf numFmtId="44" fontId="16" fillId="0" borderId="6" xfId="2" applyNumberFormat="1" applyFont="1" applyFill="1" applyBorder="1" applyAlignment="1">
      <alignment horizontal="center" vertical="center"/>
    </xf>
    <xf numFmtId="44" fontId="2" fillId="0" borderId="6" xfId="2" applyNumberFormat="1" applyFont="1" applyFill="1" applyBorder="1" applyAlignment="1">
      <alignment horizontal="center" vertical="center"/>
    </xf>
    <xf numFmtId="164" fontId="16" fillId="0" borderId="6" xfId="2" applyNumberFormat="1" applyFont="1" applyFill="1" applyBorder="1" applyAlignment="1">
      <alignment horizontal="right" vertical="top"/>
    </xf>
    <xf numFmtId="164" fontId="13" fillId="8" borderId="6" xfId="0" applyNumberFormat="1" applyFont="1" applyFill="1" applyBorder="1" applyAlignment="1">
      <alignment horizontal="right" vertical="top"/>
    </xf>
    <xf numFmtId="164" fontId="16" fillId="8" borderId="6" xfId="2" applyNumberFormat="1" applyFont="1" applyFill="1" applyBorder="1" applyAlignment="1">
      <alignment horizontal="right" vertical="top"/>
    </xf>
    <xf numFmtId="0" fontId="15" fillId="0" borderId="16" xfId="0" applyFont="1" applyBorder="1" applyAlignment="1">
      <alignment horizontal="center"/>
    </xf>
    <xf numFmtId="0" fontId="15" fillId="0" borderId="17" xfId="0" applyFont="1" applyBorder="1" applyAlignment="1">
      <alignment horizontal="center" vertical="center"/>
    </xf>
    <xf numFmtId="2" fontId="18" fillId="0" borderId="6" xfId="2" applyNumberFormat="1" applyFont="1" applyFill="1" applyBorder="1"/>
    <xf numFmtId="0" fontId="19" fillId="0" borderId="0" xfId="0" applyFont="1"/>
    <xf numFmtId="0" fontId="13" fillId="9" borderId="0" xfId="0" applyFont="1" applyFill="1"/>
    <xf numFmtId="44" fontId="16" fillId="9" borderId="6" xfId="2" applyNumberFormat="1" applyFont="1" applyFill="1" applyBorder="1" applyAlignment="1">
      <alignment horizontal="center" vertical="center"/>
    </xf>
    <xf numFmtId="2" fontId="12" fillId="0" borderId="6" xfId="2" applyNumberFormat="1" applyFont="1" applyFill="1" applyBorder="1" applyAlignment="1">
      <alignment horizontal="right" vertical="top"/>
    </xf>
    <xf numFmtId="14" fontId="9" fillId="0" borderId="0" xfId="0" applyNumberFormat="1" applyFont="1"/>
    <xf numFmtId="14" fontId="17" fillId="0" borderId="0" xfId="0" applyNumberFormat="1" applyFont="1" applyAlignment="1">
      <alignment horizontal="left"/>
    </xf>
    <xf numFmtId="44" fontId="10" fillId="0" borderId="6" xfId="0" applyNumberFormat="1" applyFont="1" applyBorder="1"/>
    <xf numFmtId="164" fontId="4" fillId="0" borderId="17" xfId="0" applyNumberFormat="1" applyFont="1" applyBorder="1"/>
    <xf numFmtId="0" fontId="9" fillId="0" borderId="1" xfId="0" applyFont="1" applyBorder="1"/>
    <xf numFmtId="0" fontId="4" fillId="0" borderId="18" xfId="0" applyFont="1" applyBorder="1"/>
    <xf numFmtId="0" fontId="4" fillId="0" borderId="19" xfId="0" applyFont="1" applyBorder="1"/>
    <xf numFmtId="14" fontId="20" fillId="0" borderId="0" xfId="0" applyNumberFormat="1" applyFont="1" applyAlignment="1">
      <alignment horizontal="left"/>
    </xf>
    <xf numFmtId="0" fontId="21" fillId="0" borderId="0" xfId="0" applyFont="1"/>
    <xf numFmtId="2" fontId="0" fillId="0" borderId="6" xfId="0" applyNumberFormat="1" applyBorder="1" applyAlignment="1">
      <alignment horizontal="right" vertical="top"/>
    </xf>
    <xf numFmtId="2" fontId="0" fillId="0" borderId="6" xfId="0" applyNumberFormat="1" applyBorder="1"/>
    <xf numFmtId="164" fontId="13" fillId="0" borderId="15" xfId="0" applyNumberFormat="1" applyFont="1" applyBorder="1"/>
    <xf numFmtId="164" fontId="16" fillId="0" borderId="2" xfId="2" applyNumberFormat="1" applyFont="1" applyFill="1" applyBorder="1" applyAlignment="1">
      <alignment horizontal="right" vertical="top"/>
    </xf>
    <xf numFmtId="164" fontId="13" fillId="0" borderId="6" xfId="0" applyNumberFormat="1" applyFont="1" applyBorder="1" applyAlignment="1">
      <alignment horizontal="right" vertical="top"/>
    </xf>
    <xf numFmtId="2" fontId="9" fillId="0" borderId="0" xfId="0" applyNumberFormat="1" applyFont="1"/>
    <xf numFmtId="0" fontId="13" fillId="0" borderId="20" xfId="0" applyFont="1" applyBorder="1" applyAlignment="1">
      <alignment horizontal="center" vertical="center"/>
    </xf>
    <xf numFmtId="0" fontId="10" fillId="0" borderId="0" xfId="0" applyFont="1" applyAlignment="1">
      <alignment horizontal="left"/>
    </xf>
    <xf numFmtId="0" fontId="4" fillId="0" borderId="0" xfId="0" applyFont="1" applyAlignment="1">
      <alignment horizontal="center"/>
    </xf>
    <xf numFmtId="165" fontId="0" fillId="7" borderId="0" xfId="0" applyNumberFormat="1" applyFill="1" applyAlignment="1">
      <alignment horizontal="center"/>
    </xf>
    <xf numFmtId="0" fontId="14" fillId="0" borderId="0" xfId="0" applyFont="1" applyAlignment="1">
      <alignment horizontal="left"/>
    </xf>
  </cellXfs>
  <cellStyles count="3">
    <cellStyle name="Comma 2" xfId="2" xr:uid="{00000000-0005-0000-0000-000000000000}"/>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5</xdr:row>
      <xdr:rowOff>9525</xdr:rowOff>
    </xdr:from>
    <xdr:to>
      <xdr:col>11</xdr:col>
      <xdr:colOff>85725</xdr:colOff>
      <xdr:row>11</xdr:row>
      <xdr:rowOff>171450</xdr:rowOff>
    </xdr:to>
    <xdr:pic>
      <xdr:nvPicPr>
        <xdr:cNvPr id="2049" name="Picture 1">
          <a:extLst>
            <a:ext uri="{FF2B5EF4-FFF2-40B4-BE49-F238E27FC236}">
              <a16:creationId xmlns:a16="http://schemas.microsoft.com/office/drawing/2014/main" id="{00000000-0008-0000-00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38200" y="962025"/>
          <a:ext cx="5953125" cy="13049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90488</xdr:colOff>
      <xdr:row>18</xdr:row>
      <xdr:rowOff>128587</xdr:rowOff>
    </xdr:from>
    <xdr:to>
      <xdr:col>2</xdr:col>
      <xdr:colOff>685803</xdr:colOff>
      <xdr:row>41</xdr:row>
      <xdr:rowOff>171452</xdr:rowOff>
    </xdr:to>
    <xdr:pic>
      <xdr:nvPicPr>
        <xdr:cNvPr id="2" name="Picture 1" descr="\\hq-fs-00\Users$\wallace\TRAINING WORK\Wells Deposit Slip.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rcRect/>
        <a:stretch>
          <a:fillRect/>
        </a:stretch>
      </xdr:blipFill>
      <xdr:spPr bwMode="auto">
        <a:xfrm rot="5400000">
          <a:off x="-1243012" y="4910137"/>
          <a:ext cx="4481515" cy="181451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workbookViewId="0">
      <selection activeCell="B13" sqref="B13"/>
    </sheetView>
  </sheetViews>
  <sheetFormatPr defaultRowHeight="15"/>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zoomScaleNormal="100" workbookViewId="0">
      <selection activeCell="F5" sqref="F5:F11"/>
    </sheetView>
  </sheetViews>
  <sheetFormatPr defaultRowHeight="12.75"/>
  <cols>
    <col min="1" max="1" width="13.85546875" style="31" customWidth="1"/>
    <col min="2" max="2" width="9.140625" style="31"/>
    <col min="3" max="3" width="10.7109375" style="31" customWidth="1"/>
    <col min="4" max="4" width="12.7109375" style="31" customWidth="1"/>
    <col min="5" max="5" width="5.7109375" style="34" customWidth="1"/>
    <col min="6" max="6" width="10.7109375" style="31" customWidth="1"/>
    <col min="7" max="7" width="5.7109375" style="34" customWidth="1"/>
    <col min="8" max="8" width="10.7109375" style="31" customWidth="1"/>
    <col min="9" max="9" width="5.7109375" style="31" customWidth="1"/>
    <col min="10" max="10" width="1.28515625" style="31" hidden="1" customWidth="1"/>
    <col min="11" max="11" width="10.7109375" style="31" customWidth="1"/>
    <col min="12" max="12" width="5.7109375" style="31" customWidth="1"/>
    <col min="13" max="13" width="12.5703125" style="31" customWidth="1"/>
    <col min="14" max="16384" width="9.140625" style="31"/>
  </cols>
  <sheetData>
    <row r="1" spans="1:13">
      <c r="C1" s="101" t="s">
        <v>0</v>
      </c>
      <c r="D1" s="101"/>
      <c r="E1" s="101"/>
      <c r="F1" s="101"/>
      <c r="G1" s="101"/>
      <c r="H1" s="101"/>
      <c r="I1" s="101"/>
    </row>
    <row r="2" spans="1:13">
      <c r="A2" s="92">
        <v>45656</v>
      </c>
      <c r="B2" s="33"/>
      <c r="C2" s="32" t="s">
        <v>1</v>
      </c>
      <c r="D2" s="40">
        <v>620</v>
      </c>
      <c r="F2" s="35" t="s">
        <v>2</v>
      </c>
    </row>
    <row r="3" spans="1:13" ht="6.75" hidden="1" customHeight="1"/>
    <row r="4" spans="1:13">
      <c r="B4" s="85"/>
      <c r="F4" s="36"/>
      <c r="H4" s="36" t="s">
        <v>3</v>
      </c>
      <c r="I4" s="37"/>
      <c r="K4" s="36" t="s">
        <v>3</v>
      </c>
      <c r="L4" s="37"/>
      <c r="M4" s="36" t="s">
        <v>3</v>
      </c>
    </row>
    <row r="5" spans="1:13" ht="15">
      <c r="A5" s="85"/>
      <c r="E5" s="38">
        <v>1</v>
      </c>
      <c r="F5" s="84"/>
      <c r="G5" s="71">
        <v>37</v>
      </c>
      <c r="H5" s="46" t="s">
        <v>4</v>
      </c>
      <c r="I5" s="71">
        <v>73</v>
      </c>
      <c r="J5" s="72"/>
      <c r="K5" s="46" t="s">
        <v>4</v>
      </c>
      <c r="L5" s="71">
        <v>109</v>
      </c>
      <c r="M5" s="46"/>
    </row>
    <row r="6" spans="1:13" ht="15">
      <c r="E6" s="38">
        <v>2</v>
      </c>
      <c r="F6" s="84"/>
      <c r="G6" s="71">
        <v>38</v>
      </c>
      <c r="H6" s="46" t="s">
        <v>4</v>
      </c>
      <c r="I6" s="71">
        <v>74</v>
      </c>
      <c r="J6" s="72"/>
      <c r="K6" s="46" t="s">
        <v>4</v>
      </c>
      <c r="L6" s="71">
        <v>110</v>
      </c>
      <c r="M6" s="46"/>
    </row>
    <row r="7" spans="1:13" ht="15">
      <c r="E7" s="38">
        <v>3</v>
      </c>
      <c r="F7" s="84"/>
      <c r="G7" s="71">
        <v>39</v>
      </c>
      <c r="H7" s="46" t="s">
        <v>4</v>
      </c>
      <c r="I7" s="71">
        <v>75</v>
      </c>
      <c r="J7" s="72"/>
      <c r="K7" s="46" t="s">
        <v>4</v>
      </c>
      <c r="L7" s="71">
        <v>111</v>
      </c>
      <c r="M7" s="46"/>
    </row>
    <row r="8" spans="1:13" ht="15">
      <c r="E8" s="38">
        <v>4</v>
      </c>
      <c r="F8" s="84"/>
      <c r="G8" s="71">
        <v>40</v>
      </c>
      <c r="H8" s="46" t="s">
        <v>4</v>
      </c>
      <c r="I8" s="71">
        <v>76</v>
      </c>
      <c r="J8" s="72"/>
      <c r="K8" s="46" t="s">
        <v>4</v>
      </c>
      <c r="L8" s="71">
        <v>112</v>
      </c>
      <c r="M8" s="46"/>
    </row>
    <row r="9" spans="1:13" ht="15">
      <c r="D9" s="40"/>
      <c r="E9" s="38">
        <v>5</v>
      </c>
      <c r="F9" s="94"/>
      <c r="G9" s="71">
        <v>41</v>
      </c>
      <c r="H9" s="46" t="s">
        <v>4</v>
      </c>
      <c r="I9" s="71">
        <v>77</v>
      </c>
      <c r="J9" s="72"/>
      <c r="K9" s="46" t="s">
        <v>4</v>
      </c>
      <c r="L9" s="71">
        <v>113</v>
      </c>
      <c r="M9" s="46"/>
    </row>
    <row r="10" spans="1:13" ht="15">
      <c r="A10" s="35" t="s">
        <v>5</v>
      </c>
      <c r="B10" s="35" t="s">
        <v>6</v>
      </c>
      <c r="C10" s="35" t="s">
        <v>7</v>
      </c>
      <c r="E10" s="38">
        <v>6</v>
      </c>
      <c r="F10" s="84"/>
      <c r="G10" s="71">
        <v>42</v>
      </c>
      <c r="H10" s="46" t="s">
        <v>4</v>
      </c>
      <c r="I10" s="71">
        <v>78</v>
      </c>
      <c r="J10" s="72"/>
      <c r="K10" s="46" t="s">
        <v>4</v>
      </c>
      <c r="L10" s="71">
        <v>114</v>
      </c>
      <c r="M10" s="46"/>
    </row>
    <row r="11" spans="1:13" ht="16.5" customHeight="1">
      <c r="B11" s="39">
        <v>0</v>
      </c>
      <c r="C11" s="41">
        <f>0.01*B11</f>
        <v>0</v>
      </c>
      <c r="D11" s="39" t="s">
        <v>8</v>
      </c>
      <c r="E11" s="38">
        <v>7</v>
      </c>
      <c r="F11" s="94"/>
      <c r="G11" s="71">
        <v>43</v>
      </c>
      <c r="H11" s="46" t="s">
        <v>4</v>
      </c>
      <c r="I11" s="71">
        <v>79</v>
      </c>
      <c r="J11" s="72"/>
      <c r="K11" s="46" t="s">
        <v>4</v>
      </c>
      <c r="L11" s="71">
        <v>115</v>
      </c>
      <c r="M11" s="46"/>
    </row>
    <row r="12" spans="1:13" ht="15">
      <c r="B12" s="39">
        <v>0</v>
      </c>
      <c r="C12" s="41">
        <f>0.05*B12</f>
        <v>0</v>
      </c>
      <c r="D12" s="39" t="s">
        <v>9</v>
      </c>
      <c r="E12" s="38">
        <v>8</v>
      </c>
      <c r="F12" s="94" t="s">
        <v>4</v>
      </c>
      <c r="G12" s="71">
        <v>44</v>
      </c>
      <c r="H12" s="46" t="s">
        <v>4</v>
      </c>
      <c r="I12" s="71">
        <v>80</v>
      </c>
      <c r="J12" s="72"/>
      <c r="K12" s="46" t="s">
        <v>4</v>
      </c>
      <c r="L12" s="71">
        <v>116</v>
      </c>
      <c r="M12" s="46"/>
    </row>
    <row r="13" spans="1:13" ht="15">
      <c r="B13" s="39">
        <v>0</v>
      </c>
      <c r="C13" s="41">
        <f>0.1*B13</f>
        <v>0</v>
      </c>
      <c r="D13" s="39" t="s">
        <v>10</v>
      </c>
      <c r="E13" s="38">
        <v>9</v>
      </c>
      <c r="F13" s="94" t="s">
        <v>4</v>
      </c>
      <c r="G13" s="71">
        <v>45</v>
      </c>
      <c r="H13" s="46" t="s">
        <v>4</v>
      </c>
      <c r="I13" s="71">
        <v>81</v>
      </c>
      <c r="J13" s="72"/>
      <c r="K13" s="46" t="s">
        <v>4</v>
      </c>
      <c r="L13" s="71">
        <v>117</v>
      </c>
      <c r="M13" s="46"/>
    </row>
    <row r="14" spans="1:13" ht="15">
      <c r="B14" s="39">
        <v>0</v>
      </c>
      <c r="C14" s="41">
        <f>0.25*B14</f>
        <v>0</v>
      </c>
      <c r="D14" s="39" t="s">
        <v>11</v>
      </c>
      <c r="E14" s="38">
        <v>10</v>
      </c>
      <c r="F14" s="94" t="s">
        <v>4</v>
      </c>
      <c r="G14" s="71">
        <v>46</v>
      </c>
      <c r="H14" s="46" t="s">
        <v>4</v>
      </c>
      <c r="I14" s="71">
        <v>82</v>
      </c>
      <c r="J14" s="72"/>
      <c r="K14" s="46" t="s">
        <v>4</v>
      </c>
      <c r="L14" s="71">
        <v>118</v>
      </c>
      <c r="M14" s="46"/>
    </row>
    <row r="15" spans="1:13" ht="15">
      <c r="B15" s="39">
        <v>0</v>
      </c>
      <c r="C15" s="41">
        <f>1*B15</f>
        <v>0</v>
      </c>
      <c r="D15" s="39" t="s">
        <v>12</v>
      </c>
      <c r="E15" s="38">
        <v>11</v>
      </c>
      <c r="F15" s="94" t="s">
        <v>4</v>
      </c>
      <c r="G15" s="71">
        <v>47</v>
      </c>
      <c r="H15" s="46" t="s">
        <v>4</v>
      </c>
      <c r="I15" s="71">
        <v>83</v>
      </c>
      <c r="J15" s="72"/>
      <c r="K15" s="46" t="s">
        <v>4</v>
      </c>
      <c r="L15" s="71">
        <v>119</v>
      </c>
      <c r="M15" s="46"/>
    </row>
    <row r="16" spans="1:13" ht="15">
      <c r="B16" s="39">
        <v>0</v>
      </c>
      <c r="C16" s="41">
        <f>5*B16</f>
        <v>0</v>
      </c>
      <c r="D16" s="39" t="s">
        <v>13</v>
      </c>
      <c r="E16" s="38">
        <v>12</v>
      </c>
      <c r="F16" s="94" t="s">
        <v>4</v>
      </c>
      <c r="G16" s="71">
        <v>48</v>
      </c>
      <c r="H16" s="46" t="s">
        <v>4</v>
      </c>
      <c r="I16" s="71">
        <v>84</v>
      </c>
      <c r="J16" s="72"/>
      <c r="K16" s="46" t="s">
        <v>4</v>
      </c>
      <c r="L16" s="71">
        <v>120</v>
      </c>
      <c r="M16" s="46"/>
    </row>
    <row r="17" spans="2:20" ht="15">
      <c r="B17" s="39">
        <v>0</v>
      </c>
      <c r="C17" s="41">
        <f>10*B17</f>
        <v>0</v>
      </c>
      <c r="D17" s="39" t="s">
        <v>14</v>
      </c>
      <c r="E17" s="38">
        <v>13</v>
      </c>
      <c r="F17" s="94" t="s">
        <v>4</v>
      </c>
      <c r="G17" s="71">
        <v>49</v>
      </c>
      <c r="H17" s="46" t="s">
        <v>4</v>
      </c>
      <c r="I17" s="71">
        <v>85</v>
      </c>
      <c r="J17" s="72"/>
      <c r="K17" s="46" t="s">
        <v>4</v>
      </c>
      <c r="L17" s="71">
        <v>121</v>
      </c>
      <c r="M17" s="46"/>
    </row>
    <row r="18" spans="2:20" ht="15">
      <c r="B18" s="39">
        <v>0</v>
      </c>
      <c r="C18" s="41">
        <f>20*B18</f>
        <v>0</v>
      </c>
      <c r="D18" s="39" t="s">
        <v>15</v>
      </c>
      <c r="E18" s="38">
        <v>14</v>
      </c>
      <c r="F18" s="94" t="s">
        <v>4</v>
      </c>
      <c r="G18" s="71">
        <v>50</v>
      </c>
      <c r="H18" s="46" t="s">
        <v>4</v>
      </c>
      <c r="I18" s="71">
        <v>86</v>
      </c>
      <c r="J18" s="72"/>
      <c r="K18" s="46" t="s">
        <v>4</v>
      </c>
      <c r="L18" s="71">
        <v>122</v>
      </c>
      <c r="M18" s="46"/>
    </row>
    <row r="19" spans="2:20" ht="15">
      <c r="B19" s="39">
        <v>0</v>
      </c>
      <c r="C19" s="41">
        <f>50*B19</f>
        <v>0</v>
      </c>
      <c r="D19" s="39" t="s">
        <v>16</v>
      </c>
      <c r="E19" s="38">
        <v>15</v>
      </c>
      <c r="F19" s="94" t="s">
        <v>4</v>
      </c>
      <c r="G19" s="71">
        <v>51</v>
      </c>
      <c r="H19" s="46" t="s">
        <v>4</v>
      </c>
      <c r="I19" s="71">
        <v>87</v>
      </c>
      <c r="J19" s="72"/>
      <c r="K19" s="46" t="s">
        <v>4</v>
      </c>
      <c r="L19" s="71">
        <v>123</v>
      </c>
      <c r="M19" s="46"/>
      <c r="O19" s="81"/>
    </row>
    <row r="20" spans="2:20" ht="15">
      <c r="B20" s="39">
        <v>0</v>
      </c>
      <c r="C20" s="42">
        <f>100*B20</f>
        <v>0</v>
      </c>
      <c r="D20" s="39" t="s">
        <v>17</v>
      </c>
      <c r="E20" s="38">
        <v>16</v>
      </c>
      <c r="F20" s="94" t="s">
        <v>4</v>
      </c>
      <c r="G20" s="71">
        <v>52</v>
      </c>
      <c r="H20" s="46" t="s">
        <v>4</v>
      </c>
      <c r="I20" s="71">
        <v>88</v>
      </c>
      <c r="J20" s="72"/>
      <c r="K20" s="46" t="s">
        <v>4</v>
      </c>
      <c r="L20" s="71">
        <v>124</v>
      </c>
      <c r="M20" s="46"/>
    </row>
    <row r="21" spans="2:20" ht="15">
      <c r="B21" s="43"/>
      <c r="C21" s="42"/>
      <c r="D21" s="39"/>
      <c r="E21" s="38">
        <v>17</v>
      </c>
      <c r="F21" s="94" t="s">
        <v>4</v>
      </c>
      <c r="G21" s="71">
        <v>53</v>
      </c>
      <c r="H21" s="46" t="s">
        <v>4</v>
      </c>
      <c r="I21" s="71">
        <v>89</v>
      </c>
      <c r="J21" s="72"/>
      <c r="K21" s="46" t="s">
        <v>4</v>
      </c>
      <c r="L21" s="71">
        <v>125</v>
      </c>
      <c r="M21" s="46"/>
    </row>
    <row r="22" spans="2:20" ht="15">
      <c r="C22" s="44"/>
      <c r="E22" s="38">
        <v>18</v>
      </c>
      <c r="F22" s="94" t="s">
        <v>4</v>
      </c>
      <c r="G22" s="71">
        <v>54</v>
      </c>
      <c r="H22" s="46" t="s">
        <v>4</v>
      </c>
      <c r="I22" s="71">
        <v>90</v>
      </c>
      <c r="J22" s="72"/>
      <c r="K22" s="46" t="s">
        <v>18</v>
      </c>
      <c r="L22" s="71">
        <v>126</v>
      </c>
      <c r="M22" s="46"/>
    </row>
    <row r="23" spans="2:20" ht="15">
      <c r="C23" s="39" t="s">
        <v>19</v>
      </c>
      <c r="D23" s="42">
        <f>SUM(C15:C20)</f>
        <v>0</v>
      </c>
      <c r="E23" s="38">
        <v>19</v>
      </c>
      <c r="F23" s="95" t="s">
        <v>4</v>
      </c>
      <c r="G23" s="71">
        <v>55</v>
      </c>
      <c r="H23" s="46" t="s">
        <v>4</v>
      </c>
      <c r="I23" s="71">
        <v>91</v>
      </c>
      <c r="J23" s="72"/>
      <c r="K23" s="46" t="s">
        <v>4</v>
      </c>
      <c r="L23" s="71">
        <v>127</v>
      </c>
      <c r="M23" s="46"/>
    </row>
    <row r="24" spans="2:20" ht="15">
      <c r="C24" s="39" t="s">
        <v>20</v>
      </c>
      <c r="D24" s="45">
        <f>SUM(C11:C14)</f>
        <v>0</v>
      </c>
      <c r="E24" s="38">
        <v>20</v>
      </c>
      <c r="F24" s="99" t="s">
        <v>4</v>
      </c>
      <c r="G24" s="71">
        <v>56</v>
      </c>
      <c r="H24" s="46" t="s">
        <v>4</v>
      </c>
      <c r="I24" s="71">
        <v>92</v>
      </c>
      <c r="J24" s="72"/>
      <c r="K24" s="46" t="s">
        <v>4</v>
      </c>
      <c r="L24" s="71">
        <v>128</v>
      </c>
      <c r="M24" s="46"/>
      <c r="T24" s="37"/>
    </row>
    <row r="25" spans="2:20" ht="15">
      <c r="C25" s="89" t="s">
        <v>21</v>
      </c>
      <c r="D25" s="45">
        <f>M41</f>
        <v>0</v>
      </c>
      <c r="E25" s="38">
        <v>21</v>
      </c>
      <c r="F25" s="95" t="s">
        <v>4</v>
      </c>
      <c r="G25" s="71">
        <v>57</v>
      </c>
      <c r="H25" s="46" t="s">
        <v>4</v>
      </c>
      <c r="I25" s="71">
        <v>93</v>
      </c>
      <c r="J25" s="72"/>
      <c r="K25" s="46" t="s">
        <v>4</v>
      </c>
      <c r="L25" s="71">
        <v>129</v>
      </c>
      <c r="M25" s="46"/>
    </row>
    <row r="26" spans="2:20" ht="15.75">
      <c r="B26" s="90" t="s">
        <v>22</v>
      </c>
      <c r="C26" s="91" t="s">
        <v>23</v>
      </c>
      <c r="D26" s="88">
        <f>SUM(D23:D25)</f>
        <v>0</v>
      </c>
      <c r="E26" s="38">
        <v>22</v>
      </c>
      <c r="F26" s="95" t="s">
        <v>4</v>
      </c>
      <c r="G26" s="71">
        <v>58</v>
      </c>
      <c r="H26" s="46" t="s">
        <v>4</v>
      </c>
      <c r="I26" s="71">
        <v>94</v>
      </c>
      <c r="J26" s="72"/>
      <c r="K26" s="46" t="s">
        <v>4</v>
      </c>
      <c r="L26" s="71">
        <v>130</v>
      </c>
      <c r="M26" s="46"/>
    </row>
    <row r="27" spans="2:20" ht="15">
      <c r="E27" s="38">
        <v>23</v>
      </c>
      <c r="F27" s="95" t="s">
        <v>4</v>
      </c>
      <c r="G27" s="71">
        <v>59</v>
      </c>
      <c r="H27" s="46" t="s">
        <v>4</v>
      </c>
      <c r="I27" s="71">
        <v>95</v>
      </c>
      <c r="J27" s="72"/>
      <c r="K27" s="46" t="s">
        <v>4</v>
      </c>
      <c r="L27" s="71">
        <v>131</v>
      </c>
      <c r="M27" s="46"/>
    </row>
    <row r="28" spans="2:20" ht="15">
      <c r="E28" s="38">
        <v>24</v>
      </c>
      <c r="F28" s="95" t="s">
        <v>4</v>
      </c>
      <c r="G28" s="71">
        <v>60</v>
      </c>
      <c r="H28" s="46" t="s">
        <v>4</v>
      </c>
      <c r="I28" s="71">
        <v>96</v>
      </c>
      <c r="J28" s="72"/>
      <c r="K28" s="46"/>
      <c r="L28" s="71">
        <v>132</v>
      </c>
      <c r="M28" s="46"/>
      <c r="P28" s="31" t="s">
        <v>4</v>
      </c>
    </row>
    <row r="29" spans="2:20" ht="15">
      <c r="E29" s="38">
        <v>25</v>
      </c>
      <c r="F29" s="95" t="s">
        <v>4</v>
      </c>
      <c r="G29" s="71">
        <v>61</v>
      </c>
      <c r="H29" s="46" t="s">
        <v>4</v>
      </c>
      <c r="I29" s="71">
        <v>97</v>
      </c>
      <c r="J29" s="72"/>
      <c r="K29" s="46"/>
      <c r="L29" s="71">
        <v>133</v>
      </c>
      <c r="M29" s="46"/>
    </row>
    <row r="30" spans="2:20" ht="15">
      <c r="E30" s="38">
        <v>26</v>
      </c>
      <c r="F30" s="95" t="s">
        <v>18</v>
      </c>
      <c r="G30" s="71">
        <v>62</v>
      </c>
      <c r="H30" s="46" t="s">
        <v>4</v>
      </c>
      <c r="I30" s="71">
        <v>98</v>
      </c>
      <c r="J30" s="72"/>
      <c r="K30" s="46"/>
      <c r="L30" s="71">
        <v>134</v>
      </c>
      <c r="M30" s="46"/>
    </row>
    <row r="31" spans="2:20" ht="15">
      <c r="E31" s="38">
        <v>27</v>
      </c>
      <c r="F31" s="46" t="s">
        <v>4</v>
      </c>
      <c r="G31" s="71">
        <v>63</v>
      </c>
      <c r="H31" s="46" t="s">
        <v>4</v>
      </c>
      <c r="I31" s="71">
        <v>99</v>
      </c>
      <c r="J31" s="72"/>
      <c r="K31" s="46"/>
      <c r="L31" s="71">
        <v>135</v>
      </c>
      <c r="M31" s="46"/>
    </row>
    <row r="32" spans="2:20" ht="15">
      <c r="E32" s="38">
        <v>28</v>
      </c>
      <c r="F32" s="46" t="s">
        <v>4</v>
      </c>
      <c r="G32" s="71">
        <v>64</v>
      </c>
      <c r="H32" s="46" t="s">
        <v>4</v>
      </c>
      <c r="I32" s="71">
        <v>100</v>
      </c>
      <c r="J32" s="72"/>
      <c r="K32" s="46"/>
      <c r="L32" s="71">
        <v>136</v>
      </c>
      <c r="M32" s="46"/>
    </row>
    <row r="33" spans="5:13" ht="15">
      <c r="E33" s="38">
        <v>29</v>
      </c>
      <c r="F33" s="46" t="s">
        <v>4</v>
      </c>
      <c r="G33" s="71">
        <v>65</v>
      </c>
      <c r="H33" s="46" t="s">
        <v>4</v>
      </c>
      <c r="I33" s="71">
        <v>101</v>
      </c>
      <c r="J33" s="72"/>
      <c r="K33" s="46"/>
      <c r="L33" s="71">
        <v>137</v>
      </c>
      <c r="M33" s="46"/>
    </row>
    <row r="34" spans="5:13" ht="15">
      <c r="E34" s="38">
        <v>30</v>
      </c>
      <c r="F34" s="46" t="s">
        <v>4</v>
      </c>
      <c r="G34" s="71">
        <v>66</v>
      </c>
      <c r="H34" s="46" t="s">
        <v>4</v>
      </c>
      <c r="I34" s="71">
        <v>102</v>
      </c>
      <c r="J34" s="72"/>
      <c r="K34" s="46"/>
      <c r="L34" s="71">
        <v>138</v>
      </c>
      <c r="M34" s="46"/>
    </row>
    <row r="35" spans="5:13" ht="15">
      <c r="E35" s="38">
        <v>31</v>
      </c>
      <c r="F35" s="46" t="s">
        <v>4</v>
      </c>
      <c r="G35" s="71">
        <v>67</v>
      </c>
      <c r="H35" s="46" t="s">
        <v>4</v>
      </c>
      <c r="I35" s="71">
        <v>103</v>
      </c>
      <c r="J35" s="72"/>
      <c r="K35" s="46"/>
      <c r="L35" s="71">
        <v>139</v>
      </c>
      <c r="M35" s="46"/>
    </row>
    <row r="36" spans="5:13" ht="15">
      <c r="E36" s="38">
        <v>32</v>
      </c>
      <c r="F36" s="46" t="s">
        <v>4</v>
      </c>
      <c r="G36" s="71">
        <v>68</v>
      </c>
      <c r="H36" s="46" t="s">
        <v>4</v>
      </c>
      <c r="I36" s="71">
        <v>104</v>
      </c>
      <c r="J36" s="72"/>
      <c r="K36" s="46"/>
      <c r="L36" s="71">
        <v>140</v>
      </c>
      <c r="M36" s="46"/>
    </row>
    <row r="37" spans="5:13" ht="15">
      <c r="E37" s="38">
        <v>33</v>
      </c>
      <c r="F37" s="84" t="s">
        <v>4</v>
      </c>
      <c r="G37" s="71">
        <v>69</v>
      </c>
      <c r="H37" s="80" t="s">
        <v>4</v>
      </c>
      <c r="I37" s="71">
        <v>105</v>
      </c>
      <c r="J37" s="72"/>
      <c r="K37" s="46"/>
      <c r="L37" s="71">
        <v>141</v>
      </c>
      <c r="M37" s="46"/>
    </row>
    <row r="38" spans="5:13" ht="15">
      <c r="E38" s="38">
        <v>34</v>
      </c>
      <c r="F38" s="46" t="s">
        <v>4</v>
      </c>
      <c r="G38" s="71">
        <v>70</v>
      </c>
      <c r="H38" s="46" t="s">
        <v>4</v>
      </c>
      <c r="I38" s="71">
        <v>106</v>
      </c>
      <c r="J38" s="72"/>
      <c r="K38" s="46"/>
      <c r="L38" s="71">
        <v>142</v>
      </c>
      <c r="M38" s="46"/>
    </row>
    <row r="39" spans="5:13" ht="15">
      <c r="E39" s="38">
        <v>35</v>
      </c>
      <c r="F39" s="46" t="s">
        <v>4</v>
      </c>
      <c r="G39" s="71">
        <v>71</v>
      </c>
      <c r="H39" s="46" t="s">
        <v>4</v>
      </c>
      <c r="I39" s="71">
        <v>107</v>
      </c>
      <c r="J39" s="72"/>
      <c r="K39" s="46"/>
      <c r="L39" s="71">
        <v>143</v>
      </c>
      <c r="M39" s="46"/>
    </row>
    <row r="40" spans="5:13" ht="15">
      <c r="E40" s="38">
        <v>36</v>
      </c>
      <c r="F40" s="46" t="s">
        <v>4</v>
      </c>
      <c r="G40" s="71">
        <v>72</v>
      </c>
      <c r="H40" s="46" t="s">
        <v>4</v>
      </c>
      <c r="I40" s="71">
        <v>108</v>
      </c>
      <c r="J40" s="72"/>
      <c r="K40" s="46"/>
      <c r="L40" s="71">
        <v>144</v>
      </c>
      <c r="M40" s="46"/>
    </row>
    <row r="41" spans="5:13" ht="24.75" customHeight="1">
      <c r="E41" s="67"/>
      <c r="F41" s="68" t="s">
        <v>4</v>
      </c>
      <c r="G41" s="67"/>
      <c r="H41" s="69"/>
      <c r="I41" s="69"/>
      <c r="J41" s="69"/>
      <c r="K41" s="69"/>
      <c r="L41" s="69"/>
      <c r="M41" s="87">
        <f>SUM(F5:F40,H5:H40,K5:K40,M5:M40)</f>
        <v>0</v>
      </c>
    </row>
  </sheetData>
  <sheetProtection insertColumns="0" insertRows="0" deleteColumns="0" deleteRows="0" selectLockedCells="1" selectUnlockedCells="1"/>
  <mergeCells count="1">
    <mergeCell ref="C1:I1"/>
  </mergeCells>
  <pageMargins left="0.25" right="0.25" top="0.25" bottom="0.24" header="0.19" footer="0.18"/>
  <pageSetup scale="8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Normal="100" workbookViewId="0">
      <selection activeCell="N14" sqref="N14:N15"/>
    </sheetView>
  </sheetViews>
  <sheetFormatPr defaultRowHeight="15"/>
  <cols>
    <col min="3" max="3" width="12.85546875" bestFit="1" customWidth="1"/>
    <col min="4" max="4" width="5.28515625" customWidth="1"/>
    <col min="6" max="6" width="12.28515625" bestFit="1" customWidth="1"/>
    <col min="7" max="7" width="15.7109375" customWidth="1"/>
    <col min="8" max="8" width="5.7109375" style="12" customWidth="1"/>
    <col min="9" max="9" width="15.7109375" customWidth="1"/>
    <col min="10" max="10" width="5.7109375" style="12" customWidth="1"/>
  </cols>
  <sheetData>
    <row r="1" spans="1:10" ht="15.75">
      <c r="C1" s="102" t="s">
        <v>0</v>
      </c>
      <c r="D1" s="102"/>
      <c r="E1" s="102"/>
      <c r="F1" s="102"/>
      <c r="G1" s="102"/>
      <c r="H1" s="102"/>
      <c r="I1" s="102"/>
      <c r="J1" s="102"/>
    </row>
    <row r="2" spans="1:10">
      <c r="A2" t="s">
        <v>24</v>
      </c>
      <c r="B2" s="103">
        <v>42139</v>
      </c>
      <c r="C2" s="103"/>
      <c r="F2" s="7" t="s">
        <v>25</v>
      </c>
      <c r="G2" s="19">
        <v>110</v>
      </c>
    </row>
    <row r="4" spans="1:10">
      <c r="D4" s="7" t="s">
        <v>26</v>
      </c>
      <c r="E4" s="7" t="s">
        <v>7</v>
      </c>
      <c r="G4" s="7" t="s">
        <v>3</v>
      </c>
      <c r="I4" s="7" t="s">
        <v>3</v>
      </c>
    </row>
    <row r="5" spans="1:10">
      <c r="C5" s="30"/>
      <c r="D5" s="20">
        <v>10</v>
      </c>
      <c r="E5" s="1">
        <f>D5*0.01</f>
        <v>0.1</v>
      </c>
      <c r="F5" t="s">
        <v>8</v>
      </c>
      <c r="G5" s="11">
        <v>257.67</v>
      </c>
      <c r="H5" s="13">
        <v>1</v>
      </c>
      <c r="I5" s="11"/>
      <c r="J5" s="13">
        <v>37</v>
      </c>
    </row>
    <row r="6" spans="1:10">
      <c r="D6" s="20">
        <v>0</v>
      </c>
      <c r="E6" s="1">
        <f>D6*0.05</f>
        <v>0</v>
      </c>
      <c r="F6" t="s">
        <v>9</v>
      </c>
      <c r="G6" s="11">
        <v>132.54</v>
      </c>
      <c r="H6" s="13">
        <v>2</v>
      </c>
      <c r="I6" s="11"/>
      <c r="J6" s="13">
        <v>38</v>
      </c>
    </row>
    <row r="7" spans="1:10">
      <c r="D7" s="20">
        <v>0</v>
      </c>
      <c r="E7" s="1">
        <f>D7*0.1</f>
        <v>0</v>
      </c>
      <c r="F7" t="s">
        <v>10</v>
      </c>
      <c r="G7" s="11">
        <v>195.99</v>
      </c>
      <c r="H7" s="13">
        <v>3</v>
      </c>
      <c r="I7" s="11"/>
      <c r="J7" s="13">
        <v>39</v>
      </c>
    </row>
    <row r="8" spans="1:10">
      <c r="D8" s="20">
        <v>0</v>
      </c>
      <c r="E8" s="1">
        <f>D8*0.25</f>
        <v>0</v>
      </c>
      <c r="F8" t="s">
        <v>11</v>
      </c>
      <c r="G8" s="11"/>
      <c r="H8" s="13">
        <v>4</v>
      </c>
      <c r="I8" s="11"/>
      <c r="J8" s="13">
        <v>40</v>
      </c>
    </row>
    <row r="9" spans="1:10">
      <c r="C9" s="23" t="s">
        <v>5</v>
      </c>
      <c r="D9" s="24">
        <v>2</v>
      </c>
      <c r="E9" s="25">
        <f>D9</f>
        <v>2</v>
      </c>
      <c r="F9" s="26" t="s">
        <v>27</v>
      </c>
      <c r="G9" s="15"/>
      <c r="H9" s="13">
        <v>5</v>
      </c>
      <c r="I9" s="11"/>
      <c r="J9" s="13">
        <v>41</v>
      </c>
    </row>
    <row r="10" spans="1:10">
      <c r="D10" s="27">
        <v>5</v>
      </c>
      <c r="E10" s="1">
        <f>D10*1</f>
        <v>5</v>
      </c>
      <c r="F10" t="s">
        <v>12</v>
      </c>
      <c r="G10" s="11"/>
      <c r="H10" s="13">
        <v>6</v>
      </c>
      <c r="I10" s="11"/>
      <c r="J10" s="13">
        <v>42</v>
      </c>
    </row>
    <row r="11" spans="1:10">
      <c r="D11" s="27">
        <v>0</v>
      </c>
      <c r="E11" s="1">
        <f>D11*5</f>
        <v>0</v>
      </c>
      <c r="F11" t="s">
        <v>13</v>
      </c>
      <c r="G11" s="11"/>
      <c r="H11" s="13">
        <v>7</v>
      </c>
      <c r="I11" s="11"/>
      <c r="J11" s="13">
        <v>43</v>
      </c>
    </row>
    <row r="12" spans="1:10">
      <c r="D12" s="27">
        <v>0</v>
      </c>
      <c r="E12" s="1">
        <f>D12*10</f>
        <v>0</v>
      </c>
      <c r="F12" t="s">
        <v>14</v>
      </c>
      <c r="G12" s="11"/>
      <c r="H12" s="13">
        <v>8</v>
      </c>
      <c r="I12" s="11"/>
      <c r="J12" s="13">
        <v>44</v>
      </c>
    </row>
    <row r="13" spans="1:10">
      <c r="D13" s="27">
        <v>0</v>
      </c>
      <c r="E13" s="1">
        <f>D13*20</f>
        <v>0</v>
      </c>
      <c r="F13" t="s">
        <v>15</v>
      </c>
      <c r="G13" s="11"/>
      <c r="H13" s="13">
        <v>9</v>
      </c>
      <c r="I13" s="11"/>
      <c r="J13" s="13">
        <v>45</v>
      </c>
    </row>
    <row r="14" spans="1:10">
      <c r="D14" s="27">
        <v>0</v>
      </c>
      <c r="E14" s="1">
        <f>D14*50</f>
        <v>0</v>
      </c>
      <c r="F14" t="s">
        <v>16</v>
      </c>
      <c r="G14" s="11"/>
      <c r="H14" s="13">
        <v>10</v>
      </c>
      <c r="I14" s="11"/>
      <c r="J14" s="13">
        <v>46</v>
      </c>
    </row>
    <row r="15" spans="1:10">
      <c r="D15" s="27">
        <v>0</v>
      </c>
      <c r="E15" s="8">
        <f>D15*100</f>
        <v>0</v>
      </c>
      <c r="F15" t="s">
        <v>17</v>
      </c>
      <c r="G15" s="11"/>
      <c r="H15" s="13">
        <v>11</v>
      </c>
      <c r="I15" s="11"/>
      <c r="J15" s="13">
        <v>47</v>
      </c>
    </row>
    <row r="16" spans="1:10">
      <c r="D16" s="7" t="s">
        <v>28</v>
      </c>
      <c r="E16" s="2">
        <f>SUM(E5:E15)</f>
        <v>7.1</v>
      </c>
      <c r="G16" s="11"/>
      <c r="H16" s="13">
        <v>12</v>
      </c>
      <c r="I16" s="11"/>
      <c r="J16" s="13">
        <v>48</v>
      </c>
    </row>
    <row r="17" spans="3:10" ht="15.75" thickBot="1">
      <c r="E17" s="3"/>
      <c r="G17" s="11"/>
      <c r="H17" s="13">
        <v>13</v>
      </c>
      <c r="I17" s="11"/>
      <c r="J17" s="13">
        <v>49</v>
      </c>
    </row>
    <row r="18" spans="3:10">
      <c r="E18" s="28" t="s">
        <v>19</v>
      </c>
      <c r="F18" s="29">
        <f>SUM(E10:E15)</f>
        <v>5</v>
      </c>
      <c r="G18" s="11"/>
      <c r="H18" s="13">
        <v>14</v>
      </c>
      <c r="I18" s="11"/>
      <c r="J18" s="13">
        <v>50</v>
      </c>
    </row>
    <row r="19" spans="3:10">
      <c r="E19" s="21" t="s">
        <v>20</v>
      </c>
      <c r="F19" s="22">
        <f>SUM(E5:E9)</f>
        <v>2.1</v>
      </c>
      <c r="G19" s="11"/>
      <c r="H19" s="13">
        <v>15</v>
      </c>
      <c r="I19" s="11"/>
      <c r="J19" s="13">
        <v>51</v>
      </c>
    </row>
    <row r="20" spans="3:10" ht="15.75" thickBot="1">
      <c r="C20" t="s">
        <v>4</v>
      </c>
      <c r="E20" s="16" t="s">
        <v>21</v>
      </c>
      <c r="F20" s="17">
        <f>G41</f>
        <v>586.20000000000005</v>
      </c>
      <c r="G20" s="11"/>
      <c r="H20" s="13">
        <v>16</v>
      </c>
      <c r="I20" s="11"/>
      <c r="J20" s="13">
        <v>52</v>
      </c>
    </row>
    <row r="21" spans="3:10" ht="16.5" thickTop="1" thickBot="1">
      <c r="E21" s="9" t="s">
        <v>23</v>
      </c>
      <c r="F21" s="10">
        <f>SUM(F18:F20)</f>
        <v>593.30000000000007</v>
      </c>
      <c r="G21" s="11"/>
      <c r="H21" s="13">
        <v>17</v>
      </c>
      <c r="I21" s="11"/>
      <c r="J21" s="13">
        <v>53</v>
      </c>
    </row>
    <row r="22" spans="3:10">
      <c r="F22" s="4"/>
      <c r="G22" s="11"/>
      <c r="H22" s="13">
        <v>18</v>
      </c>
      <c r="I22" s="11"/>
      <c r="J22" s="13">
        <v>54</v>
      </c>
    </row>
    <row r="23" spans="3:10">
      <c r="F23" s="4"/>
      <c r="G23" s="11"/>
      <c r="H23" s="13">
        <v>19</v>
      </c>
      <c r="I23" s="11"/>
      <c r="J23" s="13">
        <v>55</v>
      </c>
    </row>
    <row r="24" spans="3:10">
      <c r="F24" s="4"/>
      <c r="G24" s="11"/>
      <c r="H24" s="13">
        <v>20</v>
      </c>
      <c r="I24" s="11"/>
      <c r="J24" s="13">
        <v>56</v>
      </c>
    </row>
    <row r="25" spans="3:10">
      <c r="E25" s="6"/>
      <c r="F25" s="4"/>
      <c r="G25" s="11"/>
      <c r="H25" s="13">
        <v>21</v>
      </c>
      <c r="I25" s="11"/>
      <c r="J25" s="13">
        <v>57</v>
      </c>
    </row>
    <row r="26" spans="3:10">
      <c r="E26" s="6"/>
      <c r="F26" s="4"/>
      <c r="G26" s="11"/>
      <c r="H26" s="13">
        <v>22</v>
      </c>
      <c r="I26" s="11"/>
      <c r="J26" s="13">
        <v>58</v>
      </c>
    </row>
    <row r="27" spans="3:10">
      <c r="E27" s="6"/>
      <c r="F27" s="4"/>
      <c r="G27" s="11"/>
      <c r="H27" s="13">
        <v>23</v>
      </c>
      <c r="I27" s="11"/>
      <c r="J27" s="13">
        <v>59</v>
      </c>
    </row>
    <row r="28" spans="3:10">
      <c r="E28" s="6"/>
      <c r="F28" s="4"/>
      <c r="G28" s="11"/>
      <c r="H28" s="13">
        <v>24</v>
      </c>
      <c r="I28" s="11"/>
      <c r="J28" s="13">
        <v>60</v>
      </c>
    </row>
    <row r="29" spans="3:10">
      <c r="F29" s="4"/>
      <c r="G29" s="11"/>
      <c r="H29" s="13">
        <v>25</v>
      </c>
      <c r="I29" s="11"/>
      <c r="J29" s="13">
        <v>61</v>
      </c>
    </row>
    <row r="30" spans="3:10">
      <c r="F30" s="4"/>
      <c r="G30" s="11"/>
      <c r="H30" s="13">
        <v>26</v>
      </c>
      <c r="I30" s="11"/>
      <c r="J30" s="13">
        <v>62</v>
      </c>
    </row>
    <row r="31" spans="3:10">
      <c r="F31" s="4"/>
      <c r="G31" s="11"/>
      <c r="H31" s="13">
        <v>27</v>
      </c>
      <c r="I31" s="11"/>
      <c r="J31" s="13">
        <v>63</v>
      </c>
    </row>
    <row r="32" spans="3:10">
      <c r="F32" s="4"/>
      <c r="G32" s="11"/>
      <c r="H32" s="13">
        <v>28</v>
      </c>
      <c r="I32" s="11"/>
      <c r="J32" s="13">
        <v>64</v>
      </c>
    </row>
    <row r="33" spans="6:10">
      <c r="F33" s="4"/>
      <c r="G33" s="11"/>
      <c r="H33" s="13">
        <v>29</v>
      </c>
      <c r="I33" s="11"/>
      <c r="J33" s="13">
        <v>65</v>
      </c>
    </row>
    <row r="34" spans="6:10">
      <c r="F34" s="5"/>
      <c r="G34" s="11"/>
      <c r="H34" s="13">
        <v>30</v>
      </c>
      <c r="I34" s="11"/>
      <c r="J34" s="13">
        <v>66</v>
      </c>
    </row>
    <row r="35" spans="6:10">
      <c r="F35" s="5"/>
      <c r="G35" s="11"/>
      <c r="H35" s="13">
        <v>31</v>
      </c>
      <c r="I35" s="11"/>
      <c r="J35" s="13">
        <v>67</v>
      </c>
    </row>
    <row r="36" spans="6:10">
      <c r="F36" s="5"/>
      <c r="G36" s="11"/>
      <c r="H36" s="13">
        <v>32</v>
      </c>
      <c r="I36" s="11"/>
      <c r="J36" s="13">
        <v>68</v>
      </c>
    </row>
    <row r="37" spans="6:10">
      <c r="F37" s="5"/>
      <c r="G37" s="11"/>
      <c r="H37" s="13">
        <v>33</v>
      </c>
      <c r="I37" s="11"/>
      <c r="J37" s="13">
        <v>69</v>
      </c>
    </row>
    <row r="38" spans="6:10">
      <c r="F38" s="5"/>
      <c r="G38" s="11"/>
      <c r="H38" s="13">
        <v>34</v>
      </c>
      <c r="I38" s="11"/>
      <c r="J38" s="13">
        <v>70</v>
      </c>
    </row>
    <row r="39" spans="6:10">
      <c r="F39" s="5"/>
      <c r="G39" s="11"/>
      <c r="H39" s="13">
        <v>35</v>
      </c>
      <c r="I39" s="11"/>
      <c r="J39" s="13">
        <v>71</v>
      </c>
    </row>
    <row r="40" spans="6:10" ht="15.75" thickBot="1">
      <c r="F40" s="5"/>
      <c r="G40" s="11"/>
      <c r="H40" s="13">
        <v>36</v>
      </c>
      <c r="I40" s="11"/>
      <c r="J40" s="13">
        <v>72</v>
      </c>
    </row>
    <row r="41" spans="6:10" ht="16.5" thickBot="1">
      <c r="F41" s="14" t="s">
        <v>29</v>
      </c>
      <c r="G41" s="18">
        <f>SUM(G5:G40)+SUM(I5:I40)</f>
        <v>586.20000000000005</v>
      </c>
    </row>
  </sheetData>
  <sheetProtection sheet="1" objects="1" scenarios="1"/>
  <mergeCells count="2">
    <mergeCell ref="C1:J1"/>
    <mergeCell ref="B2:C2"/>
  </mergeCells>
  <pageMargins left="0.25" right="0.25" top="0.23" bottom="0.32" header="0.17" footer="0.18"/>
  <pageSetup scale="92"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2171C-1392-4545-8B19-D4EF8CB8E0E2}">
  <sheetPr>
    <pageSetUpPr fitToPage="1"/>
  </sheetPr>
  <dimension ref="A1:P43"/>
  <sheetViews>
    <sheetView tabSelected="1" zoomScaleNormal="100" workbookViewId="0">
      <selection activeCell="F5" sqref="F5:F6"/>
    </sheetView>
  </sheetViews>
  <sheetFormatPr defaultRowHeight="12"/>
  <cols>
    <col min="1" max="1" width="11.28515625" style="47" customWidth="1"/>
    <col min="2" max="2" width="7.140625" style="47" customWidth="1"/>
    <col min="3" max="3" width="8.28515625" style="47" customWidth="1"/>
    <col min="4" max="4" width="8.5703125" style="47" customWidth="1"/>
    <col min="5" max="5" width="4.5703125" style="50" customWidth="1"/>
    <col min="6" max="6" width="11.85546875" style="47" customWidth="1"/>
    <col min="7" max="7" width="4.140625" style="50" customWidth="1"/>
    <col min="8" max="8" width="10.7109375" style="47" customWidth="1"/>
    <col min="9" max="9" width="4.5703125" style="47" customWidth="1"/>
    <col min="10" max="10" width="1" style="47" hidden="1" customWidth="1"/>
    <col min="11" max="11" width="10.7109375" style="47" customWidth="1"/>
    <col min="12" max="12" width="6.5703125" style="47" customWidth="1"/>
    <col min="13" max="13" width="10.7109375" style="47" customWidth="1"/>
    <col min="14" max="16384" width="9.140625" style="47"/>
  </cols>
  <sheetData>
    <row r="1" spans="1:15">
      <c r="C1" s="104" t="s">
        <v>0</v>
      </c>
      <c r="D1" s="104"/>
      <c r="E1" s="104"/>
      <c r="F1" s="104"/>
      <c r="G1" s="104"/>
      <c r="H1" s="104"/>
      <c r="I1" s="104"/>
    </row>
    <row r="2" spans="1:15" ht="20.25" customHeight="1">
      <c r="A2" s="86">
        <v>45653</v>
      </c>
      <c r="B2" s="49"/>
      <c r="C2" s="48" t="s">
        <v>1</v>
      </c>
      <c r="D2" s="47">
        <v>620</v>
      </c>
      <c r="F2" s="51" t="s">
        <v>30</v>
      </c>
      <c r="H2" s="70"/>
    </row>
    <row r="3" spans="1:15" ht="9" customHeight="1"/>
    <row r="4" spans="1:15">
      <c r="F4" s="52" t="s">
        <v>3</v>
      </c>
      <c r="H4" s="52" t="s">
        <v>3</v>
      </c>
      <c r="I4" s="53"/>
      <c r="K4" s="52" t="s">
        <v>3</v>
      </c>
      <c r="L4" s="53"/>
      <c r="M4" s="52" t="s">
        <v>3</v>
      </c>
    </row>
    <row r="5" spans="1:15">
      <c r="E5" s="78">
        <v>1</v>
      </c>
      <c r="F5" s="96"/>
      <c r="G5" s="79">
        <v>37</v>
      </c>
      <c r="H5" s="73"/>
      <c r="I5" s="64">
        <v>73</v>
      </c>
      <c r="J5" s="65"/>
      <c r="K5" s="73"/>
      <c r="L5" s="64">
        <v>109</v>
      </c>
      <c r="M5" s="74"/>
    </row>
    <row r="6" spans="1:15">
      <c r="E6" s="78">
        <v>2</v>
      </c>
      <c r="F6" s="96"/>
      <c r="G6" s="79">
        <v>38</v>
      </c>
      <c r="H6" s="73" t="s">
        <v>4</v>
      </c>
      <c r="I6" s="64">
        <v>74</v>
      </c>
      <c r="J6" s="65"/>
      <c r="K6" s="73"/>
      <c r="L6" s="64">
        <v>110</v>
      </c>
      <c r="M6" s="74"/>
    </row>
    <row r="7" spans="1:15">
      <c r="E7" s="54">
        <v>3</v>
      </c>
      <c r="F7" s="97" t="s">
        <v>4</v>
      </c>
      <c r="G7" s="64">
        <v>39</v>
      </c>
      <c r="H7" s="73"/>
      <c r="I7" s="64">
        <v>75</v>
      </c>
      <c r="J7" s="65"/>
      <c r="K7" s="73"/>
      <c r="L7" s="64">
        <v>111</v>
      </c>
      <c r="M7" s="74"/>
    </row>
    <row r="8" spans="1:15">
      <c r="E8" s="54">
        <v>4</v>
      </c>
      <c r="F8" s="75" t="s">
        <v>4</v>
      </c>
      <c r="G8" s="64">
        <v>40</v>
      </c>
      <c r="H8" s="73"/>
      <c r="I8" s="64">
        <v>76</v>
      </c>
      <c r="J8" s="65"/>
      <c r="K8" s="73"/>
      <c r="L8" s="64">
        <v>112</v>
      </c>
      <c r="M8" s="74"/>
    </row>
    <row r="9" spans="1:15" ht="15.75">
      <c r="D9" s="56"/>
      <c r="E9" s="54">
        <v>5</v>
      </c>
      <c r="F9" s="75" t="s">
        <v>4</v>
      </c>
      <c r="G9" s="64">
        <v>41</v>
      </c>
      <c r="H9" s="73"/>
      <c r="I9" s="64">
        <v>77</v>
      </c>
      <c r="J9" s="65"/>
      <c r="K9" s="73"/>
      <c r="L9" s="64">
        <v>113</v>
      </c>
      <c r="M9" s="74"/>
      <c r="O9" s="93"/>
    </row>
    <row r="10" spans="1:15" ht="15.75">
      <c r="A10" s="51" t="s">
        <v>5</v>
      </c>
      <c r="B10" s="51" t="s">
        <v>6</v>
      </c>
      <c r="C10" s="51" t="s">
        <v>7</v>
      </c>
      <c r="E10" s="54">
        <v>6</v>
      </c>
      <c r="F10" s="98" t="s">
        <v>4</v>
      </c>
      <c r="G10" s="64">
        <v>42</v>
      </c>
      <c r="H10" s="73"/>
      <c r="I10" s="64">
        <v>78</v>
      </c>
      <c r="J10" s="65"/>
      <c r="K10" s="73"/>
      <c r="L10" s="64">
        <v>114</v>
      </c>
      <c r="M10" s="74"/>
      <c r="O10" s="93"/>
    </row>
    <row r="11" spans="1:15" ht="15.75">
      <c r="B11" s="55">
        <v>0</v>
      </c>
      <c r="C11" s="57">
        <f>0.01*B11</f>
        <v>0</v>
      </c>
      <c r="D11" s="55" t="s">
        <v>8</v>
      </c>
      <c r="E11" s="54">
        <v>7</v>
      </c>
      <c r="F11" s="98" t="s">
        <v>4</v>
      </c>
      <c r="G11" s="64">
        <v>43</v>
      </c>
      <c r="H11" s="73"/>
      <c r="I11" s="64">
        <v>79</v>
      </c>
      <c r="J11" s="65"/>
      <c r="K11" s="73"/>
      <c r="L11" s="64">
        <v>115</v>
      </c>
      <c r="M11" s="74"/>
      <c r="O11" s="93"/>
    </row>
    <row r="12" spans="1:15" ht="15.75">
      <c r="B12" s="55">
        <v>0</v>
      </c>
      <c r="C12" s="57">
        <f>0.05*B12</f>
        <v>0</v>
      </c>
      <c r="D12" s="55" t="s">
        <v>9</v>
      </c>
      <c r="E12" s="54">
        <v>8</v>
      </c>
      <c r="F12" s="98" t="s">
        <v>4</v>
      </c>
      <c r="G12" s="64">
        <v>44</v>
      </c>
      <c r="H12" s="73"/>
      <c r="I12" s="64">
        <v>80</v>
      </c>
      <c r="J12" s="65"/>
      <c r="K12" s="73"/>
      <c r="L12" s="64">
        <v>116</v>
      </c>
      <c r="M12" s="74"/>
      <c r="O12" s="93"/>
    </row>
    <row r="13" spans="1:15" ht="15.75">
      <c r="B13" s="55">
        <v>0</v>
      </c>
      <c r="C13" s="57">
        <f>0.1*B13</f>
        <v>0</v>
      </c>
      <c r="D13" s="55" t="s">
        <v>10</v>
      </c>
      <c r="E13" s="54">
        <v>9</v>
      </c>
      <c r="F13" s="98" t="s">
        <v>18</v>
      </c>
      <c r="G13" s="64">
        <v>45</v>
      </c>
      <c r="H13" s="73"/>
      <c r="I13" s="64">
        <v>81</v>
      </c>
      <c r="J13" s="65"/>
      <c r="K13" s="73"/>
      <c r="L13" s="64">
        <v>117</v>
      </c>
      <c r="M13" s="74"/>
      <c r="O13" s="93"/>
    </row>
    <row r="14" spans="1:15" ht="15.75">
      <c r="B14" s="55">
        <v>0</v>
      </c>
      <c r="C14" s="57">
        <f>0.25*B14</f>
        <v>0</v>
      </c>
      <c r="D14" s="55" t="s">
        <v>11</v>
      </c>
      <c r="E14" s="54">
        <v>10</v>
      </c>
      <c r="F14" s="98" t="s">
        <v>4</v>
      </c>
      <c r="G14" s="64">
        <v>46</v>
      </c>
      <c r="H14" s="73"/>
      <c r="I14" s="64">
        <v>82</v>
      </c>
      <c r="J14" s="65"/>
      <c r="K14" s="73"/>
      <c r="L14" s="64">
        <v>118</v>
      </c>
      <c r="M14" s="74"/>
      <c r="O14" s="93"/>
    </row>
    <row r="15" spans="1:15" ht="15.75">
      <c r="B15" s="55">
        <v>0</v>
      </c>
      <c r="C15" s="57">
        <f>1*B15</f>
        <v>0</v>
      </c>
      <c r="D15" s="55" t="s">
        <v>12</v>
      </c>
      <c r="E15" s="54">
        <v>11</v>
      </c>
      <c r="F15" s="98" t="s">
        <v>4</v>
      </c>
      <c r="G15" s="64">
        <v>47</v>
      </c>
      <c r="H15" s="73"/>
      <c r="I15" s="64">
        <v>83</v>
      </c>
      <c r="J15" s="65"/>
      <c r="K15" s="73"/>
      <c r="L15" s="64">
        <v>119</v>
      </c>
      <c r="M15" s="74"/>
      <c r="O15" s="93"/>
    </row>
    <row r="16" spans="1:15" ht="15.75">
      <c r="B16" s="55">
        <v>0</v>
      </c>
      <c r="C16" s="57">
        <f>5*B16</f>
        <v>0</v>
      </c>
      <c r="D16" s="55" t="s">
        <v>13</v>
      </c>
      <c r="E16" s="54">
        <v>12</v>
      </c>
      <c r="F16" s="98" t="s">
        <v>4</v>
      </c>
      <c r="G16" s="64">
        <v>48</v>
      </c>
      <c r="H16" s="73"/>
      <c r="I16" s="64">
        <v>84</v>
      </c>
      <c r="J16" s="65"/>
      <c r="K16" s="73"/>
      <c r="L16" s="64">
        <v>120</v>
      </c>
      <c r="M16" s="74"/>
      <c r="O16" s="93"/>
    </row>
    <row r="17" spans="2:16" ht="15.75">
      <c r="B17" s="55">
        <v>0</v>
      </c>
      <c r="C17" s="57">
        <f>10*B17</f>
        <v>0</v>
      </c>
      <c r="D17" s="55" t="s">
        <v>14</v>
      </c>
      <c r="E17" s="54">
        <v>13</v>
      </c>
      <c r="F17" s="98" t="s">
        <v>4</v>
      </c>
      <c r="G17" s="64">
        <v>49</v>
      </c>
      <c r="H17" s="73"/>
      <c r="I17" s="64">
        <v>85</v>
      </c>
      <c r="J17" s="65"/>
      <c r="K17" s="73"/>
      <c r="L17" s="64">
        <v>121</v>
      </c>
      <c r="M17" s="74"/>
      <c r="O17" s="93"/>
    </row>
    <row r="18" spans="2:16" ht="15.75">
      <c r="B18" s="55">
        <v>0</v>
      </c>
      <c r="C18" s="57">
        <f>20*B18</f>
        <v>0</v>
      </c>
      <c r="D18" s="55" t="s">
        <v>15</v>
      </c>
      <c r="E18" s="54">
        <v>14</v>
      </c>
      <c r="F18" s="98" t="s">
        <v>4</v>
      </c>
      <c r="G18" s="64">
        <v>50</v>
      </c>
      <c r="H18" s="73"/>
      <c r="I18" s="64">
        <v>86</v>
      </c>
      <c r="J18" s="65"/>
      <c r="K18" s="73"/>
      <c r="L18" s="64">
        <v>122</v>
      </c>
      <c r="M18" s="74"/>
      <c r="O18" s="93"/>
    </row>
    <row r="19" spans="2:16" ht="15.75">
      <c r="B19" s="55">
        <v>0</v>
      </c>
      <c r="C19" s="57">
        <f>50*B19</f>
        <v>0</v>
      </c>
      <c r="D19" s="55" t="s">
        <v>16</v>
      </c>
      <c r="E19" s="54">
        <v>15</v>
      </c>
      <c r="F19" s="98" t="s">
        <v>4</v>
      </c>
      <c r="G19" s="64">
        <v>51</v>
      </c>
      <c r="H19" s="73"/>
      <c r="I19" s="64">
        <v>87</v>
      </c>
      <c r="J19" s="65"/>
      <c r="K19" s="73"/>
      <c r="L19" s="64">
        <v>123</v>
      </c>
      <c r="M19" s="74"/>
      <c r="O19" s="93"/>
      <c r="P19" s="47" t="s">
        <v>4</v>
      </c>
    </row>
    <row r="20" spans="2:16" ht="15.75">
      <c r="B20" s="55">
        <v>0</v>
      </c>
      <c r="C20" s="58">
        <f>100*B20</f>
        <v>0</v>
      </c>
      <c r="D20" s="55" t="s">
        <v>17</v>
      </c>
      <c r="E20" s="54">
        <v>16</v>
      </c>
      <c r="F20" s="98" t="s">
        <v>4</v>
      </c>
      <c r="G20" s="64">
        <v>52</v>
      </c>
      <c r="H20" s="73"/>
      <c r="I20" s="64">
        <v>88</v>
      </c>
      <c r="J20" s="65"/>
      <c r="K20" s="73"/>
      <c r="L20" s="64">
        <v>124</v>
      </c>
      <c r="M20" s="74"/>
      <c r="O20" s="93"/>
    </row>
    <row r="21" spans="2:16" ht="15.75">
      <c r="B21" s="52" t="s">
        <v>28</v>
      </c>
      <c r="C21" s="59">
        <f>SUM(C11:C20)</f>
        <v>0</v>
      </c>
      <c r="D21" s="55"/>
      <c r="E21" s="54">
        <v>17</v>
      </c>
      <c r="F21" s="76" t="s">
        <v>4</v>
      </c>
      <c r="G21" s="64">
        <v>53</v>
      </c>
      <c r="H21" s="73"/>
      <c r="I21" s="64">
        <v>89</v>
      </c>
      <c r="J21" s="65"/>
      <c r="K21" s="73"/>
      <c r="L21" s="64">
        <v>125</v>
      </c>
      <c r="M21" s="74"/>
      <c r="O21" s="93"/>
    </row>
    <row r="22" spans="2:16">
      <c r="C22" s="60"/>
      <c r="E22" s="54">
        <v>18</v>
      </c>
      <c r="F22" s="76" t="s">
        <v>4</v>
      </c>
      <c r="G22" s="64">
        <v>54</v>
      </c>
      <c r="H22" s="82"/>
      <c r="I22" s="64">
        <v>90</v>
      </c>
      <c r="J22" s="65"/>
      <c r="K22" s="73"/>
      <c r="L22" s="64">
        <v>126</v>
      </c>
      <c r="M22" s="74"/>
    </row>
    <row r="23" spans="2:16">
      <c r="C23" s="55" t="s">
        <v>19</v>
      </c>
      <c r="D23" s="58">
        <f>SUM(C15:C20)</f>
        <v>0</v>
      </c>
      <c r="E23" s="54">
        <v>19</v>
      </c>
      <c r="F23" s="76" t="s">
        <v>4</v>
      </c>
      <c r="G23" s="64">
        <v>55</v>
      </c>
      <c r="H23" s="83"/>
      <c r="I23" s="64">
        <v>91</v>
      </c>
      <c r="J23" s="65"/>
      <c r="K23" s="73"/>
      <c r="L23" s="64">
        <v>127</v>
      </c>
      <c r="M23" s="74"/>
    </row>
    <row r="24" spans="2:16">
      <c r="C24" s="55" t="s">
        <v>20</v>
      </c>
      <c r="D24" s="61">
        <f>SUM(C11:C14)</f>
        <v>0</v>
      </c>
      <c r="E24" s="54">
        <v>20</v>
      </c>
      <c r="F24" s="76" t="s">
        <v>4</v>
      </c>
      <c r="G24" s="64">
        <v>56</v>
      </c>
      <c r="H24" s="83"/>
      <c r="I24" s="64">
        <v>92</v>
      </c>
      <c r="J24" s="65"/>
      <c r="K24" s="73"/>
      <c r="L24" s="64">
        <v>128</v>
      </c>
      <c r="M24" s="74"/>
    </row>
    <row r="25" spans="2:16">
      <c r="C25" s="55" t="s">
        <v>21</v>
      </c>
      <c r="D25" s="61">
        <f>M41</f>
        <v>0</v>
      </c>
      <c r="E25" s="54">
        <v>21</v>
      </c>
      <c r="F25" s="77" t="s">
        <v>4</v>
      </c>
      <c r="G25" s="64">
        <v>57</v>
      </c>
      <c r="H25" s="73"/>
      <c r="I25" s="64">
        <v>93</v>
      </c>
      <c r="J25" s="65"/>
      <c r="K25" s="73"/>
      <c r="L25" s="64">
        <v>129</v>
      </c>
      <c r="M25" s="74"/>
    </row>
    <row r="26" spans="2:16">
      <c r="C26" s="62" t="s">
        <v>23</v>
      </c>
      <c r="D26" s="59">
        <f>SUM(D23:D25)</f>
        <v>0</v>
      </c>
      <c r="E26" s="54">
        <v>22</v>
      </c>
      <c r="F26" s="77" t="s">
        <v>4</v>
      </c>
      <c r="G26" s="64">
        <v>58</v>
      </c>
      <c r="H26" s="73"/>
      <c r="I26" s="64">
        <v>94</v>
      </c>
      <c r="J26" s="65"/>
      <c r="K26" s="73"/>
      <c r="L26" s="64">
        <v>130</v>
      </c>
      <c r="M26" s="74"/>
    </row>
    <row r="27" spans="2:16">
      <c r="E27" s="54">
        <v>23</v>
      </c>
      <c r="F27" s="76" t="s">
        <v>4</v>
      </c>
      <c r="G27" s="64">
        <v>59</v>
      </c>
      <c r="H27" s="73"/>
      <c r="I27" s="64">
        <v>95</v>
      </c>
      <c r="J27" s="65"/>
      <c r="K27" s="73"/>
      <c r="L27" s="64">
        <v>131</v>
      </c>
      <c r="M27" s="74"/>
    </row>
    <row r="28" spans="2:16">
      <c r="E28" s="54">
        <v>24</v>
      </c>
      <c r="F28" s="76" t="s">
        <v>4</v>
      </c>
      <c r="G28" s="64">
        <v>60</v>
      </c>
      <c r="H28" s="73"/>
      <c r="I28" s="64">
        <v>96</v>
      </c>
      <c r="J28" s="65"/>
      <c r="K28" s="73"/>
      <c r="L28" s="64">
        <v>132</v>
      </c>
      <c r="M28" s="74"/>
    </row>
    <row r="29" spans="2:16">
      <c r="E29" s="54">
        <v>25</v>
      </c>
      <c r="F29" s="76" t="s">
        <v>4</v>
      </c>
      <c r="G29" s="64">
        <v>61</v>
      </c>
      <c r="H29" s="73"/>
      <c r="I29" s="64">
        <v>97</v>
      </c>
      <c r="J29" s="65"/>
      <c r="K29" s="73"/>
      <c r="L29" s="64">
        <v>133</v>
      </c>
      <c r="M29" s="74"/>
    </row>
    <row r="30" spans="2:16">
      <c r="E30" s="54">
        <v>26</v>
      </c>
      <c r="F30" s="76" t="s">
        <v>4</v>
      </c>
      <c r="G30" s="64">
        <v>62</v>
      </c>
      <c r="H30" s="73"/>
      <c r="I30" s="64">
        <v>98</v>
      </c>
      <c r="J30" s="65"/>
      <c r="K30" s="73"/>
      <c r="L30" s="64">
        <v>134</v>
      </c>
      <c r="M30" s="74"/>
    </row>
    <row r="31" spans="2:16">
      <c r="E31" s="54">
        <v>27</v>
      </c>
      <c r="F31" s="77"/>
      <c r="G31" s="64">
        <v>63</v>
      </c>
      <c r="H31" s="73"/>
      <c r="I31" s="64">
        <v>99</v>
      </c>
      <c r="J31" s="65"/>
      <c r="K31" s="73"/>
      <c r="L31" s="64">
        <v>135</v>
      </c>
      <c r="M31" s="74"/>
    </row>
    <row r="32" spans="2:16">
      <c r="E32" s="54">
        <v>28</v>
      </c>
      <c r="F32" s="75"/>
      <c r="G32" s="64">
        <v>64</v>
      </c>
      <c r="H32" s="73"/>
      <c r="I32" s="64">
        <v>100</v>
      </c>
      <c r="J32" s="65"/>
      <c r="K32" s="73"/>
      <c r="L32" s="64">
        <v>136</v>
      </c>
      <c r="M32" s="74"/>
    </row>
    <row r="33" spans="5:13">
      <c r="E33" s="54">
        <v>29</v>
      </c>
      <c r="F33" s="75"/>
      <c r="G33" s="64">
        <v>65</v>
      </c>
      <c r="H33" s="73"/>
      <c r="I33" s="64">
        <v>101</v>
      </c>
      <c r="J33" s="65"/>
      <c r="K33" s="73"/>
      <c r="L33" s="64">
        <v>137</v>
      </c>
      <c r="M33" s="74"/>
    </row>
    <row r="34" spans="5:13">
      <c r="E34" s="54">
        <v>30</v>
      </c>
      <c r="F34" s="75"/>
      <c r="G34" s="64">
        <v>66</v>
      </c>
      <c r="H34" s="73"/>
      <c r="I34" s="64">
        <v>102</v>
      </c>
      <c r="J34" s="65"/>
      <c r="K34" s="73"/>
      <c r="L34" s="64">
        <v>138</v>
      </c>
      <c r="M34" s="74"/>
    </row>
    <row r="35" spans="5:13">
      <c r="E35" s="54">
        <v>31</v>
      </c>
      <c r="F35" s="75"/>
      <c r="G35" s="64">
        <v>67</v>
      </c>
      <c r="H35" s="73"/>
      <c r="I35" s="64">
        <v>103</v>
      </c>
      <c r="J35" s="65"/>
      <c r="K35" s="73"/>
      <c r="L35" s="64">
        <v>139</v>
      </c>
      <c r="M35" s="74"/>
    </row>
    <row r="36" spans="5:13">
      <c r="E36" s="54">
        <v>32</v>
      </c>
      <c r="F36" s="75"/>
      <c r="G36" s="64">
        <v>68</v>
      </c>
      <c r="H36" s="73"/>
      <c r="I36" s="64">
        <v>104</v>
      </c>
      <c r="J36" s="65"/>
      <c r="K36" s="73"/>
      <c r="L36" s="64">
        <v>140</v>
      </c>
      <c r="M36" s="74"/>
    </row>
    <row r="37" spans="5:13">
      <c r="E37" s="54">
        <v>33</v>
      </c>
      <c r="F37" s="75"/>
      <c r="G37" s="64">
        <v>69</v>
      </c>
      <c r="H37" s="73"/>
      <c r="I37" s="64">
        <v>105</v>
      </c>
      <c r="J37" s="65"/>
      <c r="K37" s="73"/>
      <c r="L37" s="64">
        <v>141</v>
      </c>
      <c r="M37" s="74"/>
    </row>
    <row r="38" spans="5:13">
      <c r="E38" s="54">
        <v>34</v>
      </c>
      <c r="F38" s="75"/>
      <c r="G38" s="64">
        <v>70</v>
      </c>
      <c r="H38" s="73"/>
      <c r="I38" s="64">
        <v>106</v>
      </c>
      <c r="J38" s="65"/>
      <c r="K38" s="73"/>
      <c r="L38" s="64">
        <v>142</v>
      </c>
      <c r="M38" s="74"/>
    </row>
    <row r="39" spans="5:13">
      <c r="E39" s="54">
        <v>35</v>
      </c>
      <c r="F39" s="75"/>
      <c r="G39" s="64">
        <v>71</v>
      </c>
      <c r="H39" s="73"/>
      <c r="I39" s="64">
        <v>107</v>
      </c>
      <c r="J39" s="65"/>
      <c r="K39" s="73"/>
      <c r="L39" s="64">
        <v>143</v>
      </c>
      <c r="M39" s="74"/>
    </row>
    <row r="40" spans="5:13">
      <c r="E40" s="54">
        <v>36</v>
      </c>
      <c r="F40" s="75"/>
      <c r="G40" s="64">
        <v>72</v>
      </c>
      <c r="H40" s="73"/>
      <c r="I40" s="64">
        <v>108</v>
      </c>
      <c r="J40" s="65"/>
      <c r="K40" s="73"/>
      <c r="L40" s="64">
        <v>144</v>
      </c>
      <c r="M40" s="74"/>
    </row>
    <row r="41" spans="5:13">
      <c r="E41" s="63"/>
      <c r="F41" s="66" t="s">
        <v>31</v>
      </c>
      <c r="G41" s="65"/>
      <c r="H41" s="66"/>
      <c r="I41" s="65"/>
      <c r="J41" s="65"/>
      <c r="K41" s="66">
        <f>SUM(F5:F40, H5:H40, K5:K40)</f>
        <v>0</v>
      </c>
      <c r="L41" s="100"/>
      <c r="M41" s="66">
        <f>SUM(F5:F40,H5:H40,K5:K40,M5:M40)</f>
        <v>0</v>
      </c>
    </row>
    <row r="42" spans="5:13">
      <c r="L42" s="47" t="s">
        <v>4</v>
      </c>
    </row>
    <row r="43" spans="5:13">
      <c r="L43" s="56"/>
    </row>
  </sheetData>
  <sheetProtection insertColumns="0" insertRows="0" deleteColumns="0" deleteRows="0" selectLockedCells="1" selectUnlockedCells="1"/>
  <mergeCells count="1">
    <mergeCell ref="C1:I1"/>
  </mergeCells>
  <pageMargins left="0.25" right="0.25" top="0.25" bottom="0.25" header="0.3" footer="0.3"/>
  <pageSetup orientation="portrait" r:id="rId1"/>
  <colBreaks count="1" manualBreakCount="1">
    <brk id="11" max="49"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81BB16E0F1938408762600E932F8D49" ma:contentTypeVersion="18" ma:contentTypeDescription="Create a new document." ma:contentTypeScope="" ma:versionID="41ecf15b8cd7e9eea3da6b3384bf346b">
  <xsd:schema xmlns:xsd="http://www.w3.org/2001/XMLSchema" xmlns:xs="http://www.w3.org/2001/XMLSchema" xmlns:p="http://schemas.microsoft.com/office/2006/metadata/properties" xmlns:ns2="88423e63-e923-4ea5-bea8-ef1eb35c89b2" xmlns:ns3="a981ce46-f2b6-4380-81ad-80e83e8f5910" targetNamespace="http://schemas.microsoft.com/office/2006/metadata/properties" ma:root="true" ma:fieldsID="0d881e5731a4a2a740f908704d6a03d5" ns2:_="" ns3:_="">
    <xsd:import namespace="88423e63-e923-4ea5-bea8-ef1eb35c89b2"/>
    <xsd:import namespace="a981ce46-f2b6-4380-81ad-80e83e8f591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423e63-e923-4ea5-bea8-ef1eb35c89b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935593f-1f60-4358-8941-fcd4625fad22}" ma:internalName="TaxCatchAll" ma:showField="CatchAllData" ma:web="88423e63-e923-4ea5-bea8-ef1eb35c89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981ce46-f2b6-4380-81ad-80e83e8f591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4ddde8-73b0-44d3-8b0f-c875264dba4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981ce46-f2b6-4380-81ad-80e83e8f5910">
      <Terms xmlns="http://schemas.microsoft.com/office/infopath/2007/PartnerControls"/>
    </lcf76f155ced4ddcb4097134ff3c332f>
    <TaxCatchAll xmlns="88423e63-e923-4ea5-bea8-ef1eb35c89b2" xsi:nil="true"/>
  </documentManagement>
</p:properties>
</file>

<file path=customXml/itemProps1.xml><?xml version="1.0" encoding="utf-8"?>
<ds:datastoreItem xmlns:ds="http://schemas.openxmlformats.org/officeDocument/2006/customXml" ds:itemID="{811806C5-31EC-4C40-8F3D-555A3F469BA9}"/>
</file>

<file path=customXml/itemProps2.xml><?xml version="1.0" encoding="utf-8"?>
<ds:datastoreItem xmlns:ds="http://schemas.openxmlformats.org/officeDocument/2006/customXml" ds:itemID="{BE18FC3A-4DF3-41FA-9067-8ED5CA2CB277}"/>
</file>

<file path=customXml/itemProps3.xml><?xml version="1.0" encoding="utf-8"?>
<ds:datastoreItem xmlns:ds="http://schemas.openxmlformats.org/officeDocument/2006/customXml" ds:itemID="{05045298-EAB0-44E6-B9FC-8188A7FC5738}"/>
</file>

<file path=docProps/app.xml><?xml version="1.0" encoding="utf-8"?>
<Properties xmlns="http://schemas.openxmlformats.org/officeDocument/2006/extended-properties" xmlns:vt="http://schemas.openxmlformats.org/officeDocument/2006/docPropsVTypes">
  <Application>Microsoft Excel Online</Application>
  <Manager/>
  <Company>Auto-Chlor System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mvsvc</dc:creator>
  <cp:keywords/>
  <dc:description/>
  <cp:lastModifiedBy/>
  <cp:revision/>
  <dcterms:created xsi:type="dcterms:W3CDTF">2011-02-15T17:44:00Z</dcterms:created>
  <dcterms:modified xsi:type="dcterms:W3CDTF">2024-12-30T17:00:47Z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0x010100481BB16E0F1938408762600E932F8D49</vt:lpwstr>
  </property>
  <property fmtid="{D5CDD505-2E9C-101B-9397-08002B2CF9AE}" pid="3" name="MediaServiceImageTags">
    <vt:lpwstr/>
  </property>
</Properties>
</file>