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21E816B3-1921-4E8C-94F0-2C5AF772D7EF}" xr6:coauthVersionLast="47" xr6:coauthVersionMax="47" xr10:uidLastSave="{00000000-0000-0000-0000-000000000000}"/>
  <bookViews>
    <workbookView xWindow="-120" yWindow="-120" windowWidth="25440" windowHeight="15390" xr2:uid="{486196B8-EC28-4B2B-BC69-A201008B6BA1}"/>
  </bookViews>
  <sheets>
    <sheet name="Variable Hourly - Commission" sheetId="3" r:id="rId1"/>
  </sheets>
  <externalReferences>
    <externalReference r:id="rId2"/>
  </externalReferences>
  <definedNames>
    <definedName name="_xlnm.Print_Area" localSheetId="0">'Variable Hourly - Commission'!$A$1:$H$105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41" i="3" l="1"/>
  <c r="BN26" i="3"/>
  <c r="BN32" i="3" s="1"/>
  <c r="BE41" i="3"/>
  <c r="BF26" i="3"/>
  <c r="BF32" i="3" s="1"/>
  <c r="AW41" i="3"/>
  <c r="AX26" i="3"/>
  <c r="AX32" i="3" s="1"/>
  <c r="AO41" i="3"/>
  <c r="AP26" i="3"/>
  <c r="AP32" i="3" s="1"/>
  <c r="AG41" i="3"/>
  <c r="AH26" i="3"/>
  <c r="AH32" i="3" s="1"/>
  <c r="Y41" i="3"/>
  <c r="Z26" i="3"/>
  <c r="AB26" i="3" s="1"/>
  <c r="Q41" i="3"/>
  <c r="R26" i="3"/>
  <c r="T26" i="3" s="1"/>
  <c r="BK79" i="3"/>
  <c r="BP56" i="3"/>
  <c r="BP54" i="3"/>
  <c r="BP52" i="3"/>
  <c r="BM49" i="3"/>
  <c r="BP46" i="3"/>
  <c r="BN43" i="3"/>
  <c r="BO43" i="3" s="1"/>
  <c r="BP63" i="3" s="1"/>
  <c r="BL41" i="3"/>
  <c r="BJ41" i="3"/>
  <c r="BJ43" i="3" s="1"/>
  <c r="BM28" i="3"/>
  <c r="BM32" i="3" s="1"/>
  <c r="BM33" i="3" s="1"/>
  <c r="BN5" i="3"/>
  <c r="BM2" i="3"/>
  <c r="BL60" i="3" s="1"/>
  <c r="BL66" i="3" s="1"/>
  <c r="BC79" i="3"/>
  <c r="BH56" i="3"/>
  <c r="BH54" i="3"/>
  <c r="BH52" i="3"/>
  <c r="BE49" i="3"/>
  <c r="BH46" i="3"/>
  <c r="BF43" i="3"/>
  <c r="BG43" i="3" s="1"/>
  <c r="BH63" i="3" s="1"/>
  <c r="BD41" i="3"/>
  <c r="BE28" i="3"/>
  <c r="BE32" i="3" s="1"/>
  <c r="BE33" i="3" s="1"/>
  <c r="BF5" i="3"/>
  <c r="BE2" i="3"/>
  <c r="BE26" i="3" s="1"/>
  <c r="BE24" i="3" s="1"/>
  <c r="AU79" i="3"/>
  <c r="AZ56" i="3"/>
  <c r="AZ54" i="3"/>
  <c r="AZ52" i="3"/>
  <c r="AW49" i="3"/>
  <c r="AZ46" i="3"/>
  <c r="AX43" i="3"/>
  <c r="AY43" i="3" s="1"/>
  <c r="AZ63" i="3" s="1"/>
  <c r="AV41" i="3"/>
  <c r="AW28" i="3"/>
  <c r="AW32" i="3" s="1"/>
  <c r="AW33" i="3" s="1"/>
  <c r="AZ14" i="3"/>
  <c r="AZ13" i="3"/>
  <c r="AX5" i="3"/>
  <c r="AW2" i="3"/>
  <c r="AW26" i="3" s="1"/>
  <c r="AW24" i="3" s="1"/>
  <c r="AM79" i="3"/>
  <c r="AR56" i="3"/>
  <c r="AR54" i="3"/>
  <c r="AR52" i="3"/>
  <c r="AO49" i="3"/>
  <c r="AR46" i="3"/>
  <c r="AP43" i="3"/>
  <c r="AQ43" i="3" s="1"/>
  <c r="AR63" i="3" s="1"/>
  <c r="AN41" i="3"/>
  <c r="AO28" i="3"/>
  <c r="AO32" i="3" s="1"/>
  <c r="AO33" i="3" s="1"/>
  <c r="AR14" i="3"/>
  <c r="AR13" i="3"/>
  <c r="AP5" i="3"/>
  <c r="AO2" i="3"/>
  <c r="AO26" i="3" s="1"/>
  <c r="AO24" i="3" s="1"/>
  <c r="AE79" i="3"/>
  <c r="AJ56" i="3"/>
  <c r="AJ54" i="3"/>
  <c r="AJ52" i="3"/>
  <c r="AG49" i="3"/>
  <c r="AJ46" i="3"/>
  <c r="AH43" i="3"/>
  <c r="AI43" i="3" s="1"/>
  <c r="AJ63" i="3" s="1"/>
  <c r="AF41" i="3"/>
  <c r="AG28" i="3"/>
  <c r="AG32" i="3" s="1"/>
  <c r="AG33" i="3" s="1"/>
  <c r="AJ14" i="3"/>
  <c r="AJ13" i="3"/>
  <c r="AH5" i="3"/>
  <c r="AG2" i="3"/>
  <c r="AF60" i="3" s="1"/>
  <c r="AF66" i="3" s="1"/>
  <c r="W79" i="3"/>
  <c r="AB56" i="3"/>
  <c r="AB54" i="3"/>
  <c r="AB52" i="3"/>
  <c r="Y49" i="3"/>
  <c r="AB46" i="3"/>
  <c r="Z43" i="3"/>
  <c r="AA43" i="3" s="1"/>
  <c r="AB63" i="3" s="1"/>
  <c r="X41" i="3"/>
  <c r="Y28" i="3"/>
  <c r="Y32" i="3" s="1"/>
  <c r="Y33" i="3" s="1"/>
  <c r="AB14" i="3"/>
  <c r="AB13" i="3"/>
  <c r="Z5" i="3"/>
  <c r="Y2" i="3"/>
  <c r="V62" i="3" s="1"/>
  <c r="V63" i="3" s="1"/>
  <c r="B98" i="3"/>
  <c r="A98" i="3"/>
  <c r="T46" i="3"/>
  <c r="T56" i="3"/>
  <c r="T54" i="3"/>
  <c r="T52" i="3"/>
  <c r="Q49" i="3"/>
  <c r="Q28" i="3"/>
  <c r="Q32" i="3" s="1"/>
  <c r="P41" i="3"/>
  <c r="O79" i="3"/>
  <c r="R43" i="3"/>
  <c r="S43" i="3" s="1"/>
  <c r="T63" i="3" s="1"/>
  <c r="T14" i="3"/>
  <c r="T13" i="3"/>
  <c r="R5" i="3"/>
  <c r="Q2" i="3"/>
  <c r="P60" i="3" s="1"/>
  <c r="P66" i="3" s="1"/>
  <c r="B79" i="3"/>
  <c r="E43" i="3"/>
  <c r="F43" i="3" s="1"/>
  <c r="G63" i="3" s="1"/>
  <c r="E41" i="3"/>
  <c r="G41" i="3" s="1"/>
  <c r="E32" i="3"/>
  <c r="D32" i="3"/>
  <c r="D33" i="3" s="1"/>
  <c r="G26" i="3"/>
  <c r="E5" i="3"/>
  <c r="D2" i="3"/>
  <c r="A41" i="3" s="1"/>
  <c r="A43" i="3" s="1"/>
  <c r="AZ26" i="3" l="1"/>
  <c r="Z32" i="3"/>
  <c r="AB32" i="3" s="1"/>
  <c r="R32" i="3"/>
  <c r="T32" i="3" s="1"/>
  <c r="AJ26" i="3"/>
  <c r="BF41" i="3"/>
  <c r="BH41" i="3" s="1"/>
  <c r="BB41" i="3"/>
  <c r="BB43" i="3" s="1"/>
  <c r="AH41" i="3"/>
  <c r="AJ41" i="3" s="1"/>
  <c r="BD60" i="3"/>
  <c r="BD66" i="3" s="1"/>
  <c r="R41" i="3"/>
  <c r="S41" i="3" s="1"/>
  <c r="BN41" i="3"/>
  <c r="BP41" i="3" s="1"/>
  <c r="BP26" i="3"/>
  <c r="BH26" i="3"/>
  <c r="AX41" i="3"/>
  <c r="AY41" i="3" s="1"/>
  <c r="AP41" i="3"/>
  <c r="AR41" i="3" s="1"/>
  <c r="AR26" i="3"/>
  <c r="Z41" i="3"/>
  <c r="AB41" i="3" s="1"/>
  <c r="AB62" i="3" s="1"/>
  <c r="AB64" i="3" s="1"/>
  <c r="BP32" i="3"/>
  <c r="BJ62" i="3"/>
  <c r="BJ63" i="3" s="1"/>
  <c r="BM26" i="3"/>
  <c r="BM24" i="3" s="1"/>
  <c r="BH32" i="3"/>
  <c r="BB62" i="3"/>
  <c r="BB63" i="3" s="1"/>
  <c r="E29" i="3"/>
  <c r="E49" i="3" s="1"/>
  <c r="G49" i="3" s="1"/>
  <c r="Y26" i="3"/>
  <c r="Y24" i="3" s="1"/>
  <c r="AL41" i="3"/>
  <c r="AL43" i="3" s="1"/>
  <c r="G62" i="3"/>
  <c r="G64" i="3" s="1"/>
  <c r="AN60" i="3"/>
  <c r="AN66" i="3" s="1"/>
  <c r="AT41" i="3"/>
  <c r="AT43" i="3" s="1"/>
  <c r="V41" i="3"/>
  <c r="V43" i="3" s="1"/>
  <c r="X60" i="3"/>
  <c r="X66" i="3" s="1"/>
  <c r="AV60" i="3"/>
  <c r="AV66" i="3" s="1"/>
  <c r="AD41" i="3"/>
  <c r="AD43" i="3" s="1"/>
  <c r="AZ32" i="3"/>
  <c r="AT62" i="3"/>
  <c r="AT63" i="3" s="1"/>
  <c r="AR32" i="3"/>
  <c r="AL62" i="3"/>
  <c r="AL63" i="3" s="1"/>
  <c r="AJ32" i="3"/>
  <c r="AH29" i="3"/>
  <c r="AD62" i="3"/>
  <c r="AD63" i="3" s="1"/>
  <c r="AI41" i="3"/>
  <c r="AG26" i="3"/>
  <c r="AG24" i="3" s="1"/>
  <c r="C60" i="3"/>
  <c r="C66" i="3" s="1"/>
  <c r="G32" i="3"/>
  <c r="N62" i="3"/>
  <c r="N63" i="3" s="1"/>
  <c r="Q33" i="3"/>
  <c r="Q26" i="3"/>
  <c r="Q24" i="3" s="1"/>
  <c r="N41" i="3"/>
  <c r="N43" i="3" s="1"/>
  <c r="F41" i="3"/>
  <c r="A62" i="3"/>
  <c r="A63" i="3" s="1"/>
  <c r="D26" i="3"/>
  <c r="D24" i="3" s="1"/>
  <c r="BG41" i="3" l="1"/>
  <c r="BP62" i="3"/>
  <c r="BP64" i="3" s="1"/>
  <c r="AX29" i="3"/>
  <c r="AX49" i="3" s="1"/>
  <c r="AZ49" i="3" s="1"/>
  <c r="AJ62" i="3"/>
  <c r="AJ64" i="3" s="1"/>
  <c r="T41" i="3"/>
  <c r="T62" i="3" s="1"/>
  <c r="T64" i="3" s="1"/>
  <c r="R29" i="3"/>
  <c r="R49" i="3" s="1"/>
  <c r="T49" i="3" s="1"/>
  <c r="BF29" i="3"/>
  <c r="BF49" i="3" s="1"/>
  <c r="BH49" i="3" s="1"/>
  <c r="AZ41" i="3"/>
  <c r="AZ62" i="3" s="1"/>
  <c r="AZ64" i="3" s="1"/>
  <c r="BH62" i="3"/>
  <c r="BH64" i="3" s="1"/>
  <c r="E33" i="3"/>
  <c r="G33" i="3" s="1"/>
  <c r="G60" i="3" s="1"/>
  <c r="C98" i="3" s="1"/>
  <c r="AR62" i="3"/>
  <c r="AR64" i="3" s="1"/>
  <c r="BO41" i="3"/>
  <c r="AA41" i="3"/>
  <c r="BN29" i="3"/>
  <c r="BN33" i="3" s="1"/>
  <c r="BP33" i="3" s="1"/>
  <c r="Z29" i="3"/>
  <c r="Z33" i="3" s="1"/>
  <c r="AB33" i="3" s="1"/>
  <c r="AQ41" i="3"/>
  <c r="AP29" i="3"/>
  <c r="AP49" i="3" s="1"/>
  <c r="AR49" i="3" s="1"/>
  <c r="AH33" i="3"/>
  <c r="AJ33" i="3" s="1"/>
  <c r="AH49" i="3"/>
  <c r="AJ49" i="3" s="1"/>
  <c r="AX33" i="3" l="1"/>
  <c r="AZ33" i="3" s="1"/>
  <c r="AZ60" i="3" s="1"/>
  <c r="C103" i="3" s="1"/>
  <c r="BF33" i="3"/>
  <c r="BH33" i="3" s="1"/>
  <c r="BH60" i="3" s="1"/>
  <c r="C104" i="3" s="1"/>
  <c r="R33" i="3"/>
  <c r="T33" i="3" s="1"/>
  <c r="T60" i="3" s="1"/>
  <c r="C99" i="3" s="1"/>
  <c r="AP33" i="3"/>
  <c r="AR33" i="3" s="1"/>
  <c r="AR60" i="3" s="1"/>
  <c r="C102" i="3" s="1"/>
  <c r="Z49" i="3"/>
  <c r="AB49" i="3" s="1"/>
  <c r="AB60" i="3" s="1"/>
  <c r="C100" i="3" s="1"/>
  <c r="BN49" i="3"/>
  <c r="BP49" i="3" s="1"/>
  <c r="BP60" i="3" s="1"/>
  <c r="C105" i="3" s="1"/>
  <c r="AJ60" i="3"/>
  <c r="C101" i="3" s="1"/>
</calcChain>
</file>

<file path=xl/sharedStrings.xml><?xml version="1.0" encoding="utf-8"?>
<sst xmlns="http://schemas.openxmlformats.org/spreadsheetml/2006/main" count="366" uniqueCount="44">
  <si>
    <t>Payroll Summary</t>
  </si>
  <si>
    <t>AUTO-CHLOR SYSTEM</t>
  </si>
  <si>
    <t>P&amp;L</t>
  </si>
  <si>
    <t>PROJECTIONS -52 WEEKS</t>
  </si>
  <si>
    <t xml:space="preserve">     SALARIES- ROUTE</t>
  </si>
  <si>
    <t>BRANCH</t>
  </si>
  <si>
    <t>EMPLOYEE</t>
  </si>
  <si>
    <t>SSR 1</t>
  </si>
  <si>
    <t>Start Period</t>
  </si>
  <si>
    <t>( Enter 1-13)</t>
  </si>
  <si>
    <t>HIRE DATE</t>
  </si>
  <si>
    <t>POSITION</t>
  </si>
  <si>
    <t>SSR</t>
  </si>
  <si>
    <t>HOURLY</t>
  </si>
  <si>
    <t>RATE</t>
  </si>
  <si>
    <t>ANNUAL TOTAL</t>
  </si>
  <si>
    <t>BASE</t>
  </si>
  <si>
    <t>52 Weeks</t>
  </si>
  <si>
    <t>AVERAGE HOURS PER WEEK</t>
  </si>
  <si>
    <t>AVERAGE WEEKLY RATE</t>
  </si>
  <si>
    <t>HRS</t>
  </si>
  <si>
    <t>REGULAR OVERTIME</t>
  </si>
  <si>
    <t>PREMIUM OVERTIME</t>
  </si>
  <si>
    <t>BIG 6 SALES</t>
  </si>
  <si>
    <t>AVG SALES</t>
  </si>
  <si>
    <t>COMM</t>
  </si>
  <si>
    <t>PER PERIOD</t>
  </si>
  <si>
    <t xml:space="preserve">RATE </t>
  </si>
  <si>
    <t>PROJECTED HAND</t>
  </si>
  <si>
    <t>ROUTE LEADS / NEW SALES COMMISSIONS</t>
  </si>
  <si>
    <t>ON CALL</t>
  </si>
  <si>
    <t>COA</t>
  </si>
  <si>
    <t>RESIGN</t>
  </si>
  <si>
    <t>OTHER</t>
  </si>
  <si>
    <t xml:space="preserve">TOTAL ESTIMATED </t>
  </si>
  <si>
    <t>ESTIMATE BASE &amp; COMMISSION</t>
  </si>
  <si>
    <t>% CHANGE</t>
  </si>
  <si>
    <t xml:space="preserve">ESTIMATED EARNINGS </t>
  </si>
  <si>
    <t>Strong Points:</t>
  </si>
  <si>
    <t>Areas for Improvement:</t>
  </si>
  <si>
    <t>Goals:</t>
  </si>
  <si>
    <t>Hourly Rate</t>
  </si>
  <si>
    <t>Commission Rate</t>
  </si>
  <si>
    <t>Yearly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</si>
</sst>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0"/>
      <color theme="0" tint="-4.9989318521683403E-2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4"/>
      <name val="Times New Roman"/>
      <family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3" applyFill="1" applyAlignment="1" applyProtection="1"/>
    <xf numFmtId="0" fontId="0" fillId="0" borderId="0" xfId="0" quotePrefix="1" applyAlignment="1">
      <alignment horizontal="left"/>
    </xf>
    <xf numFmtId="2" fontId="0" fillId="0" borderId="0" xfId="0" applyNumberFormat="1"/>
    <xf numFmtId="3" fontId="0" fillId="0" borderId="0" xfId="0" applyNumberFormat="1"/>
    <xf numFmtId="2" fontId="2" fillId="0" borderId="1" xfId="0" applyNumberFormat="1" applyFont="1" applyBorder="1"/>
    <xf numFmtId="0" fontId="3" fillId="2" borderId="1" xfId="0" applyFont="1" applyFill="1" applyBorder="1"/>
    <xf numFmtId="2" fontId="0" fillId="0" borderId="1" xfId="0" applyNumberFormat="1" applyBorder="1"/>
    <xf numFmtId="3" fontId="3" fillId="0" borderId="1" xfId="0" applyNumberFormat="1" applyFont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3" fillId="0" borderId="0" xfId="0" applyFont="1"/>
    <xf numFmtId="3" fontId="4" fillId="0" borderId="0" xfId="0" applyNumberFormat="1" applyFont="1" applyAlignment="1">
      <alignment horizontal="center" vertical="center" wrapText="1"/>
    </xf>
    <xf numFmtId="14" fontId="0" fillId="2" borderId="1" xfId="0" applyNumberFormat="1" applyFill="1" applyBorder="1"/>
    <xf numFmtId="0" fontId="0" fillId="0" borderId="1" xfId="0" applyBorder="1"/>
    <xf numFmtId="3" fontId="2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vertical="top" wrapText="1"/>
    </xf>
    <xf numFmtId="2" fontId="3" fillId="2" borderId="1" xfId="0" applyNumberFormat="1" applyFont="1" applyFill="1" applyBorder="1"/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fill"/>
    </xf>
    <xf numFmtId="3" fontId="0" fillId="3" borderId="0" xfId="0" applyNumberFormat="1" applyFill="1"/>
    <xf numFmtId="2" fontId="0" fillId="3" borderId="0" xfId="0" applyNumberFormat="1" applyFill="1"/>
    <xf numFmtId="0" fontId="4" fillId="3" borderId="0" xfId="0" quotePrefix="1" applyFont="1" applyFill="1" applyAlignment="1">
      <alignment horizontal="center"/>
    </xf>
    <xf numFmtId="2" fontId="0" fillId="2" borderId="1" xfId="0" applyNumberFormat="1" applyFill="1" applyBorder="1"/>
    <xf numFmtId="0" fontId="2" fillId="0" borderId="0" xfId="0" applyFont="1"/>
    <xf numFmtId="0" fontId="0" fillId="3" borderId="0" xfId="0" quotePrefix="1" applyFill="1" applyAlignment="1">
      <alignment horizontal="center"/>
    </xf>
    <xf numFmtId="2" fontId="0" fillId="2" borderId="1" xfId="0" quotePrefix="1" applyNumberFormat="1" applyFill="1" applyBorder="1"/>
    <xf numFmtId="2" fontId="0" fillId="3" borderId="0" xfId="0" quotePrefix="1" applyNumberFormat="1" applyFill="1"/>
    <xf numFmtId="0" fontId="3" fillId="3" borderId="0" xfId="0" applyFont="1" applyFill="1"/>
    <xf numFmtId="0" fontId="0" fillId="2" borderId="0" xfId="0" quotePrefix="1" applyFill="1" applyAlignment="1">
      <alignment horizontal="center"/>
    </xf>
    <xf numFmtId="2" fontId="3" fillId="3" borderId="0" xfId="0" applyNumberFormat="1" applyFont="1" applyFill="1" applyAlignment="1">
      <alignment horizontal="fill"/>
    </xf>
    <xf numFmtId="2" fontId="0" fillId="3" borderId="0" xfId="0" quotePrefix="1" applyNumberFormat="1" applyFill="1" applyAlignment="1">
      <alignment horizontal="fill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5" fillId="3" borderId="0" xfId="0" applyFont="1" applyFill="1"/>
    <xf numFmtId="0" fontId="4" fillId="3" borderId="0" xfId="0" applyFont="1" applyFill="1" applyAlignment="1">
      <alignment horizontal="right"/>
    </xf>
    <xf numFmtId="3" fontId="0" fillId="2" borderId="0" xfId="0" applyNumberFormat="1" applyFill="1"/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4" fillId="3" borderId="0" xfId="0" applyFont="1" applyFill="1"/>
    <xf numFmtId="41" fontId="0" fillId="2" borderId="0" xfId="1" applyNumberFormat="1" applyFont="1" applyFill="1" applyAlignment="1" applyProtection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left"/>
    </xf>
    <xf numFmtId="3" fontId="6" fillId="3" borderId="0" xfId="0" applyNumberFormat="1" applyFont="1" applyFill="1"/>
    <xf numFmtId="41" fontId="0" fillId="2" borderId="0" xfId="1" applyNumberFormat="1" applyFont="1" applyFill="1" applyAlignment="1" applyProtection="1">
      <alignment horizontal="left" vertical="top"/>
    </xf>
    <xf numFmtId="0" fontId="5" fillId="3" borderId="0" xfId="0" applyFont="1" applyFill="1" applyAlignment="1">
      <alignment horizontal="left"/>
    </xf>
    <xf numFmtId="0" fontId="0" fillId="2" borderId="0" xfId="0" applyFill="1"/>
    <xf numFmtId="0" fontId="2" fillId="3" borderId="0" xfId="0" applyFont="1" applyFill="1"/>
    <xf numFmtId="3" fontId="0" fillId="0" borderId="3" xfId="0" applyNumberFormat="1" applyBorder="1"/>
    <xf numFmtId="0" fontId="4" fillId="0" borderId="0" xfId="0" applyFont="1"/>
    <xf numFmtId="0" fontId="5" fillId="0" borderId="0" xfId="0" applyFont="1"/>
    <xf numFmtId="0" fontId="7" fillId="0" borderId="0" xfId="0" applyFont="1"/>
    <xf numFmtId="10" fontId="0" fillId="0" borderId="0" xfId="2" applyNumberFormat="1" applyFont="1" applyProtection="1"/>
    <xf numFmtId="3" fontId="0" fillId="2" borderId="4" xfId="0" applyNumberFormat="1" applyFill="1" applyBorder="1"/>
    <xf numFmtId="0" fontId="8" fillId="0" borderId="0" xfId="0" applyFont="1"/>
    <xf numFmtId="0" fontId="9" fillId="0" borderId="1" xfId="0" applyFont="1" applyBorder="1"/>
    <xf numFmtId="2" fontId="9" fillId="0" borderId="1" xfId="0" applyNumberFormat="1" applyFont="1" applyBorder="1"/>
    <xf numFmtId="0" fontId="10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3" fillId="2" borderId="7" xfId="0" applyFont="1" applyFill="1" applyBorder="1" applyProtection="1">
      <protection locked="0"/>
    </xf>
    <xf numFmtId="2" fontId="0" fillId="2" borderId="6" xfId="0" quotePrefix="1" applyNumberFormat="1" applyFill="1" applyBorder="1" applyProtection="1">
      <protection locked="0"/>
    </xf>
    <xf numFmtId="0" fontId="0" fillId="2" borderId="6" xfId="0" quotePrefix="1" applyFill="1" applyBorder="1" applyAlignment="1" applyProtection="1">
      <alignment horizontal="center"/>
      <protection locked="0"/>
    </xf>
    <xf numFmtId="3" fontId="0" fillId="2" borderId="6" xfId="0" applyNumberFormat="1" applyFill="1" applyBorder="1" applyProtection="1">
      <protection locked="0"/>
    </xf>
    <xf numFmtId="10" fontId="0" fillId="2" borderId="6" xfId="0" applyNumberFormat="1" applyFill="1" applyBorder="1" applyAlignment="1" applyProtection="1">
      <alignment horizontal="center" vertical="center"/>
      <protection locked="0"/>
    </xf>
    <xf numFmtId="41" fontId="0" fillId="2" borderId="6" xfId="1" applyNumberFormat="1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Protection="1">
      <protection locked="0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64" fontId="0" fillId="2" borderId="6" xfId="0" applyNumberForma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top" wrapText="1"/>
    </xf>
    <xf numFmtId="3" fontId="4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oodcox\AppData\Local\Microsoft\Windows\INetCache\Content.Outlook\12TII884\2025%20Budget%20Blank.xlsx" TargetMode="External"/><Relationship Id="rId1" Type="http://schemas.openxmlformats.org/officeDocument/2006/relationships/externalLinkPath" Target="file:///C:\Users\woodcox\AppData\Local\Microsoft\Windows\INetCache\Content.Outlook\12TII884\2025%20Budget%20Bl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"/>
      <sheetName val="PL"/>
      <sheetName val="INPUT"/>
      <sheetName val="PR sum"/>
      <sheetName val="PR sum Pro-Rated (PL)"/>
      <sheetName val="Production 1"/>
      <sheetName val="Production 2"/>
      <sheetName val="Production 3"/>
      <sheetName val="Production 4"/>
      <sheetName val="Production 5"/>
      <sheetName val="Production 6"/>
      <sheetName val="Installer 1"/>
      <sheetName val="Installer 2"/>
      <sheetName val="Installer 3"/>
      <sheetName val="Rebuild 1"/>
      <sheetName val="Rebuild 2"/>
      <sheetName val="Rebuild 3"/>
      <sheetName val="SSR 1"/>
      <sheetName val="SSR 2"/>
      <sheetName val="SSR 3"/>
      <sheetName val="SSR 4"/>
      <sheetName val="SSR 5"/>
      <sheetName val="SSR 6"/>
      <sheetName val="SSR 7"/>
      <sheetName val="SSR 8"/>
      <sheetName val="SSR 9"/>
      <sheetName val="SSR 10"/>
      <sheetName val="SSR 11"/>
      <sheetName val="SSR 12"/>
      <sheetName val="SSR 13"/>
      <sheetName val="SSR 14"/>
      <sheetName val="SSR 15"/>
      <sheetName val="SSR 16"/>
      <sheetName val="SSR 17"/>
      <sheetName val="SSR 18"/>
      <sheetName val="SSR 19"/>
      <sheetName val="SSR 20"/>
      <sheetName val="SSR 21"/>
      <sheetName val="Trn 1"/>
      <sheetName val="Trn 2"/>
      <sheetName val="Trn 3"/>
      <sheetName val="Rtesup1"/>
      <sheetName val="Rtesup2"/>
      <sheetName val="Rtesup3"/>
      <sheetName val="Rtesup4"/>
      <sheetName val="Rtesup5"/>
      <sheetName val="Sales 1"/>
      <sheetName val="Sales 2"/>
      <sheetName val="Sales 3"/>
      <sheetName val="Sales 4"/>
      <sheetName val="Sales 5"/>
      <sheetName val="Office 1"/>
      <sheetName val="Office 2"/>
      <sheetName val="Office 3"/>
      <sheetName val="Office 4"/>
      <sheetName val="Manager 1"/>
      <sheetName val="Manager 2"/>
      <sheetName val="Manager 3"/>
      <sheetName val="Manager 4"/>
      <sheetName val="Manager 5"/>
      <sheetName val="cap expend"/>
    </sheetNames>
    <sheetDataSet>
      <sheetData sheetId="0"/>
      <sheetData sheetId="1"/>
      <sheetData sheetId="2">
        <row r="2">
          <cell r="B2" t="str">
            <v>Seattle</v>
          </cell>
        </row>
        <row r="3">
          <cell r="B3">
            <v>2025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239A-8891-4EC5-89F7-3F16746D1805}">
  <sheetPr>
    <pageSetUpPr fitToPage="1"/>
  </sheetPr>
  <dimension ref="A1:BP105"/>
  <sheetViews>
    <sheetView tabSelected="1" topLeftCell="A11" workbookViewId="0">
      <selection activeCell="C41" sqref="C41"/>
    </sheetView>
  </sheetViews>
  <sheetFormatPr defaultColWidth="9.140625" defaultRowHeight="12.75" x14ac:dyDescent="0.2"/>
  <cols>
    <col min="1" max="1" width="17" customWidth="1"/>
    <col min="2" max="2" width="21.42578125" customWidth="1"/>
    <col min="3" max="3" width="21.7109375" customWidth="1"/>
    <col min="4" max="4" width="21.5703125" bestFit="1" customWidth="1"/>
    <col min="5" max="5" width="13.42578125" customWidth="1"/>
    <col min="6" max="6" width="6.28515625" customWidth="1"/>
    <col min="7" max="7" width="14.28515625" style="4" customWidth="1"/>
    <col min="8" max="8" width="14.7109375" customWidth="1"/>
    <col min="9" max="13" width="0" hidden="1" customWidth="1"/>
    <col min="14" max="14" width="11.5703125" hidden="1" customWidth="1"/>
    <col min="15" max="15" width="20.42578125" hidden="1" customWidth="1"/>
    <col min="16" max="16" width="20.28515625" hidden="1" customWidth="1"/>
    <col min="17" max="17" width="21.5703125" hidden="1" customWidth="1"/>
    <col min="18" max="18" width="13.42578125" hidden="1" customWidth="1"/>
    <col min="19" max="19" width="6.28515625" hidden="1" customWidth="1"/>
    <col min="20" max="20" width="14.28515625" style="4" hidden="1" customWidth="1"/>
    <col min="21" max="21" width="0" hidden="1" customWidth="1"/>
    <col min="22" max="22" width="11.5703125" hidden="1" customWidth="1"/>
    <col min="23" max="23" width="20.42578125" hidden="1" customWidth="1"/>
    <col min="24" max="24" width="20.28515625" hidden="1" customWidth="1"/>
    <col min="25" max="25" width="21.5703125" hidden="1" customWidth="1"/>
    <col min="26" max="26" width="13.42578125" hidden="1" customWidth="1"/>
    <col min="27" max="27" width="6.28515625" hidden="1" customWidth="1"/>
    <col min="28" max="28" width="14.28515625" style="4" hidden="1" customWidth="1"/>
    <col min="29" max="29" width="0" hidden="1" customWidth="1"/>
    <col min="30" max="30" width="11.5703125" hidden="1" customWidth="1"/>
    <col min="31" max="31" width="20.42578125" hidden="1" customWidth="1"/>
    <col min="32" max="32" width="20.28515625" hidden="1" customWidth="1"/>
    <col min="33" max="33" width="21.5703125" hidden="1" customWidth="1"/>
    <col min="34" max="34" width="13.42578125" hidden="1" customWidth="1"/>
    <col min="35" max="35" width="6.28515625" hidden="1" customWidth="1"/>
    <col min="36" max="36" width="14.28515625" style="4" hidden="1" customWidth="1"/>
    <col min="37" max="37" width="0" hidden="1" customWidth="1"/>
    <col min="38" max="38" width="11.5703125" hidden="1" customWidth="1"/>
    <col min="39" max="39" width="20.42578125" hidden="1" customWidth="1"/>
    <col min="40" max="40" width="20.28515625" hidden="1" customWidth="1"/>
    <col min="41" max="41" width="21.5703125" hidden="1" customWidth="1"/>
    <col min="42" max="42" width="13.42578125" hidden="1" customWidth="1"/>
    <col min="43" max="43" width="6.28515625" hidden="1" customWidth="1"/>
    <col min="44" max="44" width="14.28515625" style="4" hidden="1" customWidth="1"/>
    <col min="45" max="45" width="0" hidden="1" customWidth="1"/>
    <col min="46" max="46" width="11.5703125" hidden="1" customWidth="1"/>
    <col min="47" max="47" width="20.42578125" hidden="1" customWidth="1"/>
    <col min="48" max="48" width="20.28515625" hidden="1" customWidth="1"/>
    <col min="49" max="49" width="21.5703125" hidden="1" customWidth="1"/>
    <col min="50" max="50" width="13.42578125" hidden="1" customWidth="1"/>
    <col min="51" max="51" width="6.28515625" hidden="1" customWidth="1"/>
    <col min="52" max="52" width="14.28515625" style="4" hidden="1" customWidth="1"/>
    <col min="53" max="53" width="14.7109375" hidden="1" customWidth="1"/>
    <col min="54" max="54" width="11.5703125" hidden="1" customWidth="1"/>
    <col min="55" max="55" width="20.42578125" hidden="1" customWidth="1"/>
    <col min="56" max="56" width="20.28515625" hidden="1" customWidth="1"/>
    <col min="57" max="57" width="21.5703125" hidden="1" customWidth="1"/>
    <col min="58" max="58" width="13.42578125" hidden="1" customWidth="1"/>
    <col min="59" max="59" width="6.28515625" hidden="1" customWidth="1"/>
    <col min="60" max="60" width="14.28515625" style="4" hidden="1" customWidth="1"/>
    <col min="61" max="61" width="0" hidden="1" customWidth="1"/>
    <col min="62" max="62" width="11.5703125" hidden="1" customWidth="1"/>
    <col min="63" max="63" width="20.42578125" hidden="1" customWidth="1"/>
    <col min="64" max="64" width="20.28515625" hidden="1" customWidth="1"/>
    <col min="65" max="65" width="21.5703125" hidden="1" customWidth="1"/>
    <col min="66" max="66" width="13.42578125" hidden="1" customWidth="1"/>
    <col min="67" max="67" width="6.28515625" hidden="1" customWidth="1"/>
    <col min="68" max="68" width="14.28515625" style="4" hidden="1" customWidth="1"/>
    <col min="69" max="69" width="0" hidden="1" customWidth="1"/>
  </cols>
  <sheetData>
    <row r="1" spans="1:68" hidden="1" x14ac:dyDescent="0.2">
      <c r="A1" s="1" t="s">
        <v>0</v>
      </c>
      <c r="D1" s="2" t="s">
        <v>1</v>
      </c>
      <c r="E1" s="3"/>
      <c r="F1" s="3"/>
      <c r="N1" s="1" t="s">
        <v>0</v>
      </c>
      <c r="Q1" s="2" t="s">
        <v>1</v>
      </c>
      <c r="R1" s="3"/>
      <c r="S1" s="3"/>
      <c r="V1" s="1" t="s">
        <v>0</v>
      </c>
      <c r="Y1" s="2" t="s">
        <v>1</v>
      </c>
      <c r="Z1" s="3"/>
      <c r="AA1" s="3"/>
      <c r="AD1" s="1" t="s">
        <v>0</v>
      </c>
      <c r="AG1" s="2" t="s">
        <v>1</v>
      </c>
      <c r="AH1" s="3"/>
      <c r="AI1" s="3"/>
      <c r="AL1" s="1" t="s">
        <v>0</v>
      </c>
      <c r="AO1" s="2" t="s">
        <v>1</v>
      </c>
      <c r="AP1" s="3"/>
      <c r="AQ1" s="3"/>
      <c r="AT1" s="1" t="s">
        <v>0</v>
      </c>
      <c r="AW1" s="2" t="s">
        <v>1</v>
      </c>
      <c r="AX1" s="3"/>
      <c r="AY1" s="3"/>
      <c r="BB1" s="1" t="s">
        <v>0</v>
      </c>
      <c r="BE1" s="2" t="s">
        <v>1</v>
      </c>
      <c r="BF1" s="3"/>
      <c r="BG1" s="3"/>
      <c r="BJ1" s="1" t="s">
        <v>0</v>
      </c>
      <c r="BM1" s="2" t="s">
        <v>1</v>
      </c>
      <c r="BN1" s="3"/>
      <c r="BO1" s="3"/>
    </row>
    <row r="2" spans="1:68" hidden="1" x14ac:dyDescent="0.2">
      <c r="A2" s="1" t="s">
        <v>2</v>
      </c>
      <c r="D2" s="2">
        <f>+[1]INPUT!B3</f>
        <v>2025</v>
      </c>
      <c r="E2" s="3" t="s">
        <v>3</v>
      </c>
      <c r="F2" s="3"/>
      <c r="N2" s="1" t="s">
        <v>2</v>
      </c>
      <c r="Q2" s="2">
        <f>+[1]INPUT!O3</f>
        <v>0</v>
      </c>
      <c r="R2" s="3" t="s">
        <v>3</v>
      </c>
      <c r="S2" s="3"/>
      <c r="V2" s="1" t="s">
        <v>2</v>
      </c>
      <c r="Y2" s="2">
        <f>+[1]INPUT!X3</f>
        <v>0</v>
      </c>
      <c r="Z2" s="3" t="s">
        <v>3</v>
      </c>
      <c r="AA2" s="3"/>
      <c r="AD2" s="1" t="s">
        <v>2</v>
      </c>
      <c r="AG2" s="2">
        <f>+[1]INPUT!AG3</f>
        <v>0</v>
      </c>
      <c r="AH2" s="3" t="s">
        <v>3</v>
      </c>
      <c r="AI2" s="3"/>
      <c r="AL2" s="1" t="s">
        <v>2</v>
      </c>
      <c r="AO2" s="2">
        <f>+[1]INPUT!AP3</f>
        <v>0</v>
      </c>
      <c r="AP2" s="3" t="s">
        <v>3</v>
      </c>
      <c r="AQ2" s="3"/>
      <c r="AT2" s="1" t="s">
        <v>2</v>
      </c>
      <c r="AW2" s="2">
        <f>+[1]INPUT!AZ3</f>
        <v>0</v>
      </c>
      <c r="AX2" s="3" t="s">
        <v>3</v>
      </c>
      <c r="AY2" s="3"/>
      <c r="BB2" s="1" t="s">
        <v>2</v>
      </c>
      <c r="BE2" s="2">
        <f>+[1]INPUT!BH3</f>
        <v>0</v>
      </c>
      <c r="BF2" s="3" t="s">
        <v>3</v>
      </c>
      <c r="BG2" s="3"/>
      <c r="BJ2" s="1" t="s">
        <v>2</v>
      </c>
      <c r="BM2" s="2">
        <f>+[1]INPUT!BP3</f>
        <v>0</v>
      </c>
      <c r="BN2" s="3" t="s">
        <v>3</v>
      </c>
      <c r="BO2" s="3"/>
    </row>
    <row r="3" spans="1:68" hidden="1" x14ac:dyDescent="0.2">
      <c r="D3" t="s">
        <v>4</v>
      </c>
      <c r="E3" s="3"/>
      <c r="F3" s="3"/>
      <c r="Q3" t="s">
        <v>4</v>
      </c>
      <c r="R3" s="3"/>
      <c r="S3" s="3"/>
      <c r="Y3" t="s">
        <v>4</v>
      </c>
      <c r="Z3" s="3"/>
      <c r="AA3" s="3"/>
      <c r="AG3" t="s">
        <v>4</v>
      </c>
      <c r="AH3" s="3"/>
      <c r="AI3" s="3"/>
      <c r="AO3" t="s">
        <v>4</v>
      </c>
      <c r="AP3" s="3"/>
      <c r="AQ3" s="3"/>
      <c r="AW3" t="s">
        <v>4</v>
      </c>
      <c r="AX3" s="3"/>
      <c r="AY3" s="3"/>
      <c r="BE3" t="s">
        <v>4</v>
      </c>
      <c r="BF3" s="3"/>
      <c r="BG3" s="3"/>
      <c r="BM3" t="s">
        <v>4</v>
      </c>
      <c r="BN3" s="3"/>
      <c r="BO3" s="3"/>
    </row>
    <row r="4" spans="1:68" hidden="1" x14ac:dyDescent="0.2">
      <c r="E4" s="3"/>
      <c r="F4" s="3"/>
      <c r="R4" s="3"/>
      <c r="S4" s="3"/>
      <c r="Z4" s="3"/>
      <c r="AA4" s="3"/>
      <c r="AH4" s="3"/>
      <c r="AI4" s="3"/>
      <c r="AP4" s="3"/>
      <c r="AQ4" s="3"/>
      <c r="AX4" s="3"/>
      <c r="AY4" s="3"/>
      <c r="BF4" s="3"/>
      <c r="BG4" s="3"/>
      <c r="BN4" s="3"/>
      <c r="BO4" s="3"/>
    </row>
    <row r="5" spans="1:68" hidden="1" x14ac:dyDescent="0.2">
      <c r="D5" s="2" t="s">
        <v>5</v>
      </c>
      <c r="E5" s="5" t="str">
        <f>[1]INPUT!B2</f>
        <v>Seattle</v>
      </c>
      <c r="F5" s="3"/>
      <c r="Q5" s="2" t="s">
        <v>5</v>
      </c>
      <c r="R5" s="5">
        <f>[1]INPUT!O2</f>
        <v>0</v>
      </c>
      <c r="S5" s="3"/>
      <c r="Y5" s="2" t="s">
        <v>5</v>
      </c>
      <c r="Z5" s="5">
        <f>[1]INPUT!X2</f>
        <v>0</v>
      </c>
      <c r="AA5" s="3"/>
      <c r="AG5" s="2" t="s">
        <v>5</v>
      </c>
      <c r="AH5" s="5">
        <f>[1]INPUT!AG2</f>
        <v>0</v>
      </c>
      <c r="AI5" s="3"/>
      <c r="AO5" s="2" t="s">
        <v>5</v>
      </c>
      <c r="AP5" s="5">
        <f>[1]INPUT!AP2</f>
        <v>0</v>
      </c>
      <c r="AQ5" s="3"/>
      <c r="AW5" s="2" t="s">
        <v>5</v>
      </c>
      <c r="AX5" s="5">
        <f>[1]INPUT!AZ2</f>
        <v>0</v>
      </c>
      <c r="AY5" s="3"/>
      <c r="BE5" s="2" t="s">
        <v>5</v>
      </c>
      <c r="BF5" s="5">
        <f>[1]INPUT!BH2</f>
        <v>0</v>
      </c>
      <c r="BG5" s="3"/>
      <c r="BM5" s="2" t="s">
        <v>5</v>
      </c>
      <c r="BN5" s="5">
        <f>[1]INPUT!BP2</f>
        <v>0</v>
      </c>
      <c r="BO5" s="3"/>
    </row>
    <row r="6" spans="1:68" hidden="1" x14ac:dyDescent="0.2">
      <c r="E6" s="3"/>
      <c r="F6" s="3"/>
      <c r="R6" s="3"/>
      <c r="S6" s="3"/>
      <c r="Z6" s="3"/>
      <c r="AA6" s="3"/>
      <c r="AH6" s="3"/>
      <c r="AI6" s="3"/>
      <c r="AP6" s="3"/>
      <c r="AQ6" s="3"/>
      <c r="AX6" s="3"/>
      <c r="AY6" s="3"/>
      <c r="BF6" s="3"/>
      <c r="BG6" s="3"/>
      <c r="BN6" s="3"/>
      <c r="BO6" s="3"/>
    </row>
    <row r="7" spans="1:68" hidden="1" x14ac:dyDescent="0.2">
      <c r="E7" s="3"/>
      <c r="F7" s="3"/>
      <c r="R7" s="3"/>
      <c r="S7" s="3"/>
      <c r="Z7" s="3"/>
      <c r="AA7" s="3"/>
      <c r="AH7" s="3"/>
      <c r="AI7" s="3"/>
      <c r="AP7" s="3"/>
      <c r="AQ7" s="3"/>
      <c r="AX7" s="3"/>
      <c r="AY7" s="3"/>
      <c r="BF7" s="3"/>
      <c r="BG7" s="3"/>
      <c r="BN7" s="3"/>
      <c r="BO7" s="3"/>
    </row>
    <row r="8" spans="1:68" hidden="1" x14ac:dyDescent="0.2">
      <c r="E8" s="3"/>
      <c r="F8" s="3"/>
      <c r="R8" s="3"/>
      <c r="S8" s="3"/>
      <c r="Z8" s="3"/>
      <c r="AA8" s="3"/>
      <c r="AH8" s="3"/>
      <c r="AI8" s="3"/>
      <c r="AP8" s="3"/>
      <c r="AQ8" s="3"/>
      <c r="AX8" s="3"/>
      <c r="AY8" s="3"/>
      <c r="BF8" s="3"/>
      <c r="BG8" s="3"/>
      <c r="BN8" s="3"/>
      <c r="BO8" s="3"/>
    </row>
    <row r="9" spans="1:68" hidden="1" x14ac:dyDescent="0.2">
      <c r="E9" s="3"/>
      <c r="F9" s="3"/>
      <c r="R9" s="3"/>
      <c r="S9" s="3"/>
      <c r="Z9" s="3"/>
      <c r="AA9" s="3"/>
      <c r="AH9" s="3"/>
      <c r="AI9" s="3"/>
      <c r="AP9" s="3"/>
      <c r="AQ9" s="3"/>
      <c r="AX9" s="3"/>
      <c r="AY9" s="3"/>
      <c r="BF9" s="3"/>
      <c r="BG9" s="3"/>
      <c r="BN9" s="3"/>
      <c r="BO9" s="3"/>
    </row>
    <row r="10" spans="1:68" hidden="1" x14ac:dyDescent="0.2">
      <c r="E10" s="3"/>
      <c r="F10" s="3"/>
      <c r="R10" s="3"/>
      <c r="S10" s="3"/>
      <c r="Z10" s="3"/>
      <c r="AA10" s="3"/>
      <c r="AH10" s="3"/>
      <c r="AI10" s="3"/>
      <c r="AP10" s="3"/>
      <c r="AQ10" s="3"/>
      <c r="AX10" s="3"/>
      <c r="AY10" s="3"/>
      <c r="BF10" s="3"/>
      <c r="BG10" s="3"/>
      <c r="BN10" s="3"/>
      <c r="BO10" s="3"/>
    </row>
    <row r="11" spans="1:68" ht="14.25" thickTop="1" thickBot="1" x14ac:dyDescent="0.25">
      <c r="A11" t="s">
        <v>6</v>
      </c>
      <c r="B11" s="68" t="s">
        <v>7</v>
      </c>
      <c r="C11" s="7"/>
      <c r="D11" s="7"/>
      <c r="E11" s="7"/>
      <c r="F11" s="3"/>
      <c r="G11" s="8"/>
      <c r="N11" t="s">
        <v>6</v>
      </c>
      <c r="O11" s="6" t="s">
        <v>7</v>
      </c>
      <c r="P11" s="7"/>
      <c r="Q11" s="7"/>
      <c r="R11" s="7"/>
      <c r="S11" s="3"/>
      <c r="T11" s="8" t="s">
        <v>8</v>
      </c>
      <c r="V11" t="s">
        <v>6</v>
      </c>
      <c r="W11" s="6" t="s">
        <v>7</v>
      </c>
      <c r="X11" s="7"/>
      <c r="Y11" s="7"/>
      <c r="Z11" s="7"/>
      <c r="AA11" s="3"/>
      <c r="AB11" s="8" t="s">
        <v>8</v>
      </c>
      <c r="AD11" t="s">
        <v>6</v>
      </c>
      <c r="AE11" s="6" t="s">
        <v>7</v>
      </c>
      <c r="AF11" s="7"/>
      <c r="AG11" s="7"/>
      <c r="AH11" s="7"/>
      <c r="AI11" s="3"/>
      <c r="AJ11" s="8" t="s">
        <v>8</v>
      </c>
      <c r="AL11" t="s">
        <v>6</v>
      </c>
      <c r="AM11" s="6" t="s">
        <v>7</v>
      </c>
      <c r="AN11" s="7"/>
      <c r="AO11" s="7"/>
      <c r="AP11" s="7"/>
      <c r="AQ11" s="3"/>
      <c r="AR11" s="8" t="s">
        <v>8</v>
      </c>
      <c r="AT11" t="s">
        <v>6</v>
      </c>
      <c r="AU11" s="6" t="s">
        <v>7</v>
      </c>
      <c r="AV11" s="7"/>
      <c r="AW11" s="7"/>
      <c r="AX11" s="7"/>
      <c r="AY11" s="3"/>
      <c r="AZ11" s="8" t="s">
        <v>8</v>
      </c>
      <c r="BB11" t="s">
        <v>6</v>
      </c>
      <c r="BC11" s="6" t="s">
        <v>7</v>
      </c>
      <c r="BD11" s="7"/>
      <c r="BE11" s="7"/>
      <c r="BF11" s="7"/>
      <c r="BG11" s="3"/>
      <c r="BH11" s="8" t="s">
        <v>8</v>
      </c>
      <c r="BJ11" t="s">
        <v>6</v>
      </c>
      <c r="BK11" s="6" t="s">
        <v>7</v>
      </c>
      <c r="BL11" s="7"/>
      <c r="BM11" s="7"/>
      <c r="BN11" s="7"/>
      <c r="BO11" s="3"/>
      <c r="BP11" s="8" t="s">
        <v>8</v>
      </c>
    </row>
    <row r="12" spans="1:68" ht="13.5" thickTop="1" x14ac:dyDescent="0.2">
      <c r="E12" s="3"/>
      <c r="F12" s="3"/>
      <c r="G12" s="67"/>
      <c r="H12" s="10"/>
      <c r="R12" s="3"/>
      <c r="S12" s="3"/>
      <c r="T12" s="9">
        <v>1</v>
      </c>
      <c r="Z12" s="3"/>
      <c r="AA12" s="3"/>
      <c r="AB12" s="9">
        <v>1</v>
      </c>
      <c r="AH12" s="3"/>
      <c r="AI12" s="3"/>
      <c r="AJ12" s="9">
        <v>1</v>
      </c>
      <c r="AP12" s="3"/>
      <c r="AQ12" s="3"/>
      <c r="AR12" s="9">
        <v>1</v>
      </c>
      <c r="AX12" s="3"/>
      <c r="AY12" s="3"/>
      <c r="AZ12" s="9">
        <v>1</v>
      </c>
      <c r="BA12" s="10" t="s">
        <v>9</v>
      </c>
      <c r="BF12" s="3"/>
      <c r="BG12" s="3"/>
      <c r="BH12" s="9">
        <v>1</v>
      </c>
      <c r="BN12" s="3"/>
      <c r="BO12" s="3"/>
      <c r="BP12" s="9">
        <v>1</v>
      </c>
    </row>
    <row r="13" spans="1:68" ht="39" hidden="1" customHeight="1" x14ac:dyDescent="0.2">
      <c r="E13" s="3"/>
      <c r="F13" s="3"/>
      <c r="G13" s="80"/>
      <c r="H13" s="80"/>
      <c r="R13" s="3"/>
      <c r="S13" s="3"/>
      <c r="T13" s="11">
        <f>'[1]Production 1'!T11</f>
        <v>0</v>
      </c>
      <c r="Z13" s="3"/>
      <c r="AA13" s="3"/>
      <c r="AB13" s="11">
        <f>'[1]Production 1'!AC11</f>
        <v>0</v>
      </c>
      <c r="AH13" s="3"/>
      <c r="AI13" s="3"/>
      <c r="AJ13" s="11">
        <f>'[1]Production 1'!AL11</f>
        <v>0</v>
      </c>
      <c r="AP13" s="3"/>
      <c r="AQ13" s="3"/>
      <c r="AR13" s="11">
        <f>'[1]Production 1'!AU11</f>
        <v>0</v>
      </c>
      <c r="AX13" s="3"/>
      <c r="AY13" s="3"/>
      <c r="AZ13" s="80">
        <f>'[1]Production 1'!BE11</f>
        <v>0</v>
      </c>
      <c r="BA13" s="80"/>
      <c r="BF13" s="3"/>
      <c r="BG13" s="3"/>
      <c r="BH13"/>
      <c r="BN13" s="3"/>
      <c r="BO13" s="3"/>
      <c r="BP13"/>
    </row>
    <row r="14" spans="1:68" ht="26.25" hidden="1" customHeight="1" x14ac:dyDescent="0.2">
      <c r="A14" s="2" t="s">
        <v>10</v>
      </c>
      <c r="B14" s="12"/>
      <c r="C14" s="13"/>
      <c r="E14" s="3"/>
      <c r="F14" s="3"/>
      <c r="G14" s="81"/>
      <c r="H14" s="81"/>
      <c r="N14" s="2" t="s">
        <v>10</v>
      </c>
      <c r="O14" s="12"/>
      <c r="P14" s="13"/>
      <c r="R14" s="3"/>
      <c r="S14" s="3"/>
      <c r="T14" s="14">
        <f>'[1]Production 1'!T12</f>
        <v>0</v>
      </c>
      <c r="V14" s="2" t="s">
        <v>10</v>
      </c>
      <c r="W14" s="12"/>
      <c r="X14" s="13"/>
      <c r="Z14" s="3"/>
      <c r="AA14" s="3"/>
      <c r="AB14" s="14">
        <f>'[1]Production 1'!AC12</f>
        <v>0</v>
      </c>
      <c r="AD14" s="2" t="s">
        <v>10</v>
      </c>
      <c r="AE14" s="12"/>
      <c r="AF14" s="13"/>
      <c r="AH14" s="3"/>
      <c r="AI14" s="3"/>
      <c r="AJ14" s="14">
        <f>'[1]Production 1'!AL12</f>
        <v>0</v>
      </c>
      <c r="AL14" s="2" t="s">
        <v>10</v>
      </c>
      <c r="AM14" s="12"/>
      <c r="AN14" s="13"/>
      <c r="AP14" s="3"/>
      <c r="AQ14" s="3"/>
      <c r="AR14" s="14">
        <f>'[1]Production 1'!AU12</f>
        <v>0</v>
      </c>
      <c r="AT14" s="2" t="s">
        <v>10</v>
      </c>
      <c r="AU14" s="12"/>
      <c r="AV14" s="13"/>
      <c r="AX14" s="3"/>
      <c r="AY14" s="3"/>
      <c r="AZ14" s="81">
        <f>'[1]Production 1'!BE12</f>
        <v>0</v>
      </c>
      <c r="BA14" s="81"/>
      <c r="BB14" s="2" t="s">
        <v>10</v>
      </c>
      <c r="BC14" s="12"/>
      <c r="BD14" s="13"/>
      <c r="BF14" s="3"/>
      <c r="BG14" s="3"/>
      <c r="BH14"/>
      <c r="BJ14" s="2" t="s">
        <v>10</v>
      </c>
      <c r="BK14" s="12"/>
      <c r="BL14" s="13"/>
      <c r="BN14" s="3"/>
      <c r="BO14" s="3"/>
      <c r="BP14"/>
    </row>
    <row r="15" spans="1:68" ht="12.75" hidden="1" customHeight="1" x14ac:dyDescent="0.2">
      <c r="E15" s="3"/>
      <c r="F15" s="3"/>
      <c r="G15" s="15"/>
      <c r="H15" s="15"/>
      <c r="R15" s="3"/>
      <c r="S15" s="3"/>
      <c r="T15" s="15"/>
      <c r="Z15" s="3"/>
      <c r="AA15" s="3"/>
      <c r="AB15" s="15"/>
      <c r="AH15" s="3"/>
      <c r="AI15" s="3"/>
      <c r="AJ15" s="15"/>
      <c r="AP15" s="3"/>
      <c r="AQ15" s="3"/>
      <c r="AR15" s="15"/>
      <c r="AX15" s="3"/>
      <c r="AY15" s="3"/>
      <c r="AZ15" s="15"/>
      <c r="BA15" s="15"/>
      <c r="BF15" s="3"/>
      <c r="BG15" s="3"/>
      <c r="BH15" s="15"/>
      <c r="BN15" s="3"/>
      <c r="BO15" s="3"/>
      <c r="BP15" s="15"/>
    </row>
    <row r="16" spans="1:68" ht="12.75" hidden="1" customHeight="1" x14ac:dyDescent="0.2">
      <c r="E16" s="3"/>
      <c r="F16" s="3"/>
      <c r="G16" s="15"/>
      <c r="H16" s="15"/>
      <c r="R16" s="3"/>
      <c r="S16" s="3"/>
      <c r="T16" s="15"/>
      <c r="Z16" s="3"/>
      <c r="AA16" s="3"/>
      <c r="AB16" s="15"/>
      <c r="AH16" s="3"/>
      <c r="AI16" s="3"/>
      <c r="AJ16" s="15"/>
      <c r="AP16" s="3"/>
      <c r="AQ16" s="3"/>
      <c r="AR16" s="15"/>
      <c r="AX16" s="3"/>
      <c r="AY16" s="3"/>
      <c r="AZ16" s="15"/>
      <c r="BA16" s="15"/>
      <c r="BF16" s="3"/>
      <c r="BG16" s="3"/>
      <c r="BH16" s="15"/>
      <c r="BN16" s="3"/>
      <c r="BO16" s="3"/>
      <c r="BP16" s="15"/>
    </row>
    <row r="17" spans="1:68" ht="12.75" hidden="1" customHeight="1" x14ac:dyDescent="0.2">
      <c r="A17" t="s">
        <v>11</v>
      </c>
      <c r="B17" s="16" t="s">
        <v>12</v>
      </c>
      <c r="C17" s="7"/>
      <c r="D17" s="7"/>
      <c r="E17" s="3"/>
      <c r="F17" s="3"/>
      <c r="N17" t="s">
        <v>11</v>
      </c>
      <c r="O17" s="16" t="s">
        <v>12</v>
      </c>
      <c r="P17" s="7"/>
      <c r="Q17" s="7"/>
      <c r="R17" s="3"/>
      <c r="S17" s="3"/>
      <c r="V17" t="s">
        <v>11</v>
      </c>
      <c r="W17" s="16" t="s">
        <v>12</v>
      </c>
      <c r="X17" s="7"/>
      <c r="Y17" s="7"/>
      <c r="Z17" s="3"/>
      <c r="AA17" s="3"/>
      <c r="AD17" t="s">
        <v>11</v>
      </c>
      <c r="AE17" s="16" t="s">
        <v>12</v>
      </c>
      <c r="AF17" s="7"/>
      <c r="AG17" s="7"/>
      <c r="AH17" s="3"/>
      <c r="AI17" s="3"/>
      <c r="AL17" t="s">
        <v>11</v>
      </c>
      <c r="AM17" s="16" t="s">
        <v>12</v>
      </c>
      <c r="AN17" s="7"/>
      <c r="AO17" s="7"/>
      <c r="AP17" s="3"/>
      <c r="AQ17" s="3"/>
      <c r="AT17" t="s">
        <v>11</v>
      </c>
      <c r="AU17" s="16" t="s">
        <v>12</v>
      </c>
      <c r="AV17" s="7"/>
      <c r="AW17" s="7"/>
      <c r="AX17" s="3"/>
      <c r="AY17" s="3"/>
      <c r="BB17" t="s">
        <v>11</v>
      </c>
      <c r="BC17" s="16" t="s">
        <v>12</v>
      </c>
      <c r="BD17" s="7"/>
      <c r="BE17" s="7"/>
      <c r="BF17" s="3"/>
      <c r="BG17" s="3"/>
      <c r="BJ17" t="s">
        <v>11</v>
      </c>
      <c r="BK17" s="16" t="s">
        <v>12</v>
      </c>
      <c r="BL17" s="7"/>
      <c r="BM17" s="7"/>
      <c r="BN17" s="3"/>
      <c r="BO17" s="3"/>
    </row>
    <row r="18" spans="1:68" ht="12.75" hidden="1" customHeight="1" x14ac:dyDescent="0.2">
      <c r="E18" s="3"/>
      <c r="F18" s="3"/>
      <c r="R18" s="3"/>
      <c r="S18" s="3"/>
      <c r="Z18" s="3"/>
      <c r="AA18" s="3"/>
      <c r="AH18" s="3"/>
      <c r="AI18" s="3"/>
      <c r="AP18" s="3"/>
      <c r="AQ18" s="3"/>
      <c r="AX18" s="3"/>
      <c r="AY18" s="3"/>
      <c r="BF18" s="3"/>
      <c r="BG18" s="3"/>
      <c r="BN18" s="3"/>
      <c r="BO18" s="3"/>
    </row>
    <row r="19" spans="1:68" x14ac:dyDescent="0.2">
      <c r="E19" s="3"/>
      <c r="F19" s="3"/>
      <c r="R19" s="3"/>
      <c r="S19" s="3"/>
      <c r="Z19" s="3"/>
      <c r="AA19" s="3"/>
      <c r="AH19" s="3"/>
      <c r="AI19" s="3"/>
      <c r="AP19" s="3"/>
      <c r="AQ19" s="3"/>
      <c r="AX19" s="3"/>
      <c r="AY19" s="3"/>
      <c r="BF19" s="3"/>
      <c r="BG19" s="3"/>
      <c r="BN19" s="3"/>
      <c r="BO19" s="3"/>
    </row>
    <row r="20" spans="1:68" x14ac:dyDescent="0.2">
      <c r="E20" s="17" t="s">
        <v>13</v>
      </c>
      <c r="F20" s="17"/>
      <c r="R20" s="17" t="s">
        <v>13</v>
      </c>
      <c r="S20" s="17"/>
      <c r="Z20" s="17" t="s">
        <v>13</v>
      </c>
      <c r="AA20" s="17"/>
      <c r="AH20" s="17" t="s">
        <v>13</v>
      </c>
      <c r="AI20" s="17"/>
      <c r="AP20" s="17" t="s">
        <v>13</v>
      </c>
      <c r="AQ20" s="17"/>
      <c r="AX20" s="17" t="s">
        <v>13</v>
      </c>
      <c r="AY20" s="17"/>
      <c r="BF20" s="17" t="s">
        <v>13</v>
      </c>
      <c r="BG20" s="17"/>
      <c r="BN20" s="17" t="s">
        <v>13</v>
      </c>
      <c r="BO20" s="17"/>
    </row>
    <row r="21" spans="1:68" ht="13.5" thickBot="1" x14ac:dyDescent="0.25">
      <c r="E21" s="18" t="s">
        <v>14</v>
      </c>
      <c r="F21" s="17"/>
      <c r="G21" s="19" t="s">
        <v>15</v>
      </c>
      <c r="R21" s="18" t="s">
        <v>14</v>
      </c>
      <c r="S21" s="17"/>
      <c r="T21" s="19" t="s">
        <v>15</v>
      </c>
      <c r="Z21" s="18" t="s">
        <v>14</v>
      </c>
      <c r="AA21" s="17"/>
      <c r="AB21" s="19" t="s">
        <v>15</v>
      </c>
      <c r="AH21" s="18" t="s">
        <v>14</v>
      </c>
      <c r="AI21" s="17"/>
      <c r="AJ21" s="19" t="s">
        <v>15</v>
      </c>
      <c r="AP21" s="18" t="s">
        <v>14</v>
      </c>
      <c r="AQ21" s="17"/>
      <c r="AR21" s="19" t="s">
        <v>15</v>
      </c>
      <c r="AX21" s="18" t="s">
        <v>14</v>
      </c>
      <c r="AY21" s="17"/>
      <c r="AZ21" s="19" t="s">
        <v>15</v>
      </c>
      <c r="BF21" s="18" t="s">
        <v>14</v>
      </c>
      <c r="BG21" s="17"/>
      <c r="BH21" s="19" t="s">
        <v>15</v>
      </c>
      <c r="BN21" s="18" t="s">
        <v>14</v>
      </c>
      <c r="BO21" s="17"/>
      <c r="BP21" s="19" t="s">
        <v>15</v>
      </c>
    </row>
    <row r="22" spans="1:68" x14ac:dyDescent="0.2">
      <c r="A22" s="20"/>
      <c r="B22" s="20"/>
      <c r="C22" s="20"/>
      <c r="D22" s="20"/>
      <c r="E22" s="21"/>
      <c r="F22" s="21"/>
      <c r="G22" s="22"/>
      <c r="N22" s="20"/>
      <c r="O22" s="20"/>
      <c r="P22" s="20"/>
      <c r="Q22" s="20"/>
      <c r="R22" s="21"/>
      <c r="S22" s="21"/>
      <c r="T22" s="22"/>
      <c r="V22" s="20"/>
      <c r="W22" s="20"/>
      <c r="X22" s="20"/>
      <c r="Y22" s="20"/>
      <c r="Z22" s="21"/>
      <c r="AA22" s="21"/>
      <c r="AB22" s="22"/>
      <c r="AD22" s="20"/>
      <c r="AE22" s="20"/>
      <c r="AF22" s="20"/>
      <c r="AG22" s="20"/>
      <c r="AH22" s="21"/>
      <c r="AI22" s="21"/>
      <c r="AJ22" s="22"/>
      <c r="AL22" s="20"/>
      <c r="AM22" s="20"/>
      <c r="AN22" s="20"/>
      <c r="AO22" s="20"/>
      <c r="AP22" s="21"/>
      <c r="AQ22" s="21"/>
      <c r="AR22" s="22"/>
      <c r="AT22" s="20"/>
      <c r="AU22" s="20"/>
      <c r="AV22" s="20"/>
      <c r="AW22" s="20"/>
      <c r="AX22" s="21"/>
      <c r="AY22" s="21"/>
      <c r="AZ22" s="22"/>
      <c r="BB22" s="20"/>
      <c r="BC22" s="20"/>
      <c r="BD22" s="20"/>
      <c r="BE22" s="20"/>
      <c r="BF22" s="21"/>
      <c r="BG22" s="21"/>
      <c r="BH22" s="22"/>
      <c r="BJ22" s="20"/>
      <c r="BK22" s="20"/>
      <c r="BL22" s="20"/>
      <c r="BM22" s="20"/>
      <c r="BN22" s="21"/>
      <c r="BO22" s="21"/>
      <c r="BP22" s="22"/>
    </row>
    <row r="23" spans="1:68" ht="12.75" hidden="1" customHeight="1" x14ac:dyDescent="0.2">
      <c r="A23" s="20"/>
      <c r="B23" s="20"/>
      <c r="C23" s="20"/>
      <c r="D23" s="20"/>
      <c r="E23" s="23"/>
      <c r="F23" s="23"/>
      <c r="G23" s="22"/>
      <c r="N23" s="20"/>
      <c r="O23" s="20"/>
      <c r="P23" s="20"/>
      <c r="Q23" s="20"/>
      <c r="R23" s="23"/>
      <c r="S23" s="23"/>
      <c r="T23" s="22"/>
      <c r="V23" s="20"/>
      <c r="W23" s="20"/>
      <c r="X23" s="20"/>
      <c r="Y23" s="20"/>
      <c r="Z23" s="23"/>
      <c r="AA23" s="23"/>
      <c r="AB23" s="22"/>
      <c r="AD23" s="20"/>
      <c r="AE23" s="20"/>
      <c r="AF23" s="20"/>
      <c r="AG23" s="20"/>
      <c r="AH23" s="23"/>
      <c r="AI23" s="23"/>
      <c r="AJ23" s="22"/>
      <c r="AL23" s="20"/>
      <c r="AM23" s="20"/>
      <c r="AN23" s="20"/>
      <c r="AO23" s="20"/>
      <c r="AP23" s="23"/>
      <c r="AQ23" s="23"/>
      <c r="AR23" s="22"/>
      <c r="AT23" s="20"/>
      <c r="AU23" s="20"/>
      <c r="AV23" s="20"/>
      <c r="AW23" s="20"/>
      <c r="AX23" s="23"/>
      <c r="AY23" s="23"/>
      <c r="AZ23" s="22"/>
      <c r="BB23" s="20"/>
      <c r="BC23" s="20"/>
      <c r="BD23" s="20"/>
      <c r="BE23" s="20"/>
      <c r="BF23" s="23"/>
      <c r="BG23" s="23"/>
      <c r="BH23" s="22"/>
      <c r="BJ23" s="20"/>
      <c r="BK23" s="20"/>
      <c r="BL23" s="20"/>
      <c r="BM23" s="20"/>
      <c r="BN23" s="23"/>
      <c r="BO23" s="23"/>
      <c r="BP23" s="22"/>
    </row>
    <row r="24" spans="1:68" ht="12.75" hidden="1" customHeight="1" x14ac:dyDescent="0.2">
      <c r="A24" s="20" t="s">
        <v>16</v>
      </c>
      <c r="B24" s="20"/>
      <c r="C24" s="20"/>
      <c r="D24" s="24">
        <f>+D26-1</f>
        <v>2024</v>
      </c>
      <c r="E24" s="25">
        <v>25</v>
      </c>
      <c r="F24" s="23"/>
      <c r="G24" s="22"/>
      <c r="H24" s="26" t="s">
        <v>17</v>
      </c>
      <c r="I24" s="10"/>
      <c r="N24" s="20" t="s">
        <v>16</v>
      </c>
      <c r="O24" s="20"/>
      <c r="P24" s="20"/>
      <c r="Q24" s="24">
        <f>+Q26-1</f>
        <v>-1</v>
      </c>
      <c r="R24" s="25">
        <v>25</v>
      </c>
      <c r="S24" s="23"/>
      <c r="T24" s="22"/>
      <c r="V24" s="20" t="s">
        <v>16</v>
      </c>
      <c r="W24" s="20"/>
      <c r="X24" s="20"/>
      <c r="Y24" s="24">
        <f>+Y26-1</f>
        <v>-1</v>
      </c>
      <c r="Z24" s="25">
        <v>25</v>
      </c>
      <c r="AA24" s="23"/>
      <c r="AB24" s="22"/>
      <c r="AD24" s="20" t="s">
        <v>16</v>
      </c>
      <c r="AE24" s="20"/>
      <c r="AF24" s="20"/>
      <c r="AG24" s="24">
        <f>+AG26-1</f>
        <v>-1</v>
      </c>
      <c r="AH24" s="25">
        <v>25</v>
      </c>
      <c r="AI24" s="23"/>
      <c r="AJ24" s="22"/>
      <c r="AL24" s="20" t="s">
        <v>16</v>
      </c>
      <c r="AM24" s="20"/>
      <c r="AN24" s="20"/>
      <c r="AO24" s="24">
        <f>+AO26-1</f>
        <v>-1</v>
      </c>
      <c r="AP24" s="25">
        <v>25</v>
      </c>
      <c r="AQ24" s="23"/>
      <c r="AR24" s="22"/>
      <c r="AT24" s="20" t="s">
        <v>16</v>
      </c>
      <c r="AU24" s="20"/>
      <c r="AV24" s="20"/>
      <c r="AW24" s="24">
        <f>+AW26-1</f>
        <v>-1</v>
      </c>
      <c r="AX24" s="25">
        <v>25</v>
      </c>
      <c r="AY24" s="23"/>
      <c r="AZ24" s="22"/>
      <c r="BA24" s="26" t="s">
        <v>17</v>
      </c>
      <c r="BB24" s="20" t="s">
        <v>16</v>
      </c>
      <c r="BC24" s="20"/>
      <c r="BD24" s="20"/>
      <c r="BE24" s="24">
        <f>+BE26-1</f>
        <v>-1</v>
      </c>
      <c r="BF24" s="25">
        <v>25</v>
      </c>
      <c r="BG24" s="23"/>
      <c r="BH24" s="22"/>
      <c r="BJ24" s="20" t="s">
        <v>16</v>
      </c>
      <c r="BK24" s="20"/>
      <c r="BL24" s="20"/>
      <c r="BM24" s="24">
        <f>+BM26-1</f>
        <v>-1</v>
      </c>
      <c r="BN24" s="25">
        <v>25</v>
      </c>
      <c r="BO24" s="23"/>
      <c r="BP24" s="22"/>
    </row>
    <row r="25" spans="1:68" ht="13.5" thickBot="1" x14ac:dyDescent="0.25">
      <c r="A25" s="20"/>
      <c r="B25" s="20"/>
      <c r="C25" s="20"/>
      <c r="D25" s="27"/>
      <c r="E25" s="21"/>
      <c r="F25" s="21"/>
      <c r="G25" s="22"/>
      <c r="H25" s="10"/>
      <c r="I25" s="10"/>
      <c r="N25" s="20"/>
      <c r="O25" s="20"/>
      <c r="P25" s="20"/>
      <c r="Q25" s="27"/>
      <c r="R25" s="21"/>
      <c r="S25" s="21"/>
      <c r="T25" s="22"/>
      <c r="V25" s="20"/>
      <c r="W25" s="20"/>
      <c r="X25" s="20"/>
      <c r="Y25" s="27"/>
      <c r="Z25" s="21"/>
      <c r="AA25" s="21"/>
      <c r="AB25" s="22"/>
      <c r="AD25" s="20"/>
      <c r="AE25" s="20"/>
      <c r="AF25" s="20"/>
      <c r="AG25" s="27"/>
      <c r="AH25" s="21"/>
      <c r="AI25" s="21"/>
      <c r="AJ25" s="22"/>
      <c r="AL25" s="20"/>
      <c r="AM25" s="20"/>
      <c r="AN25" s="20"/>
      <c r="AO25" s="27"/>
      <c r="AP25" s="21"/>
      <c r="AQ25" s="21"/>
      <c r="AR25" s="22"/>
      <c r="AT25" s="20"/>
      <c r="AU25" s="20"/>
      <c r="AV25" s="20"/>
      <c r="AW25" s="27"/>
      <c r="AX25" s="21"/>
      <c r="AY25" s="21"/>
      <c r="AZ25" s="22"/>
      <c r="BA25" s="10"/>
      <c r="BB25" s="20"/>
      <c r="BC25" s="20"/>
      <c r="BD25" s="20"/>
      <c r="BE25" s="27"/>
      <c r="BF25" s="21"/>
      <c r="BG25" s="21"/>
      <c r="BH25" s="22"/>
      <c r="BJ25" s="20"/>
      <c r="BK25" s="20"/>
      <c r="BL25" s="20"/>
      <c r="BM25" s="27"/>
      <c r="BN25" s="21"/>
      <c r="BO25" s="21"/>
      <c r="BP25" s="22"/>
    </row>
    <row r="26" spans="1:68" ht="13.5" thickBot="1" x14ac:dyDescent="0.25">
      <c r="A26" s="20" t="s">
        <v>16</v>
      </c>
      <c r="B26" s="20"/>
      <c r="C26" s="20"/>
      <c r="D26" s="24">
        <f>+D2</f>
        <v>2025</v>
      </c>
      <c r="E26" s="69">
        <v>22</v>
      </c>
      <c r="F26" s="29"/>
      <c r="G26" s="22">
        <f>+E26*2080</f>
        <v>45760</v>
      </c>
      <c r="H26" s="26"/>
      <c r="I26" s="10"/>
      <c r="N26" s="20" t="s">
        <v>16</v>
      </c>
      <c r="O26" s="20"/>
      <c r="P26" s="20"/>
      <c r="Q26" s="24">
        <f>+Q2</f>
        <v>0</v>
      </c>
      <c r="R26" s="28">
        <f>A99</f>
        <v>21.35</v>
      </c>
      <c r="S26" s="29"/>
      <c r="T26" s="22">
        <f>+R26*2080</f>
        <v>44408</v>
      </c>
      <c r="V26" s="20" t="s">
        <v>16</v>
      </c>
      <c r="W26" s="20"/>
      <c r="X26" s="20"/>
      <c r="Y26" s="24">
        <f>+Y2</f>
        <v>0</v>
      </c>
      <c r="Z26" s="28">
        <f>A100</f>
        <v>20.75</v>
      </c>
      <c r="AA26" s="29"/>
      <c r="AB26" s="22">
        <f>+Z26*2080</f>
        <v>43160</v>
      </c>
      <c r="AD26" s="20" t="s">
        <v>16</v>
      </c>
      <c r="AE26" s="20"/>
      <c r="AF26" s="20"/>
      <c r="AG26" s="24">
        <f>+AG2</f>
        <v>0</v>
      </c>
      <c r="AH26" s="28">
        <f>A101</f>
        <v>20</v>
      </c>
      <c r="AI26" s="29"/>
      <c r="AJ26" s="22">
        <f>+AH26*2080</f>
        <v>41600</v>
      </c>
      <c r="AL26" s="20" t="s">
        <v>16</v>
      </c>
      <c r="AM26" s="20"/>
      <c r="AN26" s="20"/>
      <c r="AO26" s="24">
        <f>+AO2</f>
        <v>0</v>
      </c>
      <c r="AP26" s="28">
        <f>A102</f>
        <v>19.3</v>
      </c>
      <c r="AQ26" s="29"/>
      <c r="AR26" s="22">
        <f>+AP26*2080</f>
        <v>40144</v>
      </c>
      <c r="AT26" s="20" t="s">
        <v>16</v>
      </c>
      <c r="AU26" s="20"/>
      <c r="AV26" s="20"/>
      <c r="AW26" s="24">
        <f>+AW2</f>
        <v>0</v>
      </c>
      <c r="AX26" s="28">
        <f>A103</f>
        <v>18.75</v>
      </c>
      <c r="AY26" s="29"/>
      <c r="AZ26" s="22">
        <f>+AX26*2080</f>
        <v>39000</v>
      </c>
      <c r="BA26" s="26" t="s">
        <v>17</v>
      </c>
      <c r="BB26" s="20" t="s">
        <v>16</v>
      </c>
      <c r="BC26" s="20"/>
      <c r="BD26" s="20"/>
      <c r="BE26" s="24">
        <f>+BE2</f>
        <v>0</v>
      </c>
      <c r="BF26" s="28">
        <f>A104</f>
        <v>18.25</v>
      </c>
      <c r="BG26" s="29"/>
      <c r="BH26" s="22">
        <f>+BF26*2080</f>
        <v>37960</v>
      </c>
      <c r="BJ26" s="20" t="s">
        <v>16</v>
      </c>
      <c r="BK26" s="20"/>
      <c r="BL26" s="20"/>
      <c r="BM26" s="24">
        <f>+BM2</f>
        <v>0</v>
      </c>
      <c r="BN26" s="28">
        <f>A105</f>
        <v>18</v>
      </c>
      <c r="BO26" s="29"/>
      <c r="BP26" s="22">
        <f>+BN26*2080</f>
        <v>37440</v>
      </c>
    </row>
    <row r="27" spans="1:68" ht="13.5" thickBot="1" x14ac:dyDescent="0.25">
      <c r="A27" s="20"/>
      <c r="B27" s="20"/>
      <c r="C27" s="20"/>
      <c r="D27" s="27"/>
      <c r="E27" s="29"/>
      <c r="F27" s="29"/>
      <c r="G27" s="22"/>
      <c r="N27" s="20"/>
      <c r="O27" s="20"/>
      <c r="P27" s="20"/>
      <c r="Q27" s="27"/>
      <c r="R27" s="29"/>
      <c r="S27" s="29"/>
      <c r="T27" s="22"/>
      <c r="V27" s="20"/>
      <c r="W27" s="20"/>
      <c r="X27" s="20"/>
      <c r="Y27" s="27"/>
      <c r="Z27" s="29"/>
      <c r="AA27" s="29"/>
      <c r="AB27" s="22"/>
      <c r="AD27" s="20"/>
      <c r="AE27" s="20"/>
      <c r="AF27" s="20"/>
      <c r="AG27" s="27"/>
      <c r="AH27" s="29"/>
      <c r="AI27" s="29"/>
      <c r="AJ27" s="22"/>
      <c r="AL27" s="20"/>
      <c r="AM27" s="20"/>
      <c r="AN27" s="20"/>
      <c r="AO27" s="27"/>
      <c r="AP27" s="29"/>
      <c r="AQ27" s="29"/>
      <c r="AR27" s="22"/>
      <c r="AT27" s="20"/>
      <c r="AU27" s="20"/>
      <c r="AV27" s="20"/>
      <c r="AW27" s="27"/>
      <c r="AX27" s="29"/>
      <c r="AY27" s="29"/>
      <c r="AZ27" s="22"/>
      <c r="BB27" s="20"/>
      <c r="BC27" s="20"/>
      <c r="BD27" s="20"/>
      <c r="BE27" s="27"/>
      <c r="BF27" s="29"/>
      <c r="BG27" s="29"/>
      <c r="BH27" s="22"/>
      <c r="BJ27" s="20"/>
      <c r="BK27" s="20"/>
      <c r="BL27" s="20"/>
      <c r="BM27" s="27"/>
      <c r="BN27" s="29"/>
      <c r="BO27" s="29"/>
      <c r="BP27" s="22"/>
    </row>
    <row r="28" spans="1:68" ht="13.5" thickBot="1" x14ac:dyDescent="0.25">
      <c r="A28" s="30" t="s">
        <v>18</v>
      </c>
      <c r="B28" s="20"/>
      <c r="C28" s="20"/>
      <c r="D28" s="70">
        <v>45</v>
      </c>
      <c r="E28" s="32"/>
      <c r="F28" s="33"/>
      <c r="G28" s="22"/>
      <c r="N28" s="30" t="s">
        <v>18</v>
      </c>
      <c r="O28" s="20"/>
      <c r="P28" s="20"/>
      <c r="Q28" s="31">
        <f>$D$28</f>
        <v>45</v>
      </c>
      <c r="R28" s="32"/>
      <c r="S28" s="33"/>
      <c r="T28" s="22"/>
      <c r="V28" s="30" t="s">
        <v>18</v>
      </c>
      <c r="W28" s="20"/>
      <c r="X28" s="20"/>
      <c r="Y28" s="31">
        <f>$D$28</f>
        <v>45</v>
      </c>
      <c r="Z28" s="32"/>
      <c r="AA28" s="33"/>
      <c r="AB28" s="22"/>
      <c r="AD28" s="30" t="s">
        <v>18</v>
      </c>
      <c r="AE28" s="20"/>
      <c r="AF28" s="20"/>
      <c r="AG28" s="31">
        <f>$D$28</f>
        <v>45</v>
      </c>
      <c r="AH28" s="32"/>
      <c r="AI28" s="33"/>
      <c r="AJ28" s="22"/>
      <c r="AL28" s="30" t="s">
        <v>18</v>
      </c>
      <c r="AM28" s="20"/>
      <c r="AN28" s="20"/>
      <c r="AO28" s="31">
        <f>$D$28</f>
        <v>45</v>
      </c>
      <c r="AP28" s="32"/>
      <c r="AQ28" s="33"/>
      <c r="AR28" s="22"/>
      <c r="AT28" s="30" t="s">
        <v>18</v>
      </c>
      <c r="AU28" s="20"/>
      <c r="AV28" s="20"/>
      <c r="AW28" s="31">
        <f>$D$28</f>
        <v>45</v>
      </c>
      <c r="AX28" s="32"/>
      <c r="AY28" s="33"/>
      <c r="AZ28" s="22"/>
      <c r="BB28" s="30" t="s">
        <v>18</v>
      </c>
      <c r="BC28" s="20"/>
      <c r="BD28" s="20"/>
      <c r="BE28" s="31">
        <f>$D$28</f>
        <v>45</v>
      </c>
      <c r="BF28" s="32"/>
      <c r="BG28" s="33"/>
      <c r="BH28" s="22"/>
      <c r="BJ28" s="30" t="s">
        <v>18</v>
      </c>
      <c r="BK28" s="20"/>
      <c r="BL28" s="20"/>
      <c r="BM28" s="31">
        <f>$D$28</f>
        <v>45</v>
      </c>
      <c r="BN28" s="32"/>
      <c r="BO28" s="33"/>
      <c r="BP28" s="22"/>
    </row>
    <row r="29" spans="1:68" x14ac:dyDescent="0.2">
      <c r="A29" s="20" t="s">
        <v>19</v>
      </c>
      <c r="B29" s="20"/>
      <c r="C29" s="20"/>
      <c r="D29" s="27"/>
      <c r="E29" s="23">
        <f>IF(D28=0,0,+((E26*D28)+(E41/4))/D28)</f>
        <v>25.888888888888889</v>
      </c>
      <c r="F29" s="33"/>
      <c r="G29" s="22"/>
      <c r="N29" s="20" t="s">
        <v>19</v>
      </c>
      <c r="O29" s="20"/>
      <c r="P29" s="20"/>
      <c r="Q29" s="27"/>
      <c r="R29" s="23">
        <f>IF(Q28=0,0,+((R26*Q28)+(R41/4))/Q28)</f>
        <v>24.461111111111112</v>
      </c>
      <c r="S29" s="33"/>
      <c r="T29" s="22"/>
      <c r="V29" s="20" t="s">
        <v>19</v>
      </c>
      <c r="W29" s="20"/>
      <c r="X29" s="20"/>
      <c r="Y29" s="27"/>
      <c r="Z29" s="23">
        <f>IF(Y28=0,0,+((Z26*Y28)+(Z41/4))/Y28)</f>
        <v>24.638888888888889</v>
      </c>
      <c r="AA29" s="33"/>
      <c r="AB29" s="22"/>
      <c r="AD29" s="20" t="s">
        <v>19</v>
      </c>
      <c r="AE29" s="20"/>
      <c r="AF29" s="20"/>
      <c r="AG29" s="27"/>
      <c r="AH29" s="23">
        <f>IF(AG28=0,0,+((AH26*AG28)+(AH41/4))/AG28)</f>
        <v>24.666666666666668</v>
      </c>
      <c r="AI29" s="33"/>
      <c r="AJ29" s="22"/>
      <c r="AL29" s="20" t="s">
        <v>19</v>
      </c>
      <c r="AM29" s="20"/>
      <c r="AN29" s="20"/>
      <c r="AO29" s="27"/>
      <c r="AP29" s="23">
        <f>IF(AO28=0,0,+((AP26*AO28)+(AP41/4))/AO28)</f>
        <v>24.744444444444444</v>
      </c>
      <c r="AQ29" s="33"/>
      <c r="AR29" s="22"/>
      <c r="AT29" s="20" t="s">
        <v>19</v>
      </c>
      <c r="AU29" s="20"/>
      <c r="AV29" s="20"/>
      <c r="AW29" s="27"/>
      <c r="AX29" s="23">
        <f>IF(AW28=0,0,+((AX26*AW28)+(AX41/4))/AW28)</f>
        <v>24.972222222222221</v>
      </c>
      <c r="AY29" s="33"/>
      <c r="AZ29" s="22"/>
      <c r="BB29" s="20" t="s">
        <v>19</v>
      </c>
      <c r="BC29" s="20"/>
      <c r="BD29" s="20"/>
      <c r="BE29" s="27"/>
      <c r="BF29" s="23">
        <f>IF(BE28=0,0,+((BF26*BE28)+(BF41/4))/BE28)</f>
        <v>25.25</v>
      </c>
      <c r="BG29" s="33"/>
      <c r="BH29" s="22"/>
      <c r="BJ29" s="20" t="s">
        <v>19</v>
      </c>
      <c r="BK29" s="20"/>
      <c r="BL29" s="20"/>
      <c r="BM29" s="27"/>
      <c r="BN29" s="23">
        <f>IF(BM28=0,0,+((BN26*BM28)+(BN41/4))/BM28)</f>
        <v>25.777777777777779</v>
      </c>
      <c r="BO29" s="33"/>
      <c r="BP29" s="22"/>
    </row>
    <row r="30" spans="1:68" x14ac:dyDescent="0.2">
      <c r="A30" s="20"/>
      <c r="B30" s="20"/>
      <c r="C30" s="20"/>
      <c r="D30" s="27"/>
      <c r="E30" s="33"/>
      <c r="F30" s="33"/>
      <c r="G30" s="22"/>
      <c r="N30" s="20"/>
      <c r="O30" s="20"/>
      <c r="P30" s="20"/>
      <c r="Q30" s="27"/>
      <c r="R30" s="33"/>
      <c r="S30" s="33"/>
      <c r="T30" s="22"/>
      <c r="V30" s="20"/>
      <c r="W30" s="20"/>
      <c r="X30" s="20"/>
      <c r="Y30" s="27"/>
      <c r="Z30" s="33"/>
      <c r="AA30" s="33"/>
      <c r="AB30" s="22"/>
      <c r="AD30" s="20"/>
      <c r="AE30" s="20"/>
      <c r="AF30" s="20"/>
      <c r="AG30" s="27"/>
      <c r="AH30" s="33"/>
      <c r="AI30" s="33"/>
      <c r="AJ30" s="22"/>
      <c r="AL30" s="20"/>
      <c r="AM30" s="20"/>
      <c r="AN30" s="20"/>
      <c r="AO30" s="27"/>
      <c r="AP30" s="33"/>
      <c r="AQ30" s="33"/>
      <c r="AR30" s="22"/>
      <c r="AT30" s="20"/>
      <c r="AU30" s="20"/>
      <c r="AV30" s="20"/>
      <c r="AW30" s="27"/>
      <c r="AX30" s="33"/>
      <c r="AY30" s="33"/>
      <c r="AZ30" s="22"/>
      <c r="BB30" s="20"/>
      <c r="BC30" s="20"/>
      <c r="BD30" s="20"/>
      <c r="BE30" s="27"/>
      <c r="BF30" s="33"/>
      <c r="BG30" s="33"/>
      <c r="BH30" s="22"/>
      <c r="BJ30" s="20"/>
      <c r="BK30" s="20"/>
      <c r="BL30" s="20"/>
      <c r="BM30" s="27"/>
      <c r="BN30" s="33"/>
      <c r="BO30" s="33"/>
      <c r="BP30" s="22"/>
    </row>
    <row r="31" spans="1:68" x14ac:dyDescent="0.2">
      <c r="A31" s="20"/>
      <c r="B31" s="20"/>
      <c r="C31" s="20"/>
      <c r="D31" s="34" t="s">
        <v>20</v>
      </c>
      <c r="E31" s="35" t="s">
        <v>14</v>
      </c>
      <c r="F31" s="33"/>
      <c r="G31" s="22"/>
      <c r="N31" s="20"/>
      <c r="O31" s="20"/>
      <c r="P31" s="20"/>
      <c r="Q31" s="34" t="s">
        <v>20</v>
      </c>
      <c r="R31" s="35" t="s">
        <v>14</v>
      </c>
      <c r="S31" s="33"/>
      <c r="T31" s="22"/>
      <c r="V31" s="20"/>
      <c r="W31" s="20"/>
      <c r="X31" s="20"/>
      <c r="Y31" s="34" t="s">
        <v>20</v>
      </c>
      <c r="Z31" s="35" t="s">
        <v>14</v>
      </c>
      <c r="AA31" s="33"/>
      <c r="AB31" s="22"/>
      <c r="AD31" s="20"/>
      <c r="AE31" s="20"/>
      <c r="AF31" s="20"/>
      <c r="AG31" s="34" t="s">
        <v>20</v>
      </c>
      <c r="AH31" s="35" t="s">
        <v>14</v>
      </c>
      <c r="AI31" s="33"/>
      <c r="AJ31" s="22"/>
      <c r="AL31" s="20"/>
      <c r="AM31" s="20"/>
      <c r="AN31" s="20"/>
      <c r="AO31" s="34" t="s">
        <v>20</v>
      </c>
      <c r="AP31" s="35" t="s">
        <v>14</v>
      </c>
      <c r="AQ31" s="33"/>
      <c r="AR31" s="22"/>
      <c r="AT31" s="20"/>
      <c r="AU31" s="20"/>
      <c r="AV31" s="20"/>
      <c r="AW31" s="34" t="s">
        <v>20</v>
      </c>
      <c r="AX31" s="35" t="s">
        <v>14</v>
      </c>
      <c r="AY31" s="33"/>
      <c r="AZ31" s="22"/>
      <c r="BB31" s="20"/>
      <c r="BC31" s="20"/>
      <c r="BD31" s="20"/>
      <c r="BE31" s="34" t="s">
        <v>20</v>
      </c>
      <c r="BF31" s="35" t="s">
        <v>14</v>
      </c>
      <c r="BG31" s="33"/>
      <c r="BH31" s="22"/>
      <c r="BJ31" s="20"/>
      <c r="BK31" s="20"/>
      <c r="BL31" s="20"/>
      <c r="BM31" s="34" t="s">
        <v>20</v>
      </c>
      <c r="BN31" s="35" t="s">
        <v>14</v>
      </c>
      <c r="BO31" s="33"/>
      <c r="BP31" s="22"/>
    </row>
    <row r="32" spans="1:68" x14ac:dyDescent="0.2">
      <c r="A32" s="20" t="s">
        <v>21</v>
      </c>
      <c r="B32" s="20"/>
      <c r="C32" s="20"/>
      <c r="D32" s="36">
        <f>(+D28-40)*52</f>
        <v>260</v>
      </c>
      <c r="E32" s="23">
        <f>+E26</f>
        <v>22</v>
      </c>
      <c r="F32" s="23"/>
      <c r="G32" s="22">
        <f>+E32*D32</f>
        <v>5720</v>
      </c>
      <c r="N32" s="20" t="s">
        <v>21</v>
      </c>
      <c r="O32" s="20"/>
      <c r="P32" s="20"/>
      <c r="Q32" s="36">
        <f>(+Q28-40)*52</f>
        <v>260</v>
      </c>
      <c r="R32" s="23">
        <f>+R26</f>
        <v>21.35</v>
      </c>
      <c r="S32" s="23"/>
      <c r="T32" s="22">
        <f>+R32*Q32</f>
        <v>5551</v>
      </c>
      <c r="V32" s="20" t="s">
        <v>21</v>
      </c>
      <c r="W32" s="20"/>
      <c r="X32" s="20"/>
      <c r="Y32" s="36">
        <f>(+Y28-40)*52</f>
        <v>260</v>
      </c>
      <c r="Z32" s="23">
        <f>+Z26</f>
        <v>20.75</v>
      </c>
      <c r="AA32" s="23"/>
      <c r="AB32" s="22">
        <f>+Z32*Y32</f>
        <v>5395</v>
      </c>
      <c r="AD32" s="20" t="s">
        <v>21</v>
      </c>
      <c r="AE32" s="20"/>
      <c r="AF32" s="20"/>
      <c r="AG32" s="36">
        <f>(+AG28-40)*52</f>
        <v>260</v>
      </c>
      <c r="AH32" s="23">
        <f>+AH26</f>
        <v>20</v>
      </c>
      <c r="AI32" s="23"/>
      <c r="AJ32" s="22">
        <f>+AH32*AG32</f>
        <v>5200</v>
      </c>
      <c r="AL32" s="20" t="s">
        <v>21</v>
      </c>
      <c r="AM32" s="20"/>
      <c r="AN32" s="20"/>
      <c r="AO32" s="36">
        <f>(+AO28-40)*52</f>
        <v>260</v>
      </c>
      <c r="AP32" s="23">
        <f>+AP26</f>
        <v>19.3</v>
      </c>
      <c r="AQ32" s="23"/>
      <c r="AR32" s="22">
        <f>+AP32*AO32</f>
        <v>5018</v>
      </c>
      <c r="AT32" s="20" t="s">
        <v>21</v>
      </c>
      <c r="AU32" s="20"/>
      <c r="AV32" s="20"/>
      <c r="AW32" s="36">
        <f>(+AW28-40)*52</f>
        <v>260</v>
      </c>
      <c r="AX32" s="23">
        <f>+AX26</f>
        <v>18.75</v>
      </c>
      <c r="AY32" s="23"/>
      <c r="AZ32" s="22">
        <f>+AX32*AW32</f>
        <v>4875</v>
      </c>
      <c r="BB32" s="20" t="s">
        <v>21</v>
      </c>
      <c r="BC32" s="20"/>
      <c r="BD32" s="20"/>
      <c r="BE32" s="36">
        <f>(+BE28-40)*52</f>
        <v>260</v>
      </c>
      <c r="BF32" s="23">
        <f>+BF26</f>
        <v>18.25</v>
      </c>
      <c r="BG32" s="23"/>
      <c r="BH32" s="22">
        <f>+BF32*BE32</f>
        <v>4745</v>
      </c>
      <c r="BJ32" s="20" t="s">
        <v>21</v>
      </c>
      <c r="BK32" s="20"/>
      <c r="BL32" s="20"/>
      <c r="BM32" s="36">
        <f>(+BM28-40)*52</f>
        <v>260</v>
      </c>
      <c r="BN32" s="23">
        <f>+BN26</f>
        <v>18</v>
      </c>
      <c r="BO32" s="23"/>
      <c r="BP32" s="22">
        <f>+BN32*BM32</f>
        <v>4680</v>
      </c>
    </row>
    <row r="33" spans="1:68" x14ac:dyDescent="0.2">
      <c r="A33" s="20" t="s">
        <v>22</v>
      </c>
      <c r="B33" s="20"/>
      <c r="C33" s="20"/>
      <c r="D33" s="36">
        <f>+D32</f>
        <v>260</v>
      </c>
      <c r="E33" s="23">
        <f>IF(E29=0,0,E29/2)</f>
        <v>12.944444444444445</v>
      </c>
      <c r="F33" s="23"/>
      <c r="G33" s="22">
        <f>+E33*D33</f>
        <v>3365.5555555555557</v>
      </c>
      <c r="N33" s="20" t="s">
        <v>22</v>
      </c>
      <c r="O33" s="20"/>
      <c r="P33" s="20"/>
      <c r="Q33" s="36">
        <f>+Q32</f>
        <v>260</v>
      </c>
      <c r="R33" s="23">
        <f>IF(R29=0,0,R29/2)</f>
        <v>12.230555555555556</v>
      </c>
      <c r="S33" s="23"/>
      <c r="T33" s="22">
        <f>+R33*Q33</f>
        <v>3179.9444444444448</v>
      </c>
      <c r="V33" s="20" t="s">
        <v>22</v>
      </c>
      <c r="W33" s="20"/>
      <c r="X33" s="20"/>
      <c r="Y33" s="36">
        <f>+Y32</f>
        <v>260</v>
      </c>
      <c r="Z33" s="23">
        <f>IF(Z29=0,0,Z29/2)</f>
        <v>12.319444444444445</v>
      </c>
      <c r="AA33" s="23"/>
      <c r="AB33" s="22">
        <f>+Z33*Y33</f>
        <v>3203.0555555555557</v>
      </c>
      <c r="AD33" s="20" t="s">
        <v>22</v>
      </c>
      <c r="AE33" s="20"/>
      <c r="AF33" s="20"/>
      <c r="AG33" s="36">
        <f>+AG32</f>
        <v>260</v>
      </c>
      <c r="AH33" s="23">
        <f>IF(AH29=0,0,AH29/2)</f>
        <v>12.333333333333334</v>
      </c>
      <c r="AI33" s="23"/>
      <c r="AJ33" s="22">
        <f>+AH33*AG33</f>
        <v>3206.666666666667</v>
      </c>
      <c r="AL33" s="20" t="s">
        <v>22</v>
      </c>
      <c r="AM33" s="20"/>
      <c r="AN33" s="20"/>
      <c r="AO33" s="36">
        <f>+AO32</f>
        <v>260</v>
      </c>
      <c r="AP33" s="23">
        <f>IF(AP29=0,0,AP29/2)</f>
        <v>12.372222222222222</v>
      </c>
      <c r="AQ33" s="23"/>
      <c r="AR33" s="22">
        <f>+AP33*AO33</f>
        <v>3216.7777777777778</v>
      </c>
      <c r="AT33" s="20" t="s">
        <v>22</v>
      </c>
      <c r="AU33" s="20"/>
      <c r="AV33" s="20"/>
      <c r="AW33" s="36">
        <f>+AW32</f>
        <v>260</v>
      </c>
      <c r="AX33" s="23">
        <f>IF(AX29=0,0,AX29/2)</f>
        <v>12.486111111111111</v>
      </c>
      <c r="AY33" s="23"/>
      <c r="AZ33" s="22">
        <f>+AX33*AW33</f>
        <v>3246.3888888888887</v>
      </c>
      <c r="BB33" s="20" t="s">
        <v>22</v>
      </c>
      <c r="BC33" s="20"/>
      <c r="BD33" s="20"/>
      <c r="BE33" s="36">
        <f>+BE32</f>
        <v>260</v>
      </c>
      <c r="BF33" s="23">
        <f>IF(BF29=0,0,BF29/2)</f>
        <v>12.625</v>
      </c>
      <c r="BG33" s="23"/>
      <c r="BH33" s="22">
        <f>+BF33*BE33</f>
        <v>3282.5</v>
      </c>
      <c r="BJ33" s="20" t="s">
        <v>22</v>
      </c>
      <c r="BK33" s="20"/>
      <c r="BL33" s="20"/>
      <c r="BM33" s="36">
        <f>+BM32</f>
        <v>260</v>
      </c>
      <c r="BN33" s="23">
        <f>IF(BN29=0,0,BN29/2)</f>
        <v>12.888888888888889</v>
      </c>
      <c r="BO33" s="23"/>
      <c r="BP33" s="22">
        <f>+BN33*BM33</f>
        <v>3351.1111111111113</v>
      </c>
    </row>
    <row r="34" spans="1:68" x14ac:dyDescent="0.2">
      <c r="A34" s="20"/>
      <c r="B34" s="20"/>
      <c r="C34" s="20"/>
      <c r="D34" s="20"/>
      <c r="E34" s="20"/>
      <c r="F34" s="23"/>
      <c r="G34" s="22"/>
      <c r="N34" s="20"/>
      <c r="O34" s="20"/>
      <c r="P34" s="20"/>
      <c r="Q34" s="20"/>
      <c r="R34" s="20"/>
      <c r="S34" s="23"/>
      <c r="T34" s="22"/>
      <c r="V34" s="20"/>
      <c r="W34" s="20"/>
      <c r="X34" s="20"/>
      <c r="Y34" s="20"/>
      <c r="Z34" s="20"/>
      <c r="AA34" s="23"/>
      <c r="AB34" s="22"/>
      <c r="AD34" s="20"/>
      <c r="AE34" s="20"/>
      <c r="AF34" s="20"/>
      <c r="AG34" s="20"/>
      <c r="AH34" s="20"/>
      <c r="AI34" s="23"/>
      <c r="AJ34" s="22"/>
      <c r="AL34" s="20"/>
      <c r="AM34" s="20"/>
      <c r="AN34" s="20"/>
      <c r="AO34" s="20"/>
      <c r="AP34" s="20"/>
      <c r="AQ34" s="23"/>
      <c r="AR34" s="22"/>
      <c r="AT34" s="20"/>
      <c r="AU34" s="20"/>
      <c r="AV34" s="20"/>
      <c r="AW34" s="20"/>
      <c r="AX34" s="20"/>
      <c r="AY34" s="23"/>
      <c r="AZ34" s="22"/>
      <c r="BB34" s="20"/>
      <c r="BC34" s="20"/>
      <c r="BD34" s="20"/>
      <c r="BE34" s="20"/>
      <c r="BF34" s="20"/>
      <c r="BG34" s="23"/>
      <c r="BH34" s="22"/>
      <c r="BJ34" s="20"/>
      <c r="BK34" s="20"/>
      <c r="BL34" s="20"/>
      <c r="BM34" s="20"/>
      <c r="BN34" s="20"/>
      <c r="BO34" s="23"/>
      <c r="BP34" s="22"/>
    </row>
    <row r="35" spans="1:68" ht="13.5" thickBot="1" x14ac:dyDescent="0.25">
      <c r="A35" s="20"/>
      <c r="B35" s="20"/>
      <c r="C35" s="20"/>
      <c r="D35" s="20"/>
      <c r="E35" s="20"/>
      <c r="F35" s="23"/>
      <c r="G35" s="22"/>
      <c r="N35" s="20"/>
      <c r="O35" s="20"/>
      <c r="P35" s="20"/>
      <c r="Q35" s="20"/>
      <c r="R35" s="20"/>
      <c r="S35" s="23"/>
      <c r="T35" s="22"/>
      <c r="V35" s="20"/>
      <c r="W35" s="20"/>
      <c r="X35" s="20"/>
      <c r="Y35" s="20"/>
      <c r="Z35" s="20"/>
      <c r="AA35" s="23"/>
      <c r="AB35" s="22"/>
      <c r="AD35" s="20"/>
      <c r="AE35" s="20"/>
      <c r="AF35" s="20"/>
      <c r="AG35" s="20"/>
      <c r="AH35" s="20"/>
      <c r="AI35" s="23"/>
      <c r="AJ35" s="22"/>
      <c r="AL35" s="20"/>
      <c r="AM35" s="20"/>
      <c r="AN35" s="20"/>
      <c r="AO35" s="20"/>
      <c r="AP35" s="20"/>
      <c r="AQ35" s="23"/>
      <c r="AR35" s="22"/>
      <c r="AT35" s="20"/>
      <c r="AU35" s="20"/>
      <c r="AV35" s="20"/>
      <c r="AW35" s="20"/>
      <c r="AX35" s="20"/>
      <c r="AY35" s="23"/>
      <c r="AZ35" s="22"/>
      <c r="BB35" s="20"/>
      <c r="BC35" s="20"/>
      <c r="BD35" s="20"/>
      <c r="BE35" s="20"/>
      <c r="BF35" s="20"/>
      <c r="BG35" s="23"/>
      <c r="BH35" s="22"/>
      <c r="BJ35" s="20"/>
      <c r="BK35" s="20"/>
      <c r="BL35" s="20"/>
      <c r="BM35" s="20"/>
      <c r="BN35" s="20"/>
      <c r="BO35" s="23"/>
      <c r="BP35" s="22"/>
    </row>
    <row r="36" spans="1:68" ht="13.5" thickBot="1" x14ac:dyDescent="0.25">
      <c r="A36" s="37"/>
      <c r="B36" s="20"/>
      <c r="C36" s="20"/>
      <c r="D36" s="38" t="s">
        <v>23</v>
      </c>
      <c r="E36" s="71">
        <v>58653</v>
      </c>
      <c r="F36" s="23"/>
      <c r="G36" s="22"/>
      <c r="N36" s="37"/>
      <c r="O36" s="20"/>
      <c r="P36" s="20"/>
      <c r="Q36" s="38" t="s">
        <v>23</v>
      </c>
      <c r="R36" s="39">
        <v>58653</v>
      </c>
      <c r="S36" s="23"/>
      <c r="T36" s="22"/>
      <c r="V36" s="37"/>
      <c r="W36" s="20"/>
      <c r="X36" s="20"/>
      <c r="Y36" s="38" t="s">
        <v>23</v>
      </c>
      <c r="Z36" s="39">
        <v>58653</v>
      </c>
      <c r="AA36" s="23"/>
      <c r="AB36" s="22"/>
      <c r="AD36" s="37"/>
      <c r="AE36" s="20"/>
      <c r="AF36" s="20"/>
      <c r="AG36" s="38" t="s">
        <v>23</v>
      </c>
      <c r="AH36" s="39">
        <v>58653</v>
      </c>
      <c r="AI36" s="23"/>
      <c r="AJ36" s="22"/>
      <c r="AL36" s="37"/>
      <c r="AM36" s="20"/>
      <c r="AN36" s="20"/>
      <c r="AO36" s="38" t="s">
        <v>23</v>
      </c>
      <c r="AP36" s="39">
        <v>58653</v>
      </c>
      <c r="AQ36" s="23"/>
      <c r="AR36" s="22"/>
      <c r="AT36" s="37"/>
      <c r="AU36" s="20"/>
      <c r="AV36" s="20"/>
      <c r="AW36" s="38" t="s">
        <v>23</v>
      </c>
      <c r="AX36" s="39">
        <v>58653</v>
      </c>
      <c r="AY36" s="23"/>
      <c r="AZ36" s="22"/>
      <c r="BB36" s="37"/>
      <c r="BC36" s="20"/>
      <c r="BD36" s="20"/>
      <c r="BE36" s="38" t="s">
        <v>23</v>
      </c>
      <c r="BF36" s="39">
        <v>58653</v>
      </c>
      <c r="BG36" s="23"/>
      <c r="BH36" s="22"/>
      <c r="BJ36" s="37"/>
      <c r="BK36" s="20"/>
      <c r="BL36" s="20"/>
      <c r="BM36" s="38" t="s">
        <v>23</v>
      </c>
      <c r="BN36" s="39">
        <v>58653</v>
      </c>
      <c r="BO36" s="23"/>
      <c r="BP36" s="22"/>
    </row>
    <row r="37" spans="1:68" x14ac:dyDescent="0.2">
      <c r="A37" s="20"/>
      <c r="B37" s="20"/>
      <c r="C37" s="20"/>
      <c r="D37" s="20"/>
      <c r="E37" s="20"/>
      <c r="F37" s="23"/>
      <c r="G37" s="22"/>
      <c r="N37" s="20"/>
      <c r="O37" s="20"/>
      <c r="P37" s="20"/>
      <c r="Q37" s="20"/>
      <c r="R37" s="20"/>
      <c r="S37" s="23"/>
      <c r="T37" s="22"/>
      <c r="V37" s="20"/>
      <c r="W37" s="20"/>
      <c r="X37" s="20"/>
      <c r="Y37" s="20"/>
      <c r="Z37" s="20"/>
      <c r="AA37" s="23"/>
      <c r="AB37" s="22"/>
      <c r="AD37" s="20"/>
      <c r="AE37" s="20"/>
      <c r="AF37" s="20"/>
      <c r="AG37" s="20"/>
      <c r="AH37" s="20"/>
      <c r="AI37" s="23"/>
      <c r="AJ37" s="22"/>
      <c r="AL37" s="20"/>
      <c r="AM37" s="20"/>
      <c r="AN37" s="20"/>
      <c r="AO37" s="20"/>
      <c r="AP37" s="20"/>
      <c r="AQ37" s="23"/>
      <c r="AR37" s="22"/>
      <c r="AT37" s="20"/>
      <c r="AU37" s="20"/>
      <c r="AV37" s="20"/>
      <c r="AW37" s="20"/>
      <c r="AX37" s="20"/>
      <c r="AY37" s="23"/>
      <c r="AZ37" s="22"/>
      <c r="BB37" s="20"/>
      <c r="BC37" s="20"/>
      <c r="BD37" s="20"/>
      <c r="BE37" s="20"/>
      <c r="BF37" s="20"/>
      <c r="BG37" s="23"/>
      <c r="BH37" s="22"/>
      <c r="BJ37" s="20"/>
      <c r="BK37" s="20"/>
      <c r="BL37" s="20"/>
      <c r="BM37" s="20"/>
      <c r="BN37" s="20"/>
      <c r="BO37" s="23"/>
      <c r="BP37" s="22"/>
    </row>
    <row r="38" spans="1:68" x14ac:dyDescent="0.2">
      <c r="A38" s="20"/>
      <c r="B38" s="20"/>
      <c r="C38" s="40" t="s">
        <v>24</v>
      </c>
      <c r="D38" s="40"/>
      <c r="E38" s="41" t="s">
        <v>25</v>
      </c>
      <c r="F38" s="23"/>
      <c r="G38" s="22"/>
      <c r="N38" s="20"/>
      <c r="O38" s="20"/>
      <c r="P38" s="40" t="s">
        <v>24</v>
      </c>
      <c r="Q38" s="40"/>
      <c r="R38" s="41" t="s">
        <v>25</v>
      </c>
      <c r="S38" s="23"/>
      <c r="T38" s="22"/>
      <c r="V38" s="20"/>
      <c r="W38" s="20"/>
      <c r="X38" s="40" t="s">
        <v>24</v>
      </c>
      <c r="Y38" s="40"/>
      <c r="Z38" s="41" t="s">
        <v>25</v>
      </c>
      <c r="AA38" s="23"/>
      <c r="AB38" s="22"/>
      <c r="AD38" s="20"/>
      <c r="AE38" s="20"/>
      <c r="AF38" s="40" t="s">
        <v>24</v>
      </c>
      <c r="AG38" s="40"/>
      <c r="AH38" s="41" t="s">
        <v>25</v>
      </c>
      <c r="AI38" s="23"/>
      <c r="AJ38" s="22"/>
      <c r="AL38" s="20"/>
      <c r="AM38" s="20"/>
      <c r="AN38" s="40" t="s">
        <v>24</v>
      </c>
      <c r="AO38" s="40"/>
      <c r="AP38" s="41" t="s">
        <v>25</v>
      </c>
      <c r="AQ38" s="23"/>
      <c r="AR38" s="22"/>
      <c r="AT38" s="20"/>
      <c r="AU38" s="20"/>
      <c r="AV38" s="40" t="s">
        <v>24</v>
      </c>
      <c r="AW38" s="40"/>
      <c r="AX38" s="41" t="s">
        <v>25</v>
      </c>
      <c r="AY38" s="23"/>
      <c r="AZ38" s="22"/>
      <c r="BB38" s="20"/>
      <c r="BC38" s="20"/>
      <c r="BD38" s="40" t="s">
        <v>24</v>
      </c>
      <c r="BE38" s="40"/>
      <c r="BF38" s="41" t="s">
        <v>25</v>
      </c>
      <c r="BG38" s="23"/>
      <c r="BH38" s="22"/>
      <c r="BJ38" s="20"/>
      <c r="BK38" s="20"/>
      <c r="BL38" s="40" t="s">
        <v>24</v>
      </c>
      <c r="BM38" s="40"/>
      <c r="BN38" s="41" t="s">
        <v>25</v>
      </c>
      <c r="BO38" s="23"/>
      <c r="BP38" s="22"/>
    </row>
    <row r="39" spans="1:68" x14ac:dyDescent="0.2">
      <c r="A39" s="20"/>
      <c r="B39" s="20"/>
      <c r="C39" s="40" t="s">
        <v>26</v>
      </c>
      <c r="D39" s="40" t="s">
        <v>27</v>
      </c>
      <c r="E39" s="40" t="s">
        <v>26</v>
      </c>
      <c r="F39" s="23"/>
      <c r="G39" s="22"/>
      <c r="N39" s="20"/>
      <c r="O39" s="20"/>
      <c r="P39" s="40" t="s">
        <v>26</v>
      </c>
      <c r="Q39" s="40" t="s">
        <v>27</v>
      </c>
      <c r="R39" s="40" t="s">
        <v>26</v>
      </c>
      <c r="S39" s="23"/>
      <c r="T39" s="22"/>
      <c r="V39" s="20"/>
      <c r="W39" s="20"/>
      <c r="X39" s="40" t="s">
        <v>26</v>
      </c>
      <c r="Y39" s="40" t="s">
        <v>27</v>
      </c>
      <c r="Z39" s="40" t="s">
        <v>26</v>
      </c>
      <c r="AA39" s="23"/>
      <c r="AB39" s="22"/>
      <c r="AD39" s="20"/>
      <c r="AE39" s="20"/>
      <c r="AF39" s="40" t="s">
        <v>26</v>
      </c>
      <c r="AG39" s="40" t="s">
        <v>27</v>
      </c>
      <c r="AH39" s="40" t="s">
        <v>26</v>
      </c>
      <c r="AI39" s="23"/>
      <c r="AJ39" s="22"/>
      <c r="AL39" s="20"/>
      <c r="AM39" s="20"/>
      <c r="AN39" s="40" t="s">
        <v>26</v>
      </c>
      <c r="AO39" s="40" t="s">
        <v>27</v>
      </c>
      <c r="AP39" s="40" t="s">
        <v>26</v>
      </c>
      <c r="AQ39" s="23"/>
      <c r="AR39" s="22"/>
      <c r="AT39" s="20"/>
      <c r="AU39" s="20"/>
      <c r="AV39" s="40" t="s">
        <v>26</v>
      </c>
      <c r="AW39" s="40" t="s">
        <v>27</v>
      </c>
      <c r="AX39" s="40" t="s">
        <v>26</v>
      </c>
      <c r="AY39" s="23"/>
      <c r="AZ39" s="22"/>
      <c r="BB39" s="20"/>
      <c r="BC39" s="20"/>
      <c r="BD39" s="40" t="s">
        <v>26</v>
      </c>
      <c r="BE39" s="40" t="s">
        <v>27</v>
      </c>
      <c r="BF39" s="40" t="s">
        <v>26</v>
      </c>
      <c r="BG39" s="23"/>
      <c r="BH39" s="22"/>
      <c r="BJ39" s="20"/>
      <c r="BK39" s="20"/>
      <c r="BL39" s="40" t="s">
        <v>26</v>
      </c>
      <c r="BM39" s="40" t="s">
        <v>27</v>
      </c>
      <c r="BN39" s="40" t="s">
        <v>26</v>
      </c>
      <c r="BO39" s="23"/>
      <c r="BP39" s="22"/>
    </row>
    <row r="40" spans="1:68" ht="13.5" thickBot="1" x14ac:dyDescent="0.25">
      <c r="A40" s="20"/>
      <c r="B40" s="20"/>
      <c r="C40" s="20"/>
      <c r="D40" s="20"/>
      <c r="E40" s="23"/>
      <c r="F40" s="23"/>
      <c r="G40" s="22"/>
      <c r="N40" s="20"/>
      <c r="O40" s="20"/>
      <c r="P40" s="20"/>
      <c r="Q40" s="20"/>
      <c r="R40" s="23"/>
      <c r="S40" s="23"/>
      <c r="T40" s="22"/>
      <c r="V40" s="20"/>
      <c r="W40" s="20"/>
      <c r="X40" s="20"/>
      <c r="Y40" s="20"/>
      <c r="Z40" s="23"/>
      <c r="AA40" s="23"/>
      <c r="AB40" s="22"/>
      <c r="AD40" s="20"/>
      <c r="AE40" s="20"/>
      <c r="AF40" s="20"/>
      <c r="AG40" s="20"/>
      <c r="AH40" s="23"/>
      <c r="AI40" s="23"/>
      <c r="AJ40" s="22"/>
      <c r="AL40" s="20"/>
      <c r="AM40" s="20"/>
      <c r="AN40" s="20"/>
      <c r="AO40" s="20"/>
      <c r="AP40" s="23"/>
      <c r="AQ40" s="23"/>
      <c r="AR40" s="22"/>
      <c r="AT40" s="20"/>
      <c r="AU40" s="20"/>
      <c r="AV40" s="20"/>
      <c r="AW40" s="20"/>
      <c r="AX40" s="23"/>
      <c r="AY40" s="23"/>
      <c r="AZ40" s="22"/>
      <c r="BB40" s="20"/>
      <c r="BC40" s="20"/>
      <c r="BD40" s="20"/>
      <c r="BE40" s="20"/>
      <c r="BF40" s="23"/>
      <c r="BG40" s="23"/>
      <c r="BH40" s="22"/>
      <c r="BJ40" s="20"/>
      <c r="BK40" s="20"/>
      <c r="BL40" s="20"/>
      <c r="BM40" s="20"/>
      <c r="BN40" s="23"/>
      <c r="BO40" s="23"/>
      <c r="BP40" s="22"/>
    </row>
    <row r="41" spans="1:68" ht="13.5" thickBot="1" x14ac:dyDescent="0.25">
      <c r="A41" s="42">
        <f>D2</f>
        <v>2025</v>
      </c>
      <c r="B41" s="42" t="s">
        <v>28</v>
      </c>
      <c r="C41" s="73">
        <v>14000</v>
      </c>
      <c r="D41" s="72">
        <v>0.05</v>
      </c>
      <c r="E41" s="45">
        <f>+D41*C41</f>
        <v>700</v>
      </c>
      <c r="F41" s="46">
        <f>+E41*13</f>
        <v>9100</v>
      </c>
      <c r="G41" s="22">
        <f>+E41*13</f>
        <v>9100</v>
      </c>
      <c r="N41" s="42">
        <f>Q2</f>
        <v>0</v>
      </c>
      <c r="O41" s="42" t="s">
        <v>28</v>
      </c>
      <c r="P41" s="43">
        <f>$C$41</f>
        <v>14000</v>
      </c>
      <c r="Q41" s="44">
        <f>B99</f>
        <v>0.04</v>
      </c>
      <c r="R41" s="45">
        <f>+Q41*P41</f>
        <v>560</v>
      </c>
      <c r="S41" s="46">
        <f>+R41*13</f>
        <v>7280</v>
      </c>
      <c r="T41" s="22">
        <f>+R41*13</f>
        <v>7280</v>
      </c>
      <c r="V41" s="42">
        <f>Y2</f>
        <v>0</v>
      </c>
      <c r="W41" s="42" t="s">
        <v>28</v>
      </c>
      <c r="X41" s="43">
        <f>$C$41</f>
        <v>14000</v>
      </c>
      <c r="Y41" s="44">
        <f>B100</f>
        <v>0.05</v>
      </c>
      <c r="Z41" s="45">
        <f>+Y41*X41</f>
        <v>700</v>
      </c>
      <c r="AA41" s="46">
        <f>+Z41*13</f>
        <v>9100</v>
      </c>
      <c r="AB41" s="22">
        <f>+Z41*13</f>
        <v>9100</v>
      </c>
      <c r="AD41" s="42">
        <f>AG2</f>
        <v>0</v>
      </c>
      <c r="AE41" s="42" t="s">
        <v>28</v>
      </c>
      <c r="AF41" s="43">
        <f>$C$41</f>
        <v>14000</v>
      </c>
      <c r="AG41" s="44">
        <f>B101</f>
        <v>0.06</v>
      </c>
      <c r="AH41" s="45">
        <f>+AG41*AF41</f>
        <v>840</v>
      </c>
      <c r="AI41" s="46">
        <f>+AH41*13</f>
        <v>10920</v>
      </c>
      <c r="AJ41" s="22">
        <f>+AH41*13</f>
        <v>10920</v>
      </c>
      <c r="AL41" s="42">
        <f>AO2</f>
        <v>0</v>
      </c>
      <c r="AM41" s="42" t="s">
        <v>28</v>
      </c>
      <c r="AN41" s="43">
        <f>$C$41</f>
        <v>14000</v>
      </c>
      <c r="AO41" s="44">
        <f>B102</f>
        <v>7.0000000000000007E-2</v>
      </c>
      <c r="AP41" s="45">
        <f>+AO41*AN41</f>
        <v>980.00000000000011</v>
      </c>
      <c r="AQ41" s="46">
        <f>+AP41*13</f>
        <v>12740.000000000002</v>
      </c>
      <c r="AR41" s="22">
        <f>+AP41*13</f>
        <v>12740.000000000002</v>
      </c>
      <c r="AT41" s="42">
        <f>AW2</f>
        <v>0</v>
      </c>
      <c r="AU41" s="42" t="s">
        <v>28</v>
      </c>
      <c r="AV41" s="43">
        <f>$C$41</f>
        <v>14000</v>
      </c>
      <c r="AW41" s="44">
        <f>B103</f>
        <v>0.08</v>
      </c>
      <c r="AX41" s="45">
        <f>+AW41*AV41</f>
        <v>1120</v>
      </c>
      <c r="AY41" s="46">
        <f>+AX41*13</f>
        <v>14560</v>
      </c>
      <c r="AZ41" s="22">
        <f>+AX41*13</f>
        <v>14560</v>
      </c>
      <c r="BB41" s="42">
        <f>BE2</f>
        <v>0</v>
      </c>
      <c r="BC41" s="42" t="s">
        <v>28</v>
      </c>
      <c r="BD41" s="43">
        <f>$C$41</f>
        <v>14000</v>
      </c>
      <c r="BE41" s="44">
        <f>B104</f>
        <v>0.09</v>
      </c>
      <c r="BF41" s="45">
        <f>+BE41*BD41</f>
        <v>1260</v>
      </c>
      <c r="BG41" s="46">
        <f>+BF41*13</f>
        <v>16380</v>
      </c>
      <c r="BH41" s="22">
        <f>+BF41*13</f>
        <v>16380</v>
      </c>
      <c r="BJ41" s="42">
        <f>BM2</f>
        <v>0</v>
      </c>
      <c r="BK41" s="42" t="s">
        <v>28</v>
      </c>
      <c r="BL41" s="43">
        <f>$C$41</f>
        <v>14000</v>
      </c>
      <c r="BM41" s="44">
        <f>B105</f>
        <v>0.1</v>
      </c>
      <c r="BN41" s="45">
        <f>+BM41*BL41</f>
        <v>1400</v>
      </c>
      <c r="BO41" s="46">
        <f>+BN41*13</f>
        <v>18200</v>
      </c>
      <c r="BP41" s="22">
        <f>+BN41*13</f>
        <v>18200</v>
      </c>
    </row>
    <row r="42" spans="1:68" ht="12.75" hidden="1" customHeight="1" x14ac:dyDescent="0.2">
      <c r="A42" s="20"/>
      <c r="B42" s="20"/>
      <c r="C42" s="20"/>
      <c r="D42" s="20"/>
      <c r="E42" s="23"/>
      <c r="F42" s="23"/>
      <c r="G42" s="22"/>
      <c r="N42" s="20"/>
      <c r="O42" s="20"/>
      <c r="P42" s="20"/>
      <c r="Q42" s="20"/>
      <c r="R42" s="23"/>
      <c r="S42" s="23"/>
      <c r="T42" s="22"/>
      <c r="V42" s="20"/>
      <c r="W42" s="20"/>
      <c r="X42" s="20"/>
      <c r="Y42" s="20"/>
      <c r="Z42" s="23"/>
      <c r="AA42" s="23"/>
      <c r="AB42" s="22"/>
      <c r="AD42" s="20"/>
      <c r="AE42" s="20"/>
      <c r="AF42" s="20"/>
      <c r="AG42" s="20"/>
      <c r="AH42" s="23"/>
      <c r="AI42" s="23"/>
      <c r="AJ42" s="22"/>
      <c r="AL42" s="20"/>
      <c r="AM42" s="20"/>
      <c r="AN42" s="20"/>
      <c r="AO42" s="20"/>
      <c r="AP42" s="23"/>
      <c r="AQ42" s="23"/>
      <c r="AR42" s="22"/>
      <c r="AT42" s="20"/>
      <c r="AU42" s="20"/>
      <c r="AV42" s="20"/>
      <c r="AW42" s="20"/>
      <c r="AX42" s="23"/>
      <c r="AY42" s="23"/>
      <c r="AZ42" s="22"/>
      <c r="BB42" s="20"/>
      <c r="BC42" s="20"/>
      <c r="BD42" s="20"/>
      <c r="BE42" s="20"/>
      <c r="BF42" s="23"/>
      <c r="BG42" s="23"/>
      <c r="BH42" s="22"/>
      <c r="BJ42" s="20"/>
      <c r="BK42" s="20"/>
      <c r="BL42" s="20"/>
      <c r="BM42" s="20"/>
      <c r="BN42" s="23"/>
      <c r="BO42" s="23"/>
      <c r="BP42" s="22"/>
    </row>
    <row r="43" spans="1:68" ht="12.75" hidden="1" customHeight="1" x14ac:dyDescent="0.2">
      <c r="A43" s="42">
        <f>A41-1</f>
        <v>2024</v>
      </c>
      <c r="B43" s="42" t="s">
        <v>28</v>
      </c>
      <c r="C43" s="47">
        <v>12000</v>
      </c>
      <c r="D43" s="44">
        <v>0.02</v>
      </c>
      <c r="E43" s="45">
        <f>+D43*C43</f>
        <v>240</v>
      </c>
      <c r="F43" s="46">
        <f>+E43*13</f>
        <v>3120</v>
      </c>
      <c r="G43" s="22"/>
      <c r="N43" s="42">
        <f>N41-1</f>
        <v>-1</v>
      </c>
      <c r="O43" s="42" t="s">
        <v>28</v>
      </c>
      <c r="P43" s="47">
        <v>12000</v>
      </c>
      <c r="Q43" s="44">
        <v>0.02</v>
      </c>
      <c r="R43" s="45">
        <f>+Q43*P43</f>
        <v>240</v>
      </c>
      <c r="S43" s="46">
        <f>+R43*13</f>
        <v>3120</v>
      </c>
      <c r="T43" s="22"/>
      <c r="V43" s="42">
        <f>V41-1</f>
        <v>-1</v>
      </c>
      <c r="W43" s="42" t="s">
        <v>28</v>
      </c>
      <c r="X43" s="47">
        <v>12000</v>
      </c>
      <c r="Y43" s="44">
        <v>0.02</v>
      </c>
      <c r="Z43" s="45">
        <f>+Y43*X43</f>
        <v>240</v>
      </c>
      <c r="AA43" s="46">
        <f>+Z43*13</f>
        <v>3120</v>
      </c>
      <c r="AB43" s="22"/>
      <c r="AD43" s="42">
        <f>AD41-1</f>
        <v>-1</v>
      </c>
      <c r="AE43" s="42" t="s">
        <v>28</v>
      </c>
      <c r="AF43" s="47">
        <v>12000</v>
      </c>
      <c r="AG43" s="44">
        <v>0.02</v>
      </c>
      <c r="AH43" s="45">
        <f>+AG43*AF43</f>
        <v>240</v>
      </c>
      <c r="AI43" s="46">
        <f>+AH43*13</f>
        <v>3120</v>
      </c>
      <c r="AJ43" s="22"/>
      <c r="AL43" s="42">
        <f>AL41-1</f>
        <v>-1</v>
      </c>
      <c r="AM43" s="42" t="s">
        <v>28</v>
      </c>
      <c r="AN43" s="47">
        <v>12000</v>
      </c>
      <c r="AO43" s="44">
        <v>0.02</v>
      </c>
      <c r="AP43" s="45">
        <f>+AO43*AN43</f>
        <v>240</v>
      </c>
      <c r="AQ43" s="46">
        <f>+AP43*13</f>
        <v>3120</v>
      </c>
      <c r="AR43" s="22"/>
      <c r="AT43" s="42">
        <f>AT41-1</f>
        <v>-1</v>
      </c>
      <c r="AU43" s="42" t="s">
        <v>28</v>
      </c>
      <c r="AV43" s="47">
        <v>12000</v>
      </c>
      <c r="AW43" s="44">
        <v>0.02</v>
      </c>
      <c r="AX43" s="45">
        <f>+AW43*AV43</f>
        <v>240</v>
      </c>
      <c r="AY43" s="46">
        <f>+AX43*13</f>
        <v>3120</v>
      </c>
      <c r="AZ43" s="22"/>
      <c r="BB43" s="42">
        <f>BB41-1</f>
        <v>-1</v>
      </c>
      <c r="BC43" s="42" t="s">
        <v>28</v>
      </c>
      <c r="BD43" s="47">
        <v>12000</v>
      </c>
      <c r="BE43" s="44">
        <v>0.02</v>
      </c>
      <c r="BF43" s="45">
        <f>+BE43*BD43</f>
        <v>240</v>
      </c>
      <c r="BG43" s="46">
        <f>+BF43*13</f>
        <v>3120</v>
      </c>
      <c r="BH43" s="22"/>
      <c r="BJ43" s="42">
        <f>BJ41-1</f>
        <v>-1</v>
      </c>
      <c r="BK43" s="42" t="s">
        <v>28</v>
      </c>
      <c r="BL43" s="47">
        <v>12000</v>
      </c>
      <c r="BM43" s="44">
        <v>0.02</v>
      </c>
      <c r="BN43" s="45">
        <f>+BM43*BL43</f>
        <v>240</v>
      </c>
      <c r="BO43" s="46">
        <f>+BN43*13</f>
        <v>3120</v>
      </c>
      <c r="BP43" s="22"/>
    </row>
    <row r="44" spans="1:68" ht="12.75" hidden="1" customHeight="1" x14ac:dyDescent="0.2">
      <c r="A44" s="20"/>
      <c r="B44" s="20"/>
      <c r="C44" s="20"/>
      <c r="D44" s="20"/>
      <c r="E44" s="23"/>
      <c r="F44" s="23"/>
      <c r="G44" s="22"/>
      <c r="N44" s="20"/>
      <c r="O44" s="20"/>
      <c r="P44" s="20"/>
      <c r="Q44" s="20"/>
      <c r="R44" s="23"/>
      <c r="S44" s="23"/>
      <c r="T44" s="22"/>
      <c r="V44" s="20"/>
      <c r="W44" s="20"/>
      <c r="X44" s="20"/>
      <c r="Y44" s="20"/>
      <c r="Z44" s="23"/>
      <c r="AA44" s="23"/>
      <c r="AB44" s="22"/>
      <c r="AD44" s="20"/>
      <c r="AE44" s="20"/>
      <c r="AF44" s="20"/>
      <c r="AG44" s="20"/>
      <c r="AH44" s="23"/>
      <c r="AI44" s="23"/>
      <c r="AJ44" s="22"/>
      <c r="AL44" s="20"/>
      <c r="AM44" s="20"/>
      <c r="AN44" s="20"/>
      <c r="AO44" s="20"/>
      <c r="AP44" s="23"/>
      <c r="AQ44" s="23"/>
      <c r="AR44" s="22"/>
      <c r="AT44" s="20"/>
      <c r="AU44" s="20"/>
      <c r="AV44" s="20"/>
      <c r="AW44" s="20"/>
      <c r="AX44" s="23"/>
      <c r="AY44" s="23"/>
      <c r="AZ44" s="22"/>
      <c r="BB44" s="20"/>
      <c r="BC44" s="20"/>
      <c r="BD44" s="20"/>
      <c r="BE44" s="20"/>
      <c r="BF44" s="23"/>
      <c r="BG44" s="23"/>
      <c r="BH44" s="22"/>
      <c r="BJ44" s="20"/>
      <c r="BK44" s="20"/>
      <c r="BL44" s="20"/>
      <c r="BM44" s="20"/>
      <c r="BN44" s="23"/>
      <c r="BO44" s="23"/>
      <c r="BP44" s="22"/>
    </row>
    <row r="45" spans="1:68" ht="13.5" thickBot="1" x14ac:dyDescent="0.25">
      <c r="A45" s="20"/>
      <c r="B45" s="20"/>
      <c r="C45" s="20"/>
      <c r="D45" s="20"/>
      <c r="E45" s="23"/>
      <c r="F45" s="23"/>
      <c r="G45" s="22"/>
      <c r="N45" s="20"/>
      <c r="O45" s="20"/>
      <c r="P45" s="20"/>
      <c r="Q45" s="20"/>
      <c r="R45" s="23"/>
      <c r="S45" s="23"/>
      <c r="T45" s="22"/>
      <c r="V45" s="20"/>
      <c r="W45" s="20"/>
      <c r="X45" s="20"/>
      <c r="Y45" s="20"/>
      <c r="Z45" s="23"/>
      <c r="AA45" s="23"/>
      <c r="AB45" s="22"/>
      <c r="AD45" s="20"/>
      <c r="AE45" s="20"/>
      <c r="AF45" s="20"/>
      <c r="AG45" s="20"/>
      <c r="AH45" s="23"/>
      <c r="AI45" s="23"/>
      <c r="AJ45" s="22"/>
      <c r="AL45" s="20"/>
      <c r="AM45" s="20"/>
      <c r="AN45" s="20"/>
      <c r="AO45" s="20"/>
      <c r="AP45" s="23"/>
      <c r="AQ45" s="23"/>
      <c r="AR45" s="22"/>
      <c r="AT45" s="20"/>
      <c r="AU45" s="20"/>
      <c r="AV45" s="20"/>
      <c r="AW45" s="20"/>
      <c r="AX45" s="23"/>
      <c r="AY45" s="23"/>
      <c r="AZ45" s="22"/>
      <c r="BB45" s="20"/>
      <c r="BC45" s="20"/>
      <c r="BD45" s="20"/>
      <c r="BE45" s="20"/>
      <c r="BF45" s="23"/>
      <c r="BG45" s="23"/>
      <c r="BH45" s="22"/>
      <c r="BJ45" s="20"/>
      <c r="BK45" s="20"/>
      <c r="BL45" s="20"/>
      <c r="BM45" s="20"/>
      <c r="BN45" s="23"/>
      <c r="BO45" s="23"/>
      <c r="BP45" s="22"/>
    </row>
    <row r="46" spans="1:68" ht="13.5" thickBot="1" x14ac:dyDescent="0.25">
      <c r="A46" s="42" t="s">
        <v>29</v>
      </c>
      <c r="B46" s="37"/>
      <c r="C46" s="48"/>
      <c r="D46" s="20"/>
      <c r="E46" s="23"/>
      <c r="F46" s="23"/>
      <c r="G46" s="71">
        <v>500</v>
      </c>
      <c r="N46" s="42" t="s">
        <v>29</v>
      </c>
      <c r="O46" s="37"/>
      <c r="P46" s="48"/>
      <c r="Q46" s="20"/>
      <c r="R46" s="23"/>
      <c r="S46" s="23"/>
      <c r="T46" s="39">
        <f>$G$46</f>
        <v>500</v>
      </c>
      <c r="V46" s="42" t="s">
        <v>29</v>
      </c>
      <c r="W46" s="37"/>
      <c r="X46" s="48"/>
      <c r="Y46" s="20"/>
      <c r="Z46" s="23"/>
      <c r="AA46" s="23"/>
      <c r="AB46" s="39">
        <f>$G$46</f>
        <v>500</v>
      </c>
      <c r="AD46" s="42" t="s">
        <v>29</v>
      </c>
      <c r="AE46" s="37"/>
      <c r="AF46" s="48"/>
      <c r="AG46" s="20"/>
      <c r="AH46" s="23"/>
      <c r="AI46" s="23"/>
      <c r="AJ46" s="39">
        <f>$G$46</f>
        <v>500</v>
      </c>
      <c r="AL46" s="42" t="s">
        <v>29</v>
      </c>
      <c r="AM46" s="37"/>
      <c r="AN46" s="48"/>
      <c r="AO46" s="20"/>
      <c r="AP46" s="23"/>
      <c r="AQ46" s="23"/>
      <c r="AR46" s="39">
        <f>$G$46</f>
        <v>500</v>
      </c>
      <c r="AT46" s="42" t="s">
        <v>29</v>
      </c>
      <c r="AU46" s="37"/>
      <c r="AV46" s="48"/>
      <c r="AW46" s="20"/>
      <c r="AX46" s="23"/>
      <c r="AY46" s="23"/>
      <c r="AZ46" s="39">
        <f>$G$46</f>
        <v>500</v>
      </c>
      <c r="BB46" s="42" t="s">
        <v>29</v>
      </c>
      <c r="BC46" s="37"/>
      <c r="BD46" s="48"/>
      <c r="BE46" s="20"/>
      <c r="BF46" s="23"/>
      <c r="BG46" s="23"/>
      <c r="BH46" s="39">
        <f>$G$46</f>
        <v>500</v>
      </c>
      <c r="BJ46" s="42" t="s">
        <v>29</v>
      </c>
      <c r="BK46" s="37"/>
      <c r="BL46" s="48"/>
      <c r="BM46" s="20"/>
      <c r="BN46" s="23"/>
      <c r="BO46" s="23"/>
      <c r="BP46" s="39">
        <f>$G$46</f>
        <v>500</v>
      </c>
    </row>
    <row r="47" spans="1:68" x14ac:dyDescent="0.2">
      <c r="A47" s="20"/>
      <c r="B47" s="20"/>
      <c r="C47" s="20"/>
      <c r="D47" s="20"/>
      <c r="E47" s="23"/>
      <c r="F47" s="23"/>
      <c r="G47" s="22"/>
      <c r="N47" s="20"/>
      <c r="O47" s="20"/>
      <c r="P47" s="20"/>
      <c r="Q47" s="20"/>
      <c r="R47" s="23"/>
      <c r="S47" s="23"/>
      <c r="T47" s="22"/>
      <c r="V47" s="20"/>
      <c r="W47" s="20"/>
      <c r="X47" s="20"/>
      <c r="Y47" s="20"/>
      <c r="Z47" s="23"/>
      <c r="AA47" s="23"/>
      <c r="AB47" s="22"/>
      <c r="AD47" s="20"/>
      <c r="AE47" s="20"/>
      <c r="AF47" s="20"/>
      <c r="AG47" s="20"/>
      <c r="AH47" s="23"/>
      <c r="AI47" s="23"/>
      <c r="AJ47" s="22"/>
      <c r="AL47" s="20"/>
      <c r="AM47" s="20"/>
      <c r="AN47" s="20"/>
      <c r="AO47" s="20"/>
      <c r="AP47" s="23"/>
      <c r="AQ47" s="23"/>
      <c r="AR47" s="22"/>
      <c r="AT47" s="20"/>
      <c r="AU47" s="20"/>
      <c r="AV47" s="20"/>
      <c r="AW47" s="20"/>
      <c r="AX47" s="23"/>
      <c r="AY47" s="23"/>
      <c r="AZ47" s="22"/>
      <c r="BB47" s="20"/>
      <c r="BC47" s="20"/>
      <c r="BD47" s="20"/>
      <c r="BE47" s="20"/>
      <c r="BF47" s="23"/>
      <c r="BG47" s="23"/>
      <c r="BH47" s="22"/>
      <c r="BJ47" s="20"/>
      <c r="BK47" s="20"/>
      <c r="BL47" s="20"/>
      <c r="BM47" s="20"/>
      <c r="BN47" s="23"/>
      <c r="BO47" s="23"/>
      <c r="BP47" s="22"/>
    </row>
    <row r="48" spans="1:68" ht="13.5" thickBot="1" x14ac:dyDescent="0.25">
      <c r="A48" s="20"/>
      <c r="B48" s="20"/>
      <c r="C48" s="20"/>
      <c r="D48" s="20"/>
      <c r="E48" s="23"/>
      <c r="F48" s="23"/>
      <c r="G48" s="22"/>
      <c r="N48" s="20"/>
      <c r="O48" s="20"/>
      <c r="P48" s="20"/>
      <c r="Q48" s="20"/>
      <c r="R48" s="23"/>
      <c r="S48" s="23"/>
      <c r="T48" s="22"/>
      <c r="V48" s="20"/>
      <c r="W48" s="20"/>
      <c r="X48" s="20"/>
      <c r="Y48" s="20"/>
      <c r="Z48" s="23"/>
      <c r="AA48" s="23"/>
      <c r="AB48" s="22"/>
      <c r="AD48" s="20"/>
      <c r="AE48" s="20"/>
      <c r="AF48" s="20"/>
      <c r="AG48" s="20"/>
      <c r="AH48" s="23"/>
      <c r="AI48" s="23"/>
      <c r="AJ48" s="22"/>
      <c r="AL48" s="20"/>
      <c r="AM48" s="20"/>
      <c r="AN48" s="20"/>
      <c r="AO48" s="20"/>
      <c r="AP48" s="23"/>
      <c r="AQ48" s="23"/>
      <c r="AR48" s="22"/>
      <c r="AT48" s="20"/>
      <c r="AU48" s="20"/>
      <c r="AV48" s="20"/>
      <c r="AW48" s="20"/>
      <c r="AX48" s="23"/>
      <c r="AY48" s="23"/>
      <c r="AZ48" s="22"/>
      <c r="BB48" s="20"/>
      <c r="BC48" s="20"/>
      <c r="BD48" s="20"/>
      <c r="BE48" s="20"/>
      <c r="BF48" s="23"/>
      <c r="BG48" s="23"/>
      <c r="BH48" s="22"/>
      <c r="BJ48" s="20"/>
      <c r="BK48" s="20"/>
      <c r="BL48" s="20"/>
      <c r="BM48" s="20"/>
      <c r="BN48" s="23"/>
      <c r="BO48" s="23"/>
      <c r="BP48" s="22"/>
    </row>
    <row r="49" spans="1:68" ht="13.5" thickBot="1" x14ac:dyDescent="0.25">
      <c r="A49" s="20" t="s">
        <v>30</v>
      </c>
      <c r="B49" s="20"/>
      <c r="C49" s="20"/>
      <c r="D49" s="74">
        <v>120</v>
      </c>
      <c r="E49" s="23">
        <f>+E29*1.5</f>
        <v>38.833333333333336</v>
      </c>
      <c r="F49" s="23"/>
      <c r="G49" s="22">
        <f>+E49*D49</f>
        <v>4660</v>
      </c>
      <c r="N49" s="20" t="s">
        <v>30</v>
      </c>
      <c r="O49" s="20"/>
      <c r="P49" s="20"/>
      <c r="Q49" s="49">
        <f>$D$49</f>
        <v>120</v>
      </c>
      <c r="R49" s="23">
        <f>+R29*1.5</f>
        <v>36.69166666666667</v>
      </c>
      <c r="S49" s="23"/>
      <c r="T49" s="22">
        <f>+R49*Q49</f>
        <v>4403</v>
      </c>
      <c r="V49" s="20" t="s">
        <v>30</v>
      </c>
      <c r="W49" s="20"/>
      <c r="X49" s="20"/>
      <c r="Y49" s="49">
        <f>$D$49</f>
        <v>120</v>
      </c>
      <c r="Z49" s="23">
        <f>+Z29*1.5</f>
        <v>36.958333333333336</v>
      </c>
      <c r="AA49" s="23"/>
      <c r="AB49" s="22">
        <f>+Z49*Y49</f>
        <v>4435</v>
      </c>
      <c r="AD49" s="20" t="s">
        <v>30</v>
      </c>
      <c r="AE49" s="20"/>
      <c r="AF49" s="20"/>
      <c r="AG49" s="49">
        <f>$D$49</f>
        <v>120</v>
      </c>
      <c r="AH49" s="23">
        <f>+AH29*1.5</f>
        <v>37</v>
      </c>
      <c r="AI49" s="23"/>
      <c r="AJ49" s="22">
        <f>+AH49*AG49</f>
        <v>4440</v>
      </c>
      <c r="AL49" s="20" t="s">
        <v>30</v>
      </c>
      <c r="AM49" s="20"/>
      <c r="AN49" s="20"/>
      <c r="AO49" s="49">
        <f>$D$49</f>
        <v>120</v>
      </c>
      <c r="AP49" s="23">
        <f>+AP29*1.5</f>
        <v>37.116666666666667</v>
      </c>
      <c r="AQ49" s="23"/>
      <c r="AR49" s="22">
        <f>+AP49*AO49</f>
        <v>4454</v>
      </c>
      <c r="AT49" s="20" t="s">
        <v>30</v>
      </c>
      <c r="AU49" s="20"/>
      <c r="AV49" s="20"/>
      <c r="AW49" s="49">
        <f>$D$49</f>
        <v>120</v>
      </c>
      <c r="AX49" s="23">
        <f>+AX29*1.5</f>
        <v>37.458333333333329</v>
      </c>
      <c r="AY49" s="23"/>
      <c r="AZ49" s="22">
        <f>+AX49*AW49</f>
        <v>4494.9999999999991</v>
      </c>
      <c r="BB49" s="20" t="s">
        <v>30</v>
      </c>
      <c r="BC49" s="20"/>
      <c r="BD49" s="20"/>
      <c r="BE49" s="49">
        <f>$D$49</f>
        <v>120</v>
      </c>
      <c r="BF49" s="23">
        <f>+BF29*1.5</f>
        <v>37.875</v>
      </c>
      <c r="BG49" s="23"/>
      <c r="BH49" s="22">
        <f>+BF49*BE49</f>
        <v>4545</v>
      </c>
      <c r="BJ49" s="20" t="s">
        <v>30</v>
      </c>
      <c r="BK49" s="20"/>
      <c r="BL49" s="20"/>
      <c r="BM49" s="49">
        <f>$D$49</f>
        <v>120</v>
      </c>
      <c r="BN49" s="23">
        <f>+BN29*1.5</f>
        <v>38.666666666666671</v>
      </c>
      <c r="BO49" s="23"/>
      <c r="BP49" s="22">
        <f>+BN49*BM49</f>
        <v>4640.0000000000009</v>
      </c>
    </row>
    <row r="50" spans="1:68" x14ac:dyDescent="0.2">
      <c r="A50" s="20"/>
      <c r="B50" s="20"/>
      <c r="C50" s="20"/>
      <c r="D50" s="20"/>
      <c r="E50" s="23"/>
      <c r="F50" s="23"/>
      <c r="G50" s="22"/>
      <c r="N50" s="20"/>
      <c r="O50" s="20"/>
      <c r="P50" s="20"/>
      <c r="Q50" s="20"/>
      <c r="R50" s="23"/>
      <c r="S50" s="23"/>
      <c r="T50" s="22"/>
      <c r="V50" s="20"/>
      <c r="W50" s="20"/>
      <c r="X50" s="20"/>
      <c r="Y50" s="20"/>
      <c r="Z50" s="23"/>
      <c r="AA50" s="23"/>
      <c r="AB50" s="22"/>
      <c r="AD50" s="20"/>
      <c r="AE50" s="20"/>
      <c r="AF50" s="20"/>
      <c r="AG50" s="20"/>
      <c r="AH50" s="23"/>
      <c r="AI50" s="23"/>
      <c r="AJ50" s="22"/>
      <c r="AL50" s="20"/>
      <c r="AM50" s="20"/>
      <c r="AN50" s="20"/>
      <c r="AO50" s="20"/>
      <c r="AP50" s="23"/>
      <c r="AQ50" s="23"/>
      <c r="AR50" s="22"/>
      <c r="AT50" s="20"/>
      <c r="AU50" s="20"/>
      <c r="AV50" s="20"/>
      <c r="AW50" s="20"/>
      <c r="AX50" s="23"/>
      <c r="AY50" s="23"/>
      <c r="AZ50" s="22"/>
      <c r="BB50" s="20"/>
      <c r="BC50" s="20"/>
      <c r="BD50" s="20"/>
      <c r="BE50" s="20"/>
      <c r="BF50" s="23"/>
      <c r="BG50" s="23"/>
      <c r="BH50" s="22"/>
      <c r="BJ50" s="20"/>
      <c r="BK50" s="20"/>
      <c r="BL50" s="20"/>
      <c r="BM50" s="20"/>
      <c r="BN50" s="23"/>
      <c r="BO50" s="23"/>
      <c r="BP50" s="22"/>
    </row>
    <row r="51" spans="1:68" ht="13.5" thickBot="1" x14ac:dyDescent="0.25">
      <c r="A51" s="20"/>
      <c r="B51" s="20"/>
      <c r="C51" s="20"/>
      <c r="D51" s="20"/>
      <c r="E51" s="23"/>
      <c r="F51" s="23"/>
      <c r="G51" s="22"/>
      <c r="N51" s="20"/>
      <c r="O51" s="20"/>
      <c r="P51" s="20"/>
      <c r="Q51" s="20"/>
      <c r="R51" s="23"/>
      <c r="S51" s="23"/>
      <c r="T51" s="22"/>
      <c r="V51" s="20"/>
      <c r="W51" s="20"/>
      <c r="X51" s="20"/>
      <c r="Y51" s="20"/>
      <c r="Z51" s="23"/>
      <c r="AA51" s="23"/>
      <c r="AB51" s="22"/>
      <c r="AD51" s="20"/>
      <c r="AE51" s="20"/>
      <c r="AF51" s="20"/>
      <c r="AG51" s="20"/>
      <c r="AH51" s="23"/>
      <c r="AI51" s="23"/>
      <c r="AJ51" s="22"/>
      <c r="AL51" s="20"/>
      <c r="AM51" s="20"/>
      <c r="AN51" s="20"/>
      <c r="AO51" s="20"/>
      <c r="AP51" s="23"/>
      <c r="AQ51" s="23"/>
      <c r="AR51" s="22"/>
      <c r="AT51" s="20"/>
      <c r="AU51" s="20"/>
      <c r="AV51" s="20"/>
      <c r="AW51" s="20"/>
      <c r="AX51" s="23"/>
      <c r="AY51" s="23"/>
      <c r="AZ51" s="22"/>
      <c r="BB51" s="20"/>
      <c r="BC51" s="20"/>
      <c r="BD51" s="20"/>
      <c r="BE51" s="20"/>
      <c r="BF51" s="23"/>
      <c r="BG51" s="23"/>
      <c r="BH51" s="22"/>
      <c r="BJ51" s="20"/>
      <c r="BK51" s="20"/>
      <c r="BL51" s="20"/>
      <c r="BM51" s="20"/>
      <c r="BN51" s="23"/>
      <c r="BO51" s="23"/>
      <c r="BP51" s="22"/>
    </row>
    <row r="52" spans="1:68" ht="13.5" thickBot="1" x14ac:dyDescent="0.25">
      <c r="A52" s="42" t="s">
        <v>31</v>
      </c>
      <c r="B52" s="20"/>
      <c r="C52" s="20"/>
      <c r="D52" s="20"/>
      <c r="E52" s="23"/>
      <c r="F52" s="23"/>
      <c r="G52" s="71">
        <v>2320</v>
      </c>
      <c r="N52" s="42" t="s">
        <v>31</v>
      </c>
      <c r="O52" s="20"/>
      <c r="P52" s="20"/>
      <c r="Q52" s="20"/>
      <c r="R52" s="23"/>
      <c r="S52" s="23"/>
      <c r="T52" s="39">
        <f>$G$52</f>
        <v>2320</v>
      </c>
      <c r="V52" s="42" t="s">
        <v>31</v>
      </c>
      <c r="W52" s="20"/>
      <c r="X52" s="20"/>
      <c r="Y52" s="20"/>
      <c r="Z52" s="23"/>
      <c r="AA52" s="23"/>
      <c r="AB52" s="39">
        <f>$G$52</f>
        <v>2320</v>
      </c>
      <c r="AD52" s="42" t="s">
        <v>31</v>
      </c>
      <c r="AE52" s="20"/>
      <c r="AF52" s="20"/>
      <c r="AG52" s="20"/>
      <c r="AH52" s="23"/>
      <c r="AI52" s="23"/>
      <c r="AJ52" s="39">
        <f>$G$52</f>
        <v>2320</v>
      </c>
      <c r="AL52" s="42" t="s">
        <v>31</v>
      </c>
      <c r="AM52" s="20"/>
      <c r="AN52" s="20"/>
      <c r="AO52" s="20"/>
      <c r="AP52" s="23"/>
      <c r="AQ52" s="23"/>
      <c r="AR52" s="39">
        <f>$G$52</f>
        <v>2320</v>
      </c>
      <c r="AT52" s="42" t="s">
        <v>31</v>
      </c>
      <c r="AU52" s="20"/>
      <c r="AV52" s="20"/>
      <c r="AW52" s="20"/>
      <c r="AX52" s="23"/>
      <c r="AY52" s="23"/>
      <c r="AZ52" s="39">
        <f>$G$52</f>
        <v>2320</v>
      </c>
      <c r="BB52" s="42" t="s">
        <v>31</v>
      </c>
      <c r="BC52" s="20"/>
      <c r="BD52" s="20"/>
      <c r="BE52" s="20"/>
      <c r="BF52" s="23"/>
      <c r="BG52" s="23"/>
      <c r="BH52" s="39">
        <f>$G$52</f>
        <v>2320</v>
      </c>
      <c r="BJ52" s="42" t="s">
        <v>31</v>
      </c>
      <c r="BK52" s="20"/>
      <c r="BL52" s="20"/>
      <c r="BM52" s="20"/>
      <c r="BN52" s="23"/>
      <c r="BO52" s="23"/>
      <c r="BP52" s="39">
        <f>$G$52</f>
        <v>2320</v>
      </c>
    </row>
    <row r="53" spans="1:68" ht="13.5" thickBot="1" x14ac:dyDescent="0.25">
      <c r="A53" s="50"/>
      <c r="B53" s="20"/>
      <c r="C53" s="23"/>
      <c r="D53" s="20"/>
      <c r="E53" s="23"/>
      <c r="F53" s="23"/>
      <c r="G53" s="22"/>
      <c r="N53" s="50"/>
      <c r="O53" s="20"/>
      <c r="P53" s="23"/>
      <c r="Q53" s="20"/>
      <c r="R53" s="23"/>
      <c r="S53" s="23"/>
      <c r="T53" s="22"/>
      <c r="V53" s="50"/>
      <c r="W53" s="20"/>
      <c r="X53" s="23"/>
      <c r="Y53" s="20"/>
      <c r="Z53" s="23"/>
      <c r="AA53" s="23"/>
      <c r="AB53" s="22"/>
      <c r="AD53" s="50"/>
      <c r="AE53" s="20"/>
      <c r="AF53" s="23"/>
      <c r="AG53" s="20"/>
      <c r="AH53" s="23"/>
      <c r="AI53" s="23"/>
      <c r="AJ53" s="22"/>
      <c r="AL53" s="50"/>
      <c r="AM53" s="20"/>
      <c r="AN53" s="23"/>
      <c r="AO53" s="20"/>
      <c r="AP53" s="23"/>
      <c r="AQ53" s="23"/>
      <c r="AR53" s="22"/>
      <c r="AT53" s="50"/>
      <c r="AU53" s="20"/>
      <c r="AV53" s="23"/>
      <c r="AW53" s="20"/>
      <c r="AX53" s="23"/>
      <c r="AY53" s="23"/>
      <c r="AZ53" s="22"/>
      <c r="BB53" s="50"/>
      <c r="BC53" s="20"/>
      <c r="BD53" s="23"/>
      <c r="BE53" s="20"/>
      <c r="BF53" s="23"/>
      <c r="BG53" s="23"/>
      <c r="BH53" s="22"/>
      <c r="BJ53" s="50"/>
      <c r="BK53" s="20"/>
      <c r="BL53" s="23"/>
      <c r="BM53" s="20"/>
      <c r="BN53" s="23"/>
      <c r="BO53" s="23"/>
      <c r="BP53" s="22"/>
    </row>
    <row r="54" spans="1:68" ht="13.5" thickBot="1" x14ac:dyDescent="0.25">
      <c r="A54" s="42" t="s">
        <v>32</v>
      </c>
      <c r="B54" s="20"/>
      <c r="C54" s="23"/>
      <c r="D54" s="20"/>
      <c r="E54" s="23"/>
      <c r="F54" s="23"/>
      <c r="G54" s="71">
        <v>2320</v>
      </c>
      <c r="N54" s="42" t="s">
        <v>32</v>
      </c>
      <c r="O54" s="20"/>
      <c r="P54" s="23"/>
      <c r="Q54" s="20"/>
      <c r="R54" s="23"/>
      <c r="S54" s="23"/>
      <c r="T54" s="39">
        <f>$G$54</f>
        <v>2320</v>
      </c>
      <c r="V54" s="42" t="s">
        <v>32</v>
      </c>
      <c r="W54" s="20"/>
      <c r="X54" s="23"/>
      <c r="Y54" s="20"/>
      <c r="Z54" s="23"/>
      <c r="AA54" s="23"/>
      <c r="AB54" s="39">
        <f>$G$54</f>
        <v>2320</v>
      </c>
      <c r="AD54" s="42" t="s">
        <v>32</v>
      </c>
      <c r="AE54" s="20"/>
      <c r="AF54" s="23"/>
      <c r="AG54" s="20"/>
      <c r="AH54" s="23"/>
      <c r="AI54" s="23"/>
      <c r="AJ54" s="39">
        <f>$G$54</f>
        <v>2320</v>
      </c>
      <c r="AL54" s="42" t="s">
        <v>32</v>
      </c>
      <c r="AM54" s="20"/>
      <c r="AN54" s="23"/>
      <c r="AO54" s="20"/>
      <c r="AP54" s="23"/>
      <c r="AQ54" s="23"/>
      <c r="AR54" s="39">
        <f>$G$54</f>
        <v>2320</v>
      </c>
      <c r="AT54" s="42" t="s">
        <v>32</v>
      </c>
      <c r="AU54" s="20"/>
      <c r="AV54" s="23"/>
      <c r="AW54" s="20"/>
      <c r="AX54" s="23"/>
      <c r="AY54" s="23"/>
      <c r="AZ54" s="39">
        <f>$G$54</f>
        <v>2320</v>
      </c>
      <c r="BB54" s="42" t="s">
        <v>32</v>
      </c>
      <c r="BC54" s="20"/>
      <c r="BD54" s="23"/>
      <c r="BE54" s="20"/>
      <c r="BF54" s="23"/>
      <c r="BG54" s="23"/>
      <c r="BH54" s="39">
        <f>$G$54</f>
        <v>2320</v>
      </c>
      <c r="BJ54" s="42" t="s">
        <v>32</v>
      </c>
      <c r="BK54" s="20"/>
      <c r="BL54" s="23"/>
      <c r="BM54" s="20"/>
      <c r="BN54" s="23"/>
      <c r="BO54" s="23"/>
      <c r="BP54" s="39">
        <f>$G$54</f>
        <v>2320</v>
      </c>
    </row>
    <row r="55" spans="1:68" ht="13.5" thickBot="1" x14ac:dyDescent="0.25">
      <c r="A55" s="50"/>
      <c r="B55" s="20"/>
      <c r="C55" s="20"/>
      <c r="D55" s="20"/>
      <c r="E55" s="23"/>
      <c r="F55" s="23"/>
      <c r="G55" s="22"/>
      <c r="N55" s="50"/>
      <c r="O55" s="20"/>
      <c r="P55" s="20"/>
      <c r="Q55" s="20"/>
      <c r="R55" s="23"/>
      <c r="S55" s="23"/>
      <c r="T55" s="22"/>
      <c r="V55" s="50"/>
      <c r="W55" s="20"/>
      <c r="X55" s="20"/>
      <c r="Y55" s="20"/>
      <c r="Z55" s="23"/>
      <c r="AA55" s="23"/>
      <c r="AB55" s="22"/>
      <c r="AD55" s="50"/>
      <c r="AE55" s="20"/>
      <c r="AF55" s="20"/>
      <c r="AG55" s="20"/>
      <c r="AH55" s="23"/>
      <c r="AI55" s="23"/>
      <c r="AJ55" s="22"/>
      <c r="AL55" s="50"/>
      <c r="AM55" s="20"/>
      <c r="AN55" s="20"/>
      <c r="AO55" s="20"/>
      <c r="AP55" s="23"/>
      <c r="AQ55" s="23"/>
      <c r="AR55" s="22"/>
      <c r="AT55" s="50"/>
      <c r="AU55" s="20"/>
      <c r="AV55" s="20"/>
      <c r="AW55" s="20"/>
      <c r="AX55" s="23"/>
      <c r="AY55" s="23"/>
      <c r="AZ55" s="22"/>
      <c r="BB55" s="50"/>
      <c r="BC55" s="20"/>
      <c r="BD55" s="20"/>
      <c r="BE55" s="20"/>
      <c r="BF55" s="23"/>
      <c r="BG55" s="23"/>
      <c r="BH55" s="22"/>
      <c r="BJ55" s="50"/>
      <c r="BK55" s="20"/>
      <c r="BL55" s="20"/>
      <c r="BM55" s="20"/>
      <c r="BN55" s="23"/>
      <c r="BO55" s="23"/>
      <c r="BP55" s="22"/>
    </row>
    <row r="56" spans="1:68" ht="13.5" thickBot="1" x14ac:dyDescent="0.25">
      <c r="A56" s="42" t="s">
        <v>33</v>
      </c>
      <c r="B56" s="20"/>
      <c r="C56" s="20"/>
      <c r="D56" s="20"/>
      <c r="E56" s="23"/>
      <c r="F56" s="23"/>
      <c r="G56" s="71">
        <v>100</v>
      </c>
      <c r="N56" s="42" t="s">
        <v>33</v>
      </c>
      <c r="O56" s="20"/>
      <c r="P56" s="20"/>
      <c r="Q56" s="20"/>
      <c r="R56" s="23"/>
      <c r="S56" s="23"/>
      <c r="T56" s="39">
        <f>$G$56</f>
        <v>100</v>
      </c>
      <c r="V56" s="42" t="s">
        <v>33</v>
      </c>
      <c r="W56" s="20"/>
      <c r="X56" s="20"/>
      <c r="Y56" s="20"/>
      <c r="Z56" s="23"/>
      <c r="AA56" s="23"/>
      <c r="AB56" s="39">
        <f>$G$56</f>
        <v>100</v>
      </c>
      <c r="AD56" s="42" t="s">
        <v>33</v>
      </c>
      <c r="AE56" s="20"/>
      <c r="AF56" s="20"/>
      <c r="AG56" s="20"/>
      <c r="AH56" s="23"/>
      <c r="AI56" s="23"/>
      <c r="AJ56" s="39">
        <f>$G$56</f>
        <v>100</v>
      </c>
      <c r="AL56" s="42" t="s">
        <v>33</v>
      </c>
      <c r="AM56" s="20"/>
      <c r="AN56" s="20"/>
      <c r="AO56" s="20"/>
      <c r="AP56" s="23"/>
      <c r="AQ56" s="23"/>
      <c r="AR56" s="39">
        <f>$G$56</f>
        <v>100</v>
      </c>
      <c r="AT56" s="42" t="s">
        <v>33</v>
      </c>
      <c r="AU56" s="20"/>
      <c r="AV56" s="20"/>
      <c r="AW56" s="20"/>
      <c r="AX56" s="23"/>
      <c r="AY56" s="23"/>
      <c r="AZ56" s="39">
        <f>$G$56</f>
        <v>100</v>
      </c>
      <c r="BB56" s="42" t="s">
        <v>33</v>
      </c>
      <c r="BC56" s="20"/>
      <c r="BD56" s="20"/>
      <c r="BE56" s="20"/>
      <c r="BF56" s="23"/>
      <c r="BG56" s="23"/>
      <c r="BH56" s="39">
        <f>$G$56</f>
        <v>100</v>
      </c>
      <c r="BJ56" s="42" t="s">
        <v>33</v>
      </c>
      <c r="BK56" s="20"/>
      <c r="BL56" s="20"/>
      <c r="BM56" s="20"/>
      <c r="BN56" s="23"/>
      <c r="BO56" s="23"/>
      <c r="BP56" s="39">
        <f>$G$56</f>
        <v>100</v>
      </c>
    </row>
    <row r="57" spans="1:68" x14ac:dyDescent="0.2">
      <c r="E57" s="3"/>
      <c r="F57" s="3"/>
      <c r="R57" s="3"/>
      <c r="S57" s="3"/>
      <c r="Z57" s="3"/>
      <c r="AA57" s="3"/>
      <c r="AH57" s="3"/>
      <c r="AI57" s="3"/>
      <c r="AP57" s="3"/>
      <c r="AQ57" s="3"/>
      <c r="AX57" s="3"/>
      <c r="AY57" s="3"/>
      <c r="BF57" s="3"/>
      <c r="BG57" s="3"/>
      <c r="BN57" s="3"/>
      <c r="BO57" s="3"/>
    </row>
    <row r="58" spans="1:68" x14ac:dyDescent="0.2">
      <c r="E58" s="3"/>
      <c r="F58" s="3"/>
      <c r="R58" s="3"/>
      <c r="S58" s="3"/>
      <c r="Z58" s="3"/>
      <c r="AA58" s="3"/>
      <c r="AH58" s="3"/>
      <c r="AI58" s="3"/>
      <c r="AP58" s="3"/>
      <c r="AQ58" s="3"/>
      <c r="AX58" s="3"/>
      <c r="AY58" s="3"/>
      <c r="BF58" s="3"/>
      <c r="BG58" s="3"/>
      <c r="BN58" s="3"/>
      <c r="BO58" s="3"/>
    </row>
    <row r="59" spans="1:68" x14ac:dyDescent="0.2">
      <c r="E59" s="3"/>
      <c r="F59" s="3"/>
      <c r="R59" s="3"/>
      <c r="S59" s="3"/>
      <c r="Z59" s="3"/>
      <c r="AA59" s="3"/>
      <c r="AH59" s="3"/>
      <c r="AI59" s="3"/>
      <c r="AP59" s="3"/>
      <c r="AQ59" s="3"/>
      <c r="AX59" s="3"/>
      <c r="AY59" s="3"/>
      <c r="BF59" s="3"/>
      <c r="BG59" s="3"/>
      <c r="BN59" s="3"/>
      <c r="BO59" s="3"/>
    </row>
    <row r="60" spans="1:68" ht="13.5" thickBot="1" x14ac:dyDescent="0.25">
      <c r="A60" s="2" t="s">
        <v>34</v>
      </c>
      <c r="C60">
        <f>+D2</f>
        <v>2025</v>
      </c>
      <c r="E60" s="3"/>
      <c r="F60" s="3"/>
      <c r="G60" s="51">
        <f>SUM(G26:G59)</f>
        <v>73845.555555555562</v>
      </c>
      <c r="N60" s="2" t="s">
        <v>34</v>
      </c>
      <c r="P60">
        <f>+Q2</f>
        <v>0</v>
      </c>
      <c r="R60" s="3"/>
      <c r="S60" s="3"/>
      <c r="T60" s="51">
        <f>SUM(T26:T59)</f>
        <v>70061.944444444438</v>
      </c>
      <c r="V60" s="2" t="s">
        <v>34</v>
      </c>
      <c r="X60">
        <f>+Y2</f>
        <v>0</v>
      </c>
      <c r="Z60" s="3"/>
      <c r="AA60" s="3"/>
      <c r="AB60" s="51">
        <f>SUM(AB26:AB59)</f>
        <v>70533.055555555562</v>
      </c>
      <c r="AD60" s="2" t="s">
        <v>34</v>
      </c>
      <c r="AF60">
        <f>+AG2</f>
        <v>0</v>
      </c>
      <c r="AH60" s="3"/>
      <c r="AI60" s="3"/>
      <c r="AJ60" s="51">
        <f>SUM(AJ26:AJ59)</f>
        <v>70606.666666666657</v>
      </c>
      <c r="AL60" s="2" t="s">
        <v>34</v>
      </c>
      <c r="AN60">
        <f>+AO2</f>
        <v>0</v>
      </c>
      <c r="AP60" s="3"/>
      <c r="AQ60" s="3"/>
      <c r="AR60" s="51">
        <f>SUM(AR26:AR59)</f>
        <v>70812.777777777781</v>
      </c>
      <c r="AT60" s="2" t="s">
        <v>34</v>
      </c>
      <c r="AV60">
        <f>+AW2</f>
        <v>0</v>
      </c>
      <c r="AX60" s="3"/>
      <c r="AY60" s="3"/>
      <c r="AZ60" s="51">
        <f>SUM(AZ26:AZ59)</f>
        <v>71416.388888888891</v>
      </c>
      <c r="BB60" s="2" t="s">
        <v>34</v>
      </c>
      <c r="BD60">
        <f>+BE2</f>
        <v>0</v>
      </c>
      <c r="BF60" s="3"/>
      <c r="BG60" s="3"/>
      <c r="BH60" s="51">
        <f>SUM(BH26:BH59)</f>
        <v>72152.5</v>
      </c>
      <c r="BJ60" s="2" t="s">
        <v>34</v>
      </c>
      <c r="BL60">
        <f>+BM2</f>
        <v>0</v>
      </c>
      <c r="BN60" s="3"/>
      <c r="BO60" s="3"/>
      <c r="BP60" s="51">
        <f>SUM(BP26:BP59)</f>
        <v>73551.111111111109</v>
      </c>
    </row>
    <row r="61" spans="1:68" ht="13.5" thickTop="1" x14ac:dyDescent="0.2">
      <c r="A61" s="2"/>
      <c r="E61" s="3"/>
      <c r="F61" s="3"/>
      <c r="N61" s="2"/>
      <c r="R61" s="3"/>
      <c r="S61" s="3"/>
      <c r="V61" s="2"/>
      <c r="Z61" s="3"/>
      <c r="AA61" s="3"/>
      <c r="AD61" s="2"/>
      <c r="AH61" s="3"/>
      <c r="AI61" s="3"/>
      <c r="AL61" s="2"/>
      <c r="AP61" s="3"/>
      <c r="AQ61" s="3"/>
      <c r="AT61" s="2"/>
      <c r="AX61" s="3"/>
      <c r="AY61" s="3"/>
      <c r="BB61" s="2"/>
      <c r="BF61" s="3"/>
      <c r="BG61" s="3"/>
      <c r="BJ61" s="2"/>
      <c r="BN61" s="3"/>
      <c r="BO61" s="3"/>
    </row>
    <row r="62" spans="1:68" ht="12.75" hidden="1" customHeight="1" x14ac:dyDescent="0.2">
      <c r="A62" s="52">
        <f>D2</f>
        <v>2025</v>
      </c>
      <c r="B62" s="53" t="s">
        <v>35</v>
      </c>
      <c r="C62" s="53"/>
      <c r="E62" s="3"/>
      <c r="F62" s="3"/>
      <c r="G62" s="4">
        <f>G26+G41</f>
        <v>54860</v>
      </c>
      <c r="I62" s="54"/>
      <c r="N62" s="52">
        <f>Q2</f>
        <v>0</v>
      </c>
      <c r="O62" s="53" t="s">
        <v>35</v>
      </c>
      <c r="P62" s="53"/>
      <c r="R62" s="3"/>
      <c r="S62" s="3"/>
      <c r="T62" s="4">
        <f>T26+T41</f>
        <v>51688</v>
      </c>
      <c r="V62" s="52">
        <f>Y2</f>
        <v>0</v>
      </c>
      <c r="W62" s="53" t="s">
        <v>35</v>
      </c>
      <c r="X62" s="53"/>
      <c r="Z62" s="3"/>
      <c r="AA62" s="3"/>
      <c r="AB62" s="4">
        <f>AB26+AB41</f>
        <v>52260</v>
      </c>
      <c r="AD62" s="52">
        <f>AG2</f>
        <v>0</v>
      </c>
      <c r="AE62" s="53" t="s">
        <v>35</v>
      </c>
      <c r="AF62" s="53"/>
      <c r="AH62" s="3"/>
      <c r="AI62" s="3"/>
      <c r="AJ62" s="4">
        <f>AJ26+AJ41</f>
        <v>52520</v>
      </c>
      <c r="AL62" s="52">
        <f>AO2</f>
        <v>0</v>
      </c>
      <c r="AM62" s="53" t="s">
        <v>35</v>
      </c>
      <c r="AN62" s="53"/>
      <c r="AP62" s="3"/>
      <c r="AQ62" s="3"/>
      <c r="AR62" s="4">
        <f>AR26+AR41</f>
        <v>52884</v>
      </c>
      <c r="AT62" s="52">
        <f>AW2</f>
        <v>0</v>
      </c>
      <c r="AU62" s="53" t="s">
        <v>35</v>
      </c>
      <c r="AV62" s="53"/>
      <c r="AX62" s="3"/>
      <c r="AY62" s="3"/>
      <c r="AZ62" s="4">
        <f>AZ26+AZ41</f>
        <v>53560</v>
      </c>
      <c r="BB62" s="52">
        <f>BE2</f>
        <v>0</v>
      </c>
      <c r="BC62" s="53" t="s">
        <v>35</v>
      </c>
      <c r="BD62" s="53"/>
      <c r="BF62" s="3"/>
      <c r="BG62" s="3"/>
      <c r="BH62" s="4">
        <f>BH26+BH41</f>
        <v>54340</v>
      </c>
      <c r="BJ62" s="52">
        <f>BM2</f>
        <v>0</v>
      </c>
      <c r="BK62" s="53" t="s">
        <v>35</v>
      </c>
      <c r="BL62" s="53"/>
      <c r="BN62" s="3"/>
      <c r="BO62" s="3"/>
      <c r="BP62" s="4">
        <f>BP26+BP41</f>
        <v>55640</v>
      </c>
    </row>
    <row r="63" spans="1:68" ht="12.75" hidden="1" customHeight="1" x14ac:dyDescent="0.2">
      <c r="A63" s="52">
        <f>A62-1</f>
        <v>2024</v>
      </c>
      <c r="B63" s="53" t="s">
        <v>35</v>
      </c>
      <c r="C63" s="53"/>
      <c r="E63" s="3"/>
      <c r="F63" s="3"/>
      <c r="G63" s="4">
        <f>(E24*2080)+F43</f>
        <v>55120</v>
      </c>
      <c r="N63" s="52">
        <f>N62-1</f>
        <v>-1</v>
      </c>
      <c r="O63" s="53" t="s">
        <v>35</v>
      </c>
      <c r="P63" s="53"/>
      <c r="R63" s="3"/>
      <c r="S63" s="3"/>
      <c r="T63" s="4">
        <f>(R24*2080)+S43</f>
        <v>55120</v>
      </c>
      <c r="V63" s="52">
        <f>V62-1</f>
        <v>-1</v>
      </c>
      <c r="W63" s="53" t="s">
        <v>35</v>
      </c>
      <c r="X63" s="53"/>
      <c r="Z63" s="3"/>
      <c r="AA63" s="3"/>
      <c r="AB63" s="4">
        <f>(Z24*2080)+AA43</f>
        <v>55120</v>
      </c>
      <c r="AD63" s="52">
        <f>AD62-1</f>
        <v>-1</v>
      </c>
      <c r="AE63" s="53" t="s">
        <v>35</v>
      </c>
      <c r="AF63" s="53"/>
      <c r="AH63" s="3"/>
      <c r="AI63" s="3"/>
      <c r="AJ63" s="4">
        <f>(AH24*2080)+AI43</f>
        <v>55120</v>
      </c>
      <c r="AL63" s="52">
        <f>AL62-1</f>
        <v>-1</v>
      </c>
      <c r="AM63" s="53" t="s">
        <v>35</v>
      </c>
      <c r="AN63" s="53"/>
      <c r="AP63" s="3"/>
      <c r="AQ63" s="3"/>
      <c r="AR63" s="4">
        <f>(AP24*2080)+AQ43</f>
        <v>55120</v>
      </c>
      <c r="AT63" s="52">
        <f>AT62-1</f>
        <v>-1</v>
      </c>
      <c r="AU63" s="53" t="s">
        <v>35</v>
      </c>
      <c r="AV63" s="53"/>
      <c r="AX63" s="3"/>
      <c r="AY63" s="3"/>
      <c r="AZ63" s="4">
        <f>(AX24*2080)+AY43</f>
        <v>55120</v>
      </c>
      <c r="BB63" s="52">
        <f>BB62-1</f>
        <v>-1</v>
      </c>
      <c r="BC63" s="53" t="s">
        <v>35</v>
      </c>
      <c r="BD63" s="53"/>
      <c r="BF63" s="3"/>
      <c r="BG63" s="3"/>
      <c r="BH63" s="4">
        <f>(BF24*2080)+BG43</f>
        <v>55120</v>
      </c>
      <c r="BJ63" s="52">
        <f>BJ62-1</f>
        <v>-1</v>
      </c>
      <c r="BK63" s="53" t="s">
        <v>35</v>
      </c>
      <c r="BL63" s="53"/>
      <c r="BN63" s="3"/>
      <c r="BO63" s="3"/>
      <c r="BP63" s="4">
        <f>(BN24*2080)+BO43</f>
        <v>55120</v>
      </c>
    </row>
    <row r="64" spans="1:68" ht="12.75" hidden="1" customHeight="1" x14ac:dyDescent="0.2">
      <c r="B64" t="s">
        <v>36</v>
      </c>
      <c r="E64" s="3"/>
      <c r="F64" s="3"/>
      <c r="G64" s="55">
        <f>(G62-G63)/G63</f>
        <v>-4.7169811320754715E-3</v>
      </c>
      <c r="O64" t="s">
        <v>36</v>
      </c>
      <c r="R64" s="3"/>
      <c r="S64" s="3"/>
      <c r="T64" s="55">
        <f>(T62-T63)/T63</f>
        <v>-6.2264150943396226E-2</v>
      </c>
      <c r="W64" t="s">
        <v>36</v>
      </c>
      <c r="Z64" s="3"/>
      <c r="AA64" s="3"/>
      <c r="AB64" s="55">
        <f>(AB62-AB63)/AB63</f>
        <v>-5.1886792452830191E-2</v>
      </c>
      <c r="AE64" t="s">
        <v>36</v>
      </c>
      <c r="AH64" s="3"/>
      <c r="AI64" s="3"/>
      <c r="AJ64" s="55">
        <f>(AJ62-AJ63)/AJ63</f>
        <v>-4.716981132075472E-2</v>
      </c>
      <c r="AM64" t="s">
        <v>36</v>
      </c>
      <c r="AP64" s="3"/>
      <c r="AQ64" s="3"/>
      <c r="AR64" s="55">
        <f>(AR62-AR63)/AR63</f>
        <v>-4.0566037735849055E-2</v>
      </c>
      <c r="AU64" t="s">
        <v>36</v>
      </c>
      <c r="AX64" s="3"/>
      <c r="AY64" s="3"/>
      <c r="AZ64" s="55">
        <f>(AZ62-AZ63)/AZ63</f>
        <v>-2.8301886792452831E-2</v>
      </c>
      <c r="BC64" t="s">
        <v>36</v>
      </c>
      <c r="BF64" s="3"/>
      <c r="BG64" s="3"/>
      <c r="BH64" s="55">
        <f>(BH62-BH63)/BH63</f>
        <v>-1.4150943396226415E-2</v>
      </c>
      <c r="BK64" t="s">
        <v>36</v>
      </c>
      <c r="BN64" s="3"/>
      <c r="BO64" s="3"/>
      <c r="BP64" s="55">
        <f>(BP62-BP63)/BP63</f>
        <v>9.433962264150943E-3</v>
      </c>
    </row>
    <row r="65" spans="1:68" ht="12.75" hidden="1" customHeight="1" x14ac:dyDescent="0.2">
      <c r="E65" s="3"/>
      <c r="F65" s="3"/>
      <c r="R65" s="3"/>
      <c r="S65" s="3"/>
      <c r="Z65" s="3"/>
      <c r="AA65" s="3"/>
      <c r="AH65" s="3"/>
      <c r="AI65" s="3"/>
      <c r="AP65" s="3"/>
      <c r="AQ65" s="3"/>
      <c r="AX65" s="3"/>
      <c r="AY65" s="3"/>
      <c r="BF65" s="3"/>
      <c r="BG65" s="3"/>
      <c r="BN65" s="3"/>
      <c r="BO65" s="3"/>
    </row>
    <row r="66" spans="1:68" ht="13.5" hidden="1" customHeight="1" x14ac:dyDescent="0.2">
      <c r="A66" s="2" t="s">
        <v>37</v>
      </c>
      <c r="C66">
        <f>+C60-1</f>
        <v>2024</v>
      </c>
      <c r="E66" s="3"/>
      <c r="F66" s="3"/>
      <c r="G66" s="56">
        <v>71862</v>
      </c>
      <c r="N66" s="2" t="s">
        <v>37</v>
      </c>
      <c r="P66">
        <f>+P60-1</f>
        <v>-1</v>
      </c>
      <c r="R66" s="3"/>
      <c r="S66" s="3"/>
      <c r="T66" s="56">
        <v>71862</v>
      </c>
      <c r="V66" s="2" t="s">
        <v>37</v>
      </c>
      <c r="X66">
        <f>+X60-1</f>
        <v>-1</v>
      </c>
      <c r="Z66" s="3"/>
      <c r="AA66" s="3"/>
      <c r="AB66" s="56">
        <v>71862</v>
      </c>
      <c r="AD66" s="2" t="s">
        <v>37</v>
      </c>
      <c r="AF66">
        <f>+AF60-1</f>
        <v>-1</v>
      </c>
      <c r="AH66" s="3"/>
      <c r="AI66" s="3"/>
      <c r="AJ66" s="56">
        <v>71862</v>
      </c>
      <c r="AL66" s="2" t="s">
        <v>37</v>
      </c>
      <c r="AN66">
        <f>+AN60-1</f>
        <v>-1</v>
      </c>
      <c r="AP66" s="3"/>
      <c r="AQ66" s="3"/>
      <c r="AR66" s="56">
        <v>71862</v>
      </c>
      <c r="AT66" s="2" t="s">
        <v>37</v>
      </c>
      <c r="AV66">
        <f>+AV60-1</f>
        <v>-1</v>
      </c>
      <c r="AX66" s="3"/>
      <c r="AY66" s="3"/>
      <c r="AZ66" s="56">
        <v>71862</v>
      </c>
      <c r="BB66" s="2" t="s">
        <v>37</v>
      </c>
      <c r="BD66">
        <f>+BD60-1</f>
        <v>-1</v>
      </c>
      <c r="BF66" s="3"/>
      <c r="BG66" s="3"/>
      <c r="BH66" s="56">
        <v>71862</v>
      </c>
      <c r="BJ66" s="2" t="s">
        <v>37</v>
      </c>
      <c r="BL66">
        <f>+BL60-1</f>
        <v>-1</v>
      </c>
      <c r="BN66" s="3"/>
      <c r="BO66" s="3"/>
      <c r="BP66" s="56">
        <v>71862</v>
      </c>
    </row>
    <row r="67" spans="1:68" ht="13.5" hidden="1" customHeight="1" x14ac:dyDescent="0.2">
      <c r="A67" s="2"/>
      <c r="E67" s="3"/>
      <c r="F67" s="3"/>
      <c r="G67" s="3"/>
      <c r="N67" s="2"/>
      <c r="R67" s="3"/>
      <c r="S67" s="3"/>
      <c r="T67" s="3"/>
      <c r="V67" s="2"/>
      <c r="Z67" s="3"/>
      <c r="AA67" s="3"/>
      <c r="AB67" s="3"/>
      <c r="AD67" s="2"/>
      <c r="AH67" s="3"/>
      <c r="AI67" s="3"/>
      <c r="AJ67" s="3"/>
      <c r="AL67" s="2"/>
      <c r="AP67" s="3"/>
      <c r="AQ67" s="3"/>
      <c r="AR67" s="3"/>
      <c r="AT67" s="2"/>
      <c r="AX67" s="3"/>
      <c r="AY67" s="3"/>
      <c r="AZ67" s="3"/>
      <c r="BB67" s="2"/>
      <c r="BF67" s="3"/>
      <c r="BG67" s="3"/>
      <c r="BH67" s="3"/>
      <c r="BJ67" s="2"/>
      <c r="BN67" s="3"/>
      <c r="BO67" s="3"/>
      <c r="BP67" s="3"/>
    </row>
    <row r="68" spans="1:68" hidden="1" x14ac:dyDescent="0.2">
      <c r="A68" s="2"/>
      <c r="E68" s="3"/>
      <c r="F68" s="3"/>
      <c r="G68" s="3"/>
      <c r="N68" s="2"/>
      <c r="R68" s="3"/>
      <c r="S68" s="3"/>
      <c r="T68" s="3"/>
      <c r="V68" s="2"/>
      <c r="Z68" s="3"/>
      <c r="AA68" s="3"/>
      <c r="AB68" s="3"/>
      <c r="AD68" s="2"/>
      <c r="AH68" s="3"/>
      <c r="AI68" s="3"/>
      <c r="AJ68" s="3"/>
      <c r="AL68" s="2"/>
      <c r="AP68" s="3"/>
      <c r="AQ68" s="3"/>
      <c r="AR68" s="3"/>
      <c r="AT68" s="2"/>
      <c r="AX68" s="3"/>
      <c r="AY68" s="3"/>
      <c r="AZ68" s="3"/>
      <c r="BB68" s="2"/>
      <c r="BF68" s="3"/>
      <c r="BG68" s="3"/>
      <c r="BH68" s="3"/>
      <c r="BJ68" s="2"/>
      <c r="BN68" s="3"/>
      <c r="BO68" s="3"/>
      <c r="BP68" s="3"/>
    </row>
    <row r="69" spans="1:68" hidden="1" x14ac:dyDescent="0.2">
      <c r="A69" s="2"/>
      <c r="E69" s="3"/>
      <c r="F69" s="3"/>
      <c r="G69" s="3"/>
      <c r="N69" s="2"/>
      <c r="R69" s="3"/>
      <c r="S69" s="3"/>
      <c r="T69" s="3"/>
      <c r="V69" s="2"/>
      <c r="Z69" s="3"/>
      <c r="AA69" s="3"/>
      <c r="AB69" s="3"/>
      <c r="AD69" s="2"/>
      <c r="AH69" s="3"/>
      <c r="AI69" s="3"/>
      <c r="AJ69" s="3"/>
      <c r="AL69" s="2"/>
      <c r="AP69" s="3"/>
      <c r="AQ69" s="3"/>
      <c r="AR69" s="3"/>
      <c r="AT69" s="2"/>
      <c r="AX69" s="3"/>
      <c r="AY69" s="3"/>
      <c r="AZ69" s="3"/>
      <c r="BB69" s="2"/>
      <c r="BF69" s="3"/>
      <c r="BG69" s="3"/>
      <c r="BH69" s="3"/>
      <c r="BJ69" s="2"/>
      <c r="BN69" s="3"/>
      <c r="BO69" s="3"/>
      <c r="BP69" s="3"/>
    </row>
    <row r="70" spans="1:68" hidden="1" x14ac:dyDescent="0.2">
      <c r="A70" s="2"/>
      <c r="E70" s="3"/>
      <c r="F70" s="3"/>
      <c r="G70" s="3"/>
      <c r="N70" s="2"/>
      <c r="R70" s="3"/>
      <c r="S70" s="3"/>
      <c r="T70" s="3"/>
      <c r="V70" s="2"/>
      <c r="Z70" s="3"/>
      <c r="AA70" s="3"/>
      <c r="AB70" s="3"/>
      <c r="AD70" s="2"/>
      <c r="AH70" s="3"/>
      <c r="AI70" s="3"/>
      <c r="AJ70" s="3"/>
      <c r="AL70" s="2"/>
      <c r="AP70" s="3"/>
      <c r="AQ70" s="3"/>
      <c r="AR70" s="3"/>
      <c r="AT70" s="2"/>
      <c r="AX70" s="3"/>
      <c r="AY70" s="3"/>
      <c r="AZ70" s="3"/>
      <c r="BB70" s="2"/>
      <c r="BF70" s="3"/>
      <c r="BG70" s="3"/>
      <c r="BH70" s="3"/>
      <c r="BJ70" s="2"/>
      <c r="BN70" s="3"/>
      <c r="BO70" s="3"/>
      <c r="BP70" s="3"/>
    </row>
    <row r="71" spans="1:68" hidden="1" x14ac:dyDescent="0.2">
      <c r="A71" s="2"/>
      <c r="E71" s="3"/>
      <c r="F71" s="3"/>
      <c r="G71" s="3"/>
      <c r="N71" s="2"/>
      <c r="R71" s="3"/>
      <c r="S71" s="3"/>
      <c r="T71" s="3"/>
      <c r="V71" s="2"/>
      <c r="Z71" s="3"/>
      <c r="AA71" s="3"/>
      <c r="AB71" s="3"/>
      <c r="AD71" s="2"/>
      <c r="AH71" s="3"/>
      <c r="AI71" s="3"/>
      <c r="AJ71" s="3"/>
      <c r="AL71" s="2"/>
      <c r="AP71" s="3"/>
      <c r="AQ71" s="3"/>
      <c r="AR71" s="3"/>
      <c r="AT71" s="2"/>
      <c r="AX71" s="3"/>
      <c r="AY71" s="3"/>
      <c r="AZ71" s="3"/>
      <c r="BB71" s="2"/>
      <c r="BF71" s="3"/>
      <c r="BG71" s="3"/>
      <c r="BH71" s="3"/>
      <c r="BJ71" s="2"/>
      <c r="BN71" s="3"/>
      <c r="BO71" s="3"/>
      <c r="BP71" s="3"/>
    </row>
    <row r="72" spans="1:68" hidden="1" x14ac:dyDescent="0.2">
      <c r="A72" s="2"/>
      <c r="E72" s="3"/>
      <c r="F72" s="3"/>
      <c r="G72" s="3"/>
      <c r="N72" s="2"/>
      <c r="R72" s="3"/>
      <c r="S72" s="3"/>
      <c r="T72" s="3"/>
      <c r="V72" s="2"/>
      <c r="Z72" s="3"/>
      <c r="AA72" s="3"/>
      <c r="AB72" s="3"/>
      <c r="AD72" s="2"/>
      <c r="AH72" s="3"/>
      <c r="AI72" s="3"/>
      <c r="AJ72" s="3"/>
      <c r="AL72" s="2"/>
      <c r="AP72" s="3"/>
      <c r="AQ72" s="3"/>
      <c r="AR72" s="3"/>
      <c r="AT72" s="2"/>
      <c r="AX72" s="3"/>
      <c r="AY72" s="3"/>
      <c r="AZ72" s="3"/>
      <c r="BB72" s="2"/>
      <c r="BF72" s="3"/>
      <c r="BG72" s="3"/>
      <c r="BH72" s="3"/>
      <c r="BJ72" s="2"/>
      <c r="BN72" s="3"/>
      <c r="BO72" s="3"/>
      <c r="BP72" s="3"/>
    </row>
    <row r="73" spans="1:68" hidden="1" x14ac:dyDescent="0.2">
      <c r="A73" s="2"/>
      <c r="E73" s="3"/>
      <c r="F73" s="3"/>
      <c r="G73" s="3"/>
      <c r="N73" s="2"/>
      <c r="R73" s="3"/>
      <c r="S73" s="3"/>
      <c r="T73" s="3"/>
      <c r="V73" s="2"/>
      <c r="Z73" s="3"/>
      <c r="AA73" s="3"/>
      <c r="AB73" s="3"/>
      <c r="AD73" s="2"/>
      <c r="AH73" s="3"/>
      <c r="AI73" s="3"/>
      <c r="AJ73" s="3"/>
      <c r="AL73" s="2"/>
      <c r="AP73" s="3"/>
      <c r="AQ73" s="3"/>
      <c r="AR73" s="3"/>
      <c r="AT73" s="2"/>
      <c r="AX73" s="3"/>
      <c r="AY73" s="3"/>
      <c r="AZ73" s="3"/>
      <c r="BB73" s="2"/>
      <c r="BF73" s="3"/>
      <c r="BG73" s="3"/>
      <c r="BH73" s="3"/>
      <c r="BJ73" s="2"/>
      <c r="BN73" s="3"/>
      <c r="BO73" s="3"/>
      <c r="BP73" s="3"/>
    </row>
    <row r="74" spans="1:68" hidden="1" x14ac:dyDescent="0.2">
      <c r="A74" s="2"/>
      <c r="E74" s="3"/>
      <c r="F74" s="3"/>
      <c r="G74" s="3"/>
      <c r="N74" s="2"/>
      <c r="R74" s="3"/>
      <c r="S74" s="3"/>
      <c r="T74" s="3"/>
      <c r="V74" s="2"/>
      <c r="Z74" s="3"/>
      <c r="AA74" s="3"/>
      <c r="AB74" s="3"/>
      <c r="AD74" s="2"/>
      <c r="AH74" s="3"/>
      <c r="AI74" s="3"/>
      <c r="AJ74" s="3"/>
      <c r="AL74" s="2"/>
      <c r="AP74" s="3"/>
      <c r="AQ74" s="3"/>
      <c r="AR74" s="3"/>
      <c r="AT74" s="2"/>
      <c r="AX74" s="3"/>
      <c r="AY74" s="3"/>
      <c r="AZ74" s="3"/>
      <c r="BB74" s="2"/>
      <c r="BF74" s="3"/>
      <c r="BG74" s="3"/>
      <c r="BH74" s="3"/>
      <c r="BJ74" s="2"/>
      <c r="BN74" s="3"/>
      <c r="BO74" s="3"/>
      <c r="BP74" s="3"/>
    </row>
    <row r="75" spans="1:68" hidden="1" x14ac:dyDescent="0.2"/>
    <row r="76" spans="1:68" hidden="1" x14ac:dyDescent="0.2"/>
    <row r="77" spans="1:68" hidden="1" x14ac:dyDescent="0.2"/>
    <row r="78" spans="1:68" hidden="1" x14ac:dyDescent="0.2"/>
    <row r="79" spans="1:68" ht="15" hidden="1" x14ac:dyDescent="0.25">
      <c r="A79" s="57" t="s">
        <v>6</v>
      </c>
      <c r="B79" s="58" t="str">
        <f>+B11</f>
        <v>SSR 1</v>
      </c>
      <c r="C79" s="59"/>
      <c r="D79" s="59"/>
      <c r="E79" s="59"/>
      <c r="N79" s="57" t="s">
        <v>6</v>
      </c>
      <c r="O79" s="58" t="str">
        <f>+O11</f>
        <v>SSR 1</v>
      </c>
      <c r="P79" s="59"/>
      <c r="Q79" s="59"/>
      <c r="R79" s="59"/>
      <c r="V79" s="57" t="s">
        <v>6</v>
      </c>
      <c r="W79" s="58" t="str">
        <f>+W11</f>
        <v>SSR 1</v>
      </c>
      <c r="X79" s="59"/>
      <c r="Y79" s="59"/>
      <c r="Z79" s="59"/>
      <c r="AD79" s="57" t="s">
        <v>6</v>
      </c>
      <c r="AE79" s="58" t="str">
        <f>+AE11</f>
        <v>SSR 1</v>
      </c>
      <c r="AF79" s="59"/>
      <c r="AG79" s="59"/>
      <c r="AH79" s="59"/>
      <c r="AL79" s="57" t="s">
        <v>6</v>
      </c>
      <c r="AM79" s="58" t="str">
        <f>+AM11</f>
        <v>SSR 1</v>
      </c>
      <c r="AN79" s="59"/>
      <c r="AO79" s="59"/>
      <c r="AP79" s="59"/>
      <c r="AT79" s="57" t="s">
        <v>6</v>
      </c>
      <c r="AU79" s="58" t="str">
        <f>+AU11</f>
        <v>SSR 1</v>
      </c>
      <c r="AV79" s="59"/>
      <c r="AW79" s="59"/>
      <c r="AX79" s="59"/>
      <c r="BB79" s="57" t="s">
        <v>6</v>
      </c>
      <c r="BC79" s="58" t="str">
        <f>+BC11</f>
        <v>SSR 1</v>
      </c>
      <c r="BD79" s="59"/>
      <c r="BE79" s="59"/>
      <c r="BF79" s="59"/>
      <c r="BJ79" s="57" t="s">
        <v>6</v>
      </c>
      <c r="BK79" s="58" t="str">
        <f>+BK11</f>
        <v>SSR 1</v>
      </c>
      <c r="BL79" s="59"/>
      <c r="BM79" s="59"/>
      <c r="BN79" s="59"/>
    </row>
    <row r="80" spans="1:68" hidden="1" x14ac:dyDescent="0.2"/>
    <row r="81" spans="1:68" ht="5.25" hidden="1" customHeight="1" x14ac:dyDescent="0.2"/>
    <row r="82" spans="1:68" ht="18.75" hidden="1" x14ac:dyDescent="0.3">
      <c r="A82" s="60" t="s">
        <v>38</v>
      </c>
      <c r="N82" s="60" t="s">
        <v>38</v>
      </c>
      <c r="V82" s="60" t="s">
        <v>38</v>
      </c>
      <c r="AD82" s="60" t="s">
        <v>38</v>
      </c>
      <c r="AL82" s="60" t="s">
        <v>38</v>
      </c>
      <c r="AT82" s="60" t="s">
        <v>38</v>
      </c>
      <c r="BB82" s="60" t="s">
        <v>38</v>
      </c>
      <c r="BJ82" s="60" t="s">
        <v>38</v>
      </c>
    </row>
    <row r="83" spans="1:68" ht="65.25" hidden="1" customHeight="1" x14ac:dyDescent="0.2">
      <c r="A83" s="79"/>
      <c r="B83" s="79"/>
      <c r="C83" s="79"/>
      <c r="D83" s="79"/>
      <c r="E83" s="79"/>
      <c r="F83" s="79"/>
      <c r="G83" s="79"/>
      <c r="H83" s="79"/>
      <c r="N83" s="79"/>
      <c r="O83" s="79"/>
      <c r="P83" s="79"/>
      <c r="Q83" s="79"/>
      <c r="R83" s="79"/>
      <c r="S83" s="79"/>
      <c r="T83" s="79"/>
      <c r="V83" s="79"/>
      <c r="W83" s="79"/>
      <c r="X83" s="79"/>
      <c r="Y83" s="79"/>
      <c r="Z83" s="79"/>
      <c r="AA83" s="79"/>
      <c r="AB83" s="79"/>
      <c r="AD83" s="79"/>
      <c r="AE83" s="79"/>
      <c r="AF83" s="79"/>
      <c r="AG83" s="79"/>
      <c r="AH83" s="79"/>
      <c r="AI83" s="79"/>
      <c r="AJ83" s="79"/>
      <c r="AL83" s="79"/>
      <c r="AM83" s="79"/>
      <c r="AN83" s="79"/>
      <c r="AO83" s="79"/>
      <c r="AP83" s="79"/>
      <c r="AQ83" s="79"/>
      <c r="AR83" s="79"/>
      <c r="AT83" s="79"/>
      <c r="AU83" s="79"/>
      <c r="AV83" s="79"/>
      <c r="AW83" s="79"/>
      <c r="AX83" s="79"/>
      <c r="AY83" s="79"/>
      <c r="AZ83" s="79"/>
      <c r="BA83" s="79"/>
      <c r="BH83"/>
      <c r="BP83"/>
    </row>
    <row r="84" spans="1:68" ht="60.75" hidden="1" customHeight="1" x14ac:dyDescent="0.2">
      <c r="A84" s="79"/>
      <c r="B84" s="79"/>
      <c r="C84" s="79"/>
      <c r="D84" s="79"/>
      <c r="E84" s="79"/>
      <c r="F84" s="79"/>
      <c r="G84" s="79"/>
      <c r="H84" s="79"/>
      <c r="N84" s="79"/>
      <c r="O84" s="79"/>
      <c r="P84" s="79"/>
      <c r="Q84" s="79"/>
      <c r="R84" s="79"/>
      <c r="S84" s="79"/>
      <c r="T84" s="79"/>
      <c r="V84" s="79"/>
      <c r="W84" s="79"/>
      <c r="X84" s="79"/>
      <c r="Y84" s="79"/>
      <c r="Z84" s="79"/>
      <c r="AA84" s="79"/>
      <c r="AB84" s="79"/>
      <c r="AD84" s="79"/>
      <c r="AE84" s="79"/>
      <c r="AF84" s="79"/>
      <c r="AG84" s="79"/>
      <c r="AH84" s="79"/>
      <c r="AI84" s="79"/>
      <c r="AJ84" s="79"/>
      <c r="AL84" s="79"/>
      <c r="AM84" s="79"/>
      <c r="AN84" s="79"/>
      <c r="AO84" s="79"/>
      <c r="AP84" s="79"/>
      <c r="AQ84" s="79"/>
      <c r="AR84" s="79"/>
      <c r="AT84" s="79"/>
      <c r="AU84" s="79"/>
      <c r="AV84" s="79"/>
      <c r="AW84" s="79"/>
      <c r="AX84" s="79"/>
      <c r="AY84" s="79"/>
      <c r="AZ84" s="79"/>
      <c r="BA84" s="79"/>
      <c r="BH84"/>
      <c r="BP84"/>
    </row>
    <row r="85" spans="1:68" ht="60.75" hidden="1" customHeight="1" x14ac:dyDescent="0.2">
      <c r="A85" s="79"/>
      <c r="B85" s="79"/>
      <c r="C85" s="79"/>
      <c r="D85" s="79"/>
      <c r="E85" s="79"/>
      <c r="F85" s="79"/>
      <c r="G85" s="79"/>
      <c r="H85" s="79"/>
      <c r="N85" s="79"/>
      <c r="O85" s="79"/>
      <c r="P85" s="79"/>
      <c r="Q85" s="79"/>
      <c r="R85" s="79"/>
      <c r="S85" s="79"/>
      <c r="T85" s="79"/>
      <c r="V85" s="79"/>
      <c r="W85" s="79"/>
      <c r="X85" s="79"/>
      <c r="Y85" s="79"/>
      <c r="Z85" s="79"/>
      <c r="AA85" s="79"/>
      <c r="AB85" s="79"/>
      <c r="AD85" s="79"/>
      <c r="AE85" s="79"/>
      <c r="AF85" s="79"/>
      <c r="AG85" s="79"/>
      <c r="AH85" s="79"/>
      <c r="AI85" s="79"/>
      <c r="AJ85" s="79"/>
      <c r="AL85" s="79"/>
      <c r="AM85" s="79"/>
      <c r="AN85" s="79"/>
      <c r="AO85" s="79"/>
      <c r="AP85" s="79"/>
      <c r="AQ85" s="79"/>
      <c r="AR85" s="79"/>
      <c r="AT85" s="79"/>
      <c r="AU85" s="79"/>
      <c r="AV85" s="79"/>
      <c r="AW85" s="79"/>
      <c r="AX85" s="79"/>
      <c r="AY85" s="79"/>
      <c r="AZ85" s="79"/>
      <c r="BA85" s="79"/>
      <c r="BH85"/>
      <c r="BP85"/>
    </row>
    <row r="86" spans="1:68" ht="18.75" hidden="1" x14ac:dyDescent="0.3">
      <c r="A86" s="60" t="s">
        <v>39</v>
      </c>
      <c r="N86" s="60" t="s">
        <v>39</v>
      </c>
      <c r="V86" s="60" t="s">
        <v>39</v>
      </c>
      <c r="AD86" s="60" t="s">
        <v>39</v>
      </c>
      <c r="AL86" s="60" t="s">
        <v>39</v>
      </c>
      <c r="AT86" s="60" t="s">
        <v>39</v>
      </c>
      <c r="BB86" s="60" t="s">
        <v>39</v>
      </c>
      <c r="BJ86" s="60" t="s">
        <v>39</v>
      </c>
    </row>
    <row r="87" spans="1:68" ht="65.25" hidden="1" customHeight="1" x14ac:dyDescent="0.2">
      <c r="A87" s="79"/>
      <c r="B87" s="79"/>
      <c r="C87" s="79"/>
      <c r="D87" s="79"/>
      <c r="E87" s="79"/>
      <c r="F87" s="79"/>
      <c r="G87" s="79"/>
      <c r="H87" s="79"/>
      <c r="N87" s="79"/>
      <c r="O87" s="79"/>
      <c r="P87" s="79"/>
      <c r="Q87" s="79"/>
      <c r="R87" s="79"/>
      <c r="S87" s="79"/>
      <c r="T87" s="79"/>
      <c r="V87" s="79"/>
      <c r="W87" s="79"/>
      <c r="X87" s="79"/>
      <c r="Y87" s="79"/>
      <c r="Z87" s="79"/>
      <c r="AA87" s="79"/>
      <c r="AB87" s="79"/>
      <c r="AD87" s="79"/>
      <c r="AE87" s="79"/>
      <c r="AF87" s="79"/>
      <c r="AG87" s="79"/>
      <c r="AH87" s="79"/>
      <c r="AI87" s="79"/>
      <c r="AJ87" s="79"/>
      <c r="AL87" s="79"/>
      <c r="AM87" s="79"/>
      <c r="AN87" s="79"/>
      <c r="AO87" s="79"/>
      <c r="AP87" s="79"/>
      <c r="AQ87" s="79"/>
      <c r="AR87" s="79"/>
      <c r="AT87" s="79"/>
      <c r="AU87" s="79"/>
      <c r="AV87" s="79"/>
      <c r="AW87" s="79"/>
      <c r="AX87" s="79"/>
      <c r="AY87" s="79"/>
      <c r="AZ87" s="79"/>
      <c r="BA87" s="79"/>
      <c r="BH87"/>
      <c r="BP87"/>
    </row>
    <row r="88" spans="1:68" ht="60.75" hidden="1" customHeight="1" x14ac:dyDescent="0.2">
      <c r="A88" s="79"/>
      <c r="B88" s="79"/>
      <c r="C88" s="79"/>
      <c r="D88" s="79"/>
      <c r="E88" s="79"/>
      <c r="F88" s="79"/>
      <c r="G88" s="79"/>
      <c r="H88" s="79"/>
      <c r="N88" s="79"/>
      <c r="O88" s="79"/>
      <c r="P88" s="79"/>
      <c r="Q88" s="79"/>
      <c r="R88" s="79"/>
      <c r="S88" s="79"/>
      <c r="T88" s="79"/>
      <c r="V88" s="79"/>
      <c r="W88" s="79"/>
      <c r="X88" s="79"/>
      <c r="Y88" s="79"/>
      <c r="Z88" s="79"/>
      <c r="AA88" s="79"/>
      <c r="AB88" s="79"/>
      <c r="AD88" s="79"/>
      <c r="AE88" s="79"/>
      <c r="AF88" s="79"/>
      <c r="AG88" s="79"/>
      <c r="AH88" s="79"/>
      <c r="AI88" s="79"/>
      <c r="AJ88" s="79"/>
      <c r="AL88" s="79"/>
      <c r="AM88" s="79"/>
      <c r="AN88" s="79"/>
      <c r="AO88" s="79"/>
      <c r="AP88" s="79"/>
      <c r="AQ88" s="79"/>
      <c r="AR88" s="79"/>
      <c r="AT88" s="79"/>
      <c r="AU88" s="79"/>
      <c r="AV88" s="79"/>
      <c r="AW88" s="79"/>
      <c r="AX88" s="79"/>
      <c r="AY88" s="79"/>
      <c r="AZ88" s="79"/>
      <c r="BA88" s="79"/>
      <c r="BH88"/>
      <c r="BP88"/>
    </row>
    <row r="89" spans="1:68" ht="60.75" hidden="1" customHeight="1" x14ac:dyDescent="0.2">
      <c r="A89" s="79"/>
      <c r="B89" s="79"/>
      <c r="C89" s="79"/>
      <c r="D89" s="79"/>
      <c r="E89" s="79"/>
      <c r="F89" s="79"/>
      <c r="G89" s="79"/>
      <c r="H89" s="79"/>
      <c r="N89" s="79"/>
      <c r="O89" s="79"/>
      <c r="P89" s="79"/>
      <c r="Q89" s="79"/>
      <c r="R89" s="79"/>
      <c r="S89" s="79"/>
      <c r="T89" s="79"/>
      <c r="V89" s="79"/>
      <c r="W89" s="79"/>
      <c r="X89" s="79"/>
      <c r="Y89" s="79"/>
      <c r="Z89" s="79"/>
      <c r="AA89" s="79"/>
      <c r="AB89" s="79"/>
      <c r="AD89" s="79"/>
      <c r="AE89" s="79"/>
      <c r="AF89" s="79"/>
      <c r="AG89" s="79"/>
      <c r="AH89" s="79"/>
      <c r="AI89" s="79"/>
      <c r="AJ89" s="79"/>
      <c r="AL89" s="79"/>
      <c r="AM89" s="79"/>
      <c r="AN89" s="79"/>
      <c r="AO89" s="79"/>
      <c r="AP89" s="79"/>
      <c r="AQ89" s="79"/>
      <c r="AR89" s="79"/>
      <c r="AT89" s="79"/>
      <c r="AU89" s="79"/>
      <c r="AV89" s="79"/>
      <c r="AW89" s="79"/>
      <c r="AX89" s="79"/>
      <c r="AY89" s="79"/>
      <c r="AZ89" s="79"/>
      <c r="BA89" s="79"/>
      <c r="BH89"/>
      <c r="BP89"/>
    </row>
    <row r="90" spans="1:68" ht="18.75" hidden="1" x14ac:dyDescent="0.3">
      <c r="A90" s="60" t="s">
        <v>40</v>
      </c>
      <c r="N90" s="60" t="s">
        <v>40</v>
      </c>
      <c r="V90" s="60" t="s">
        <v>40</v>
      </c>
      <c r="AD90" s="60" t="s">
        <v>40</v>
      </c>
      <c r="AL90" s="60" t="s">
        <v>40</v>
      </c>
      <c r="AT90" s="60" t="s">
        <v>40</v>
      </c>
      <c r="BB90" s="60" t="s">
        <v>40</v>
      </c>
      <c r="BJ90" s="60" t="s">
        <v>40</v>
      </c>
    </row>
    <row r="91" spans="1:68" ht="65.25" hidden="1" customHeight="1" x14ac:dyDescent="0.2">
      <c r="A91" s="79"/>
      <c r="B91" s="79"/>
      <c r="C91" s="79"/>
      <c r="D91" s="79"/>
      <c r="E91" s="79"/>
      <c r="F91" s="79"/>
      <c r="G91" s="79"/>
      <c r="H91" s="79"/>
      <c r="N91" s="79"/>
      <c r="O91" s="79"/>
      <c r="P91" s="79"/>
      <c r="Q91" s="79"/>
      <c r="R91" s="79"/>
      <c r="S91" s="79"/>
      <c r="T91" s="79"/>
      <c r="V91" s="79"/>
      <c r="W91" s="79"/>
      <c r="X91" s="79"/>
      <c r="Y91" s="79"/>
      <c r="Z91" s="79"/>
      <c r="AA91" s="79"/>
      <c r="AB91" s="79"/>
      <c r="AD91" s="79"/>
      <c r="AE91" s="79"/>
      <c r="AF91" s="79"/>
      <c r="AG91" s="79"/>
      <c r="AH91" s="79"/>
      <c r="AI91" s="79"/>
      <c r="AJ91" s="79"/>
      <c r="AL91" s="79"/>
      <c r="AM91" s="79"/>
      <c r="AN91" s="79"/>
      <c r="AO91" s="79"/>
      <c r="AP91" s="79"/>
      <c r="AQ91" s="79"/>
      <c r="AR91" s="79"/>
      <c r="AT91" s="79"/>
      <c r="AU91" s="79"/>
      <c r="AV91" s="79"/>
      <c r="AW91" s="79"/>
      <c r="AX91" s="79"/>
      <c r="AY91" s="79"/>
      <c r="AZ91" s="79"/>
      <c r="BA91" s="79"/>
      <c r="BH91"/>
      <c r="BP91"/>
    </row>
    <row r="92" spans="1:68" ht="60.75" hidden="1" customHeight="1" x14ac:dyDescent="0.2">
      <c r="A92" s="79"/>
      <c r="B92" s="79"/>
      <c r="C92" s="79"/>
      <c r="D92" s="79"/>
      <c r="E92" s="79"/>
      <c r="F92" s="79"/>
      <c r="G92" s="79"/>
      <c r="H92" s="79"/>
      <c r="N92" s="79"/>
      <c r="O92" s="79"/>
      <c r="P92" s="79"/>
      <c r="Q92" s="79"/>
      <c r="R92" s="79"/>
      <c r="S92" s="79"/>
      <c r="T92" s="79"/>
      <c r="V92" s="79"/>
      <c r="W92" s="79"/>
      <c r="X92" s="79"/>
      <c r="Y92" s="79"/>
      <c r="Z92" s="79"/>
      <c r="AA92" s="79"/>
      <c r="AB92" s="79"/>
      <c r="AD92" s="79"/>
      <c r="AE92" s="79"/>
      <c r="AF92" s="79"/>
      <c r="AG92" s="79"/>
      <c r="AH92" s="79"/>
      <c r="AI92" s="79"/>
      <c r="AJ92" s="79"/>
      <c r="AL92" s="79"/>
      <c r="AM92" s="79"/>
      <c r="AN92" s="79"/>
      <c r="AO92" s="79"/>
      <c r="AP92" s="79"/>
      <c r="AQ92" s="79"/>
      <c r="AR92" s="79"/>
      <c r="AT92" s="79"/>
      <c r="AU92" s="79"/>
      <c r="AV92" s="79"/>
      <c r="AW92" s="79"/>
      <c r="AX92" s="79"/>
      <c r="AY92" s="79"/>
      <c r="AZ92" s="79"/>
      <c r="BA92" s="79"/>
      <c r="BH92"/>
      <c r="BP92"/>
    </row>
    <row r="93" spans="1:68" ht="60.75" hidden="1" customHeight="1" x14ac:dyDescent="0.2">
      <c r="A93" s="79"/>
      <c r="B93" s="79"/>
      <c r="C93" s="79"/>
      <c r="D93" s="79"/>
      <c r="E93" s="79"/>
      <c r="F93" s="79"/>
      <c r="G93" s="79"/>
      <c r="H93" s="79"/>
      <c r="N93" s="79"/>
      <c r="O93" s="79"/>
      <c r="P93" s="79"/>
      <c r="Q93" s="79"/>
      <c r="R93" s="79"/>
      <c r="S93" s="79"/>
      <c r="T93" s="79"/>
      <c r="V93" s="79"/>
      <c r="W93" s="79"/>
      <c r="X93" s="79"/>
      <c r="Y93" s="79"/>
      <c r="Z93" s="79"/>
      <c r="AA93" s="79"/>
      <c r="AB93" s="79"/>
      <c r="AD93" s="79"/>
      <c r="AE93" s="79"/>
      <c r="AF93" s="79"/>
      <c r="AG93" s="79"/>
      <c r="AH93" s="79"/>
      <c r="AI93" s="79"/>
      <c r="AJ93" s="79"/>
      <c r="AL93" s="79"/>
      <c r="AM93" s="79"/>
      <c r="AN93" s="79"/>
      <c r="AO93" s="79"/>
      <c r="AP93" s="79"/>
      <c r="AQ93" s="79"/>
      <c r="AR93" s="79"/>
      <c r="AT93" s="79"/>
      <c r="AU93" s="79"/>
      <c r="AV93" s="79"/>
      <c r="AW93" s="79"/>
      <c r="AX93" s="79"/>
      <c r="AY93" s="79"/>
      <c r="AZ93" s="79"/>
      <c r="BA93" s="79"/>
      <c r="BH93"/>
      <c r="BP93"/>
    </row>
    <row r="94" spans="1:68" ht="18.75" hidden="1" x14ac:dyDescent="0.3">
      <c r="A94" s="60"/>
      <c r="N94" s="60"/>
      <c r="V94" s="60"/>
      <c r="AD94" s="60"/>
      <c r="AL94" s="60"/>
      <c r="AT94" s="60"/>
      <c r="BB94" s="60"/>
      <c r="BJ94" s="60"/>
    </row>
    <row r="95" spans="1:68" ht="18.75" hidden="1" x14ac:dyDescent="0.3">
      <c r="A95" s="60"/>
      <c r="N95" s="60"/>
      <c r="V95" s="60"/>
      <c r="AD95" s="60"/>
      <c r="AL95" s="60"/>
      <c r="AT95" s="60"/>
      <c r="BB95" s="60"/>
      <c r="BJ95" s="60"/>
    </row>
    <row r="96" spans="1:68" ht="18.75" x14ac:dyDescent="0.3">
      <c r="A96" s="60"/>
      <c r="N96" s="60"/>
      <c r="V96" s="60"/>
      <c r="AD96" s="60"/>
      <c r="AL96" s="60"/>
      <c r="AT96" s="60"/>
      <c r="BB96" s="60"/>
      <c r="BJ96" s="60"/>
    </row>
    <row r="97" spans="1:68" s="61" customFormat="1" ht="18.75" x14ac:dyDescent="0.2">
      <c r="A97" s="64" t="s">
        <v>41</v>
      </c>
      <c r="B97" s="64" t="s">
        <v>42</v>
      </c>
      <c r="C97" s="65" t="s">
        <v>43</v>
      </c>
      <c r="G97" s="62"/>
      <c r="N97" s="63"/>
      <c r="T97" s="62"/>
      <c r="V97" s="63"/>
      <c r="AB97" s="62"/>
      <c r="AD97" s="63"/>
      <c r="AJ97" s="62"/>
      <c r="AL97" s="63"/>
      <c r="AR97" s="62"/>
      <c r="AT97" s="63"/>
      <c r="AZ97" s="62"/>
      <c r="BB97" s="63"/>
      <c r="BH97" s="62"/>
      <c r="BJ97" s="63"/>
      <c r="BP97" s="62"/>
    </row>
    <row r="98" spans="1:68" ht="13.5" thickBot="1" x14ac:dyDescent="0.25">
      <c r="A98" s="76">
        <f>E26</f>
        <v>22</v>
      </c>
      <c r="B98" s="77">
        <f>D41</f>
        <v>0.05</v>
      </c>
      <c r="C98" s="66">
        <f>G60</f>
        <v>73845.555555555562</v>
      </c>
    </row>
    <row r="99" spans="1:68" ht="13.5" thickBot="1" x14ac:dyDescent="0.25">
      <c r="A99" s="78">
        <v>21.35</v>
      </c>
      <c r="B99" s="72">
        <v>0.04</v>
      </c>
      <c r="C99" s="75">
        <f>T60</f>
        <v>70061.944444444438</v>
      </c>
    </row>
    <row r="100" spans="1:68" ht="13.5" thickBot="1" x14ac:dyDescent="0.25">
      <c r="A100" s="78">
        <v>20.75</v>
      </c>
      <c r="B100" s="72">
        <v>0.05</v>
      </c>
      <c r="C100" s="75">
        <f>AB60</f>
        <v>70533.055555555562</v>
      </c>
    </row>
    <row r="101" spans="1:68" ht="13.5" thickBot="1" x14ac:dyDescent="0.25">
      <c r="A101" s="78">
        <v>20</v>
      </c>
      <c r="B101" s="72">
        <v>0.06</v>
      </c>
      <c r="C101" s="75">
        <f>AJ60</f>
        <v>70606.666666666657</v>
      </c>
    </row>
    <row r="102" spans="1:68" ht="13.5" thickBot="1" x14ac:dyDescent="0.25">
      <c r="A102" s="78">
        <v>19.3</v>
      </c>
      <c r="B102" s="72">
        <v>7.0000000000000007E-2</v>
      </c>
      <c r="C102" s="75">
        <f>AR60</f>
        <v>70812.777777777781</v>
      </c>
    </row>
    <row r="103" spans="1:68" ht="13.5" thickBot="1" x14ac:dyDescent="0.25">
      <c r="A103" s="78">
        <v>18.75</v>
      </c>
      <c r="B103" s="72">
        <v>0.08</v>
      </c>
      <c r="C103" s="75">
        <f>AZ60</f>
        <v>71416.388888888891</v>
      </c>
    </row>
    <row r="104" spans="1:68" ht="13.5" thickBot="1" x14ac:dyDescent="0.25">
      <c r="A104" s="78">
        <v>18.25</v>
      </c>
      <c r="B104" s="72">
        <v>0.09</v>
      </c>
      <c r="C104" s="75">
        <f>BH60</f>
        <v>72152.5</v>
      </c>
    </row>
    <row r="105" spans="1:68" ht="13.5" thickBot="1" x14ac:dyDescent="0.25">
      <c r="A105" s="78">
        <v>18</v>
      </c>
      <c r="B105" s="72">
        <v>0.1</v>
      </c>
      <c r="C105" s="75">
        <f>BP60</f>
        <v>73551.111111111109</v>
      </c>
    </row>
  </sheetData>
  <sheetProtection algorithmName="SHA-512" hashValue="HYHKt+1Uj8IZ9/aUn5V1NpJrscwN1WDJ4Pw3TZS0UN+fksYcvshPX8ZO0MWqAyIVZEBqVFkjyV8+kGhIpMCFUw==" saltValue="ruJIP9KutcKORuBzfSVmNA==" spinCount="100000" sheet="1" objects="1" scenarios="1" selectLockedCells="1"/>
  <mergeCells count="22">
    <mergeCell ref="AZ13:BA13"/>
    <mergeCell ref="AZ14:BA14"/>
    <mergeCell ref="AT83:BA85"/>
    <mergeCell ref="AT87:BA89"/>
    <mergeCell ref="AT91:BA93"/>
    <mergeCell ref="AD83:AJ85"/>
    <mergeCell ref="AD87:AJ89"/>
    <mergeCell ref="AD91:AJ93"/>
    <mergeCell ref="AL83:AR85"/>
    <mergeCell ref="AL87:AR89"/>
    <mergeCell ref="AL91:AR93"/>
    <mergeCell ref="N83:T85"/>
    <mergeCell ref="N87:T89"/>
    <mergeCell ref="N91:T93"/>
    <mergeCell ref="V83:AB85"/>
    <mergeCell ref="G13:H13"/>
    <mergeCell ref="G14:H14"/>
    <mergeCell ref="A83:H85"/>
    <mergeCell ref="A87:H89"/>
    <mergeCell ref="A91:H93"/>
    <mergeCell ref="V87:AB89"/>
    <mergeCell ref="V91:AB93"/>
  </mergeCells>
  <dataValidations count="2">
    <dataValidation type="whole" operator="greaterThanOrEqual" allowBlank="1" showInputMessage="1" showErrorMessage="1" error="Enter an amount greater than 40 hours." sqref="D28 Q28 Y28 AG28 AO28 AW28 BE28 BM28" xr:uid="{6A203479-2BA6-4DFC-B20E-E7B291DEAD88}">
      <formula1>40</formula1>
    </dataValidation>
    <dataValidation type="whole" allowBlank="1" showInputMessage="1" showErrorMessage="1" error="Enter a value between 1 and 13" sqref="G12 T12 AB12 AJ12 AR12 AZ12 BH12 BP12" xr:uid="{F4A703F1-5B5D-4953-8966-21861599EDE4}">
      <formula1>1</formula1>
      <formula2>13</formula2>
    </dataValidation>
  </dataValidations>
  <hyperlinks>
    <hyperlink ref="A1" location="'PR sum'!A1" display="Payroll Summary" xr:uid="{7227CDDB-8110-4C75-8212-B6AD778B8364}"/>
    <hyperlink ref="A2" location="PL!A1" display="P&amp;L" xr:uid="{145CD483-83CA-4314-9367-EF7F74828964}"/>
    <hyperlink ref="N1" location="'PR sum'!A1" display="Payroll Summary" xr:uid="{B1E8B4D4-6111-4F3C-8544-C9EADB5E0AD0}"/>
    <hyperlink ref="N2" location="PL!A1" display="P&amp;L" xr:uid="{21A040D1-6DB4-44CD-9813-190982A94D96}"/>
    <hyperlink ref="V1" location="'PR sum'!A1" display="Payroll Summary" xr:uid="{EF24408D-A71F-405C-B7E1-25C0FEBF4996}"/>
    <hyperlink ref="V2" location="PL!A1" display="P&amp;L" xr:uid="{53116BFA-7874-4BD5-9149-07AF4DCED708}"/>
    <hyperlink ref="AD1" location="'PR sum'!A1" display="Payroll Summary" xr:uid="{BDBB2131-2E35-498B-ABD2-C82514CDF9B0}"/>
    <hyperlink ref="AD2" location="PL!A1" display="P&amp;L" xr:uid="{D271E701-8B1D-4F93-91C0-CBD0ABF6513A}"/>
    <hyperlink ref="AL1" location="'PR sum'!A1" display="Payroll Summary" xr:uid="{9ECA5EEB-B5E9-4501-AE81-48D365F85C7A}"/>
    <hyperlink ref="AL2" location="PL!A1" display="P&amp;L" xr:uid="{6D77A71A-B6B5-4594-A8BB-71685110114B}"/>
    <hyperlink ref="AT1" location="'PR sum'!A1" display="Payroll Summary" xr:uid="{9F5D6140-520A-497F-B7B4-F9BEA8CCB292}"/>
    <hyperlink ref="AT2" location="PL!A1" display="P&amp;L" xr:uid="{A4F89084-9158-4919-982E-9719F6CA4676}"/>
    <hyperlink ref="BB1" location="'PR sum'!A1" display="Payroll Summary" xr:uid="{EA8AB534-B596-48C9-ADB9-6322F217BB0B}"/>
    <hyperlink ref="BB2" location="PL!A1" display="P&amp;L" xr:uid="{EA02438D-67B3-4127-BB27-1B60B6E90F52}"/>
    <hyperlink ref="BJ1" location="'PR sum'!A1" display="Payroll Summary" xr:uid="{222953A3-242E-44C2-847D-30ED28F7618C}"/>
    <hyperlink ref="BJ2" location="PL!A1" display="P&amp;L" xr:uid="{6D7C3874-8E0C-4218-AEE9-D04A69D8A774}"/>
  </hyperlinks>
  <pageMargins left="0.7" right="0.7" top="0.75" bottom="0.75" header="0.3" footer="0.3"/>
  <pageSetup scale="7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Variable Hourly - Commission</vt:lpstr>
      <vt:lpstr>'Variable Hourly - Commission'!Print_Area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WOODCOX</dc:creator>
  <cp:lastModifiedBy>fiorentini</cp:lastModifiedBy>
  <cp:lastPrinted>2024-10-10T15:08:01Z</cp:lastPrinted>
  <dcterms:created xsi:type="dcterms:W3CDTF">2024-10-10T13:44:11Z</dcterms:created>
  <dcterms:modified xsi:type="dcterms:W3CDTF">2024-11-01T13:42:56Z</dcterms:modified>
</cp:coreProperties>
</file>