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Correlation Matrix" sheetId="1" r:id="rId1"/>
    <sheet name="Data Audit" sheetId="2" r:id="rId2"/>
    <sheet name="Gain chart" sheetId="3" r:id="rId3"/>
    <sheet name="Model Summary" sheetId="4" r:id="rId4"/>
    <sheet name="STB" sheetId="5" r:id="rId5"/>
  </sheets>
  <definedNames>
    <definedName name="_xlnm._FilterDatabase" localSheetId="1" hidden="1">'Data Audit'!$B$3:$B$38</definedName>
  </definedNames>
  <calcPr calcId="125725"/>
</workbook>
</file>

<file path=xl/calcChain.xml><?xml version="1.0" encoding="utf-8"?>
<calcChain xmlns="http://schemas.openxmlformats.org/spreadsheetml/2006/main">
  <c r="F41" i="5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40"/>
  <c r="E7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40"/>
  <c r="Q20" i="3"/>
  <c r="Q21"/>
  <c r="Q22"/>
  <c r="Q23"/>
  <c r="Q24"/>
  <c r="Q25"/>
  <c r="Q26"/>
  <c r="Q27"/>
  <c r="Q28"/>
  <c r="Q19"/>
  <c r="Q5"/>
  <c r="Q6"/>
  <c r="Q7"/>
  <c r="Q8"/>
  <c r="Q9"/>
  <c r="Q10"/>
  <c r="Q11"/>
  <c r="Q12"/>
  <c r="Q13"/>
  <c r="Q4"/>
  <c r="M29"/>
  <c r="M20"/>
  <c r="M21"/>
  <c r="M22"/>
  <c r="M23"/>
  <c r="M24"/>
  <c r="M25"/>
  <c r="M26"/>
  <c r="M27"/>
  <c r="M28"/>
  <c r="M19"/>
  <c r="L28"/>
  <c r="L27"/>
  <c r="L26"/>
  <c r="L25"/>
  <c r="L24"/>
  <c r="L23"/>
  <c r="L22"/>
  <c r="L21"/>
  <c r="L20"/>
  <c r="L19"/>
  <c r="K20"/>
  <c r="K21"/>
  <c r="K22"/>
  <c r="K23"/>
  <c r="K24"/>
  <c r="K25"/>
  <c r="K26"/>
  <c r="K27"/>
  <c r="K28"/>
  <c r="K19"/>
  <c r="J28"/>
  <c r="J27"/>
  <c r="J26"/>
  <c r="J25"/>
  <c r="J24"/>
  <c r="J23"/>
  <c r="J22"/>
  <c r="J21"/>
  <c r="J20"/>
  <c r="J19"/>
  <c r="I20"/>
  <c r="I21"/>
  <c r="I22"/>
  <c r="I23"/>
  <c r="I24"/>
  <c r="I25"/>
  <c r="I26"/>
  <c r="I27"/>
  <c r="I28"/>
  <c r="I19"/>
  <c r="H20"/>
  <c r="H21"/>
  <c r="H22"/>
  <c r="H23"/>
  <c r="H24"/>
  <c r="H25"/>
  <c r="H26"/>
  <c r="H27"/>
  <c r="H28"/>
  <c r="H19"/>
  <c r="G29"/>
  <c r="F29"/>
  <c r="C29"/>
  <c r="K10"/>
  <c r="I6"/>
  <c r="I7"/>
  <c r="I4"/>
  <c r="J4" s="1"/>
  <c r="G14"/>
  <c r="K9" s="1"/>
  <c r="F14"/>
  <c r="I5" s="1"/>
  <c r="H5"/>
  <c r="H6"/>
  <c r="H7"/>
  <c r="H8"/>
  <c r="H9"/>
  <c r="H10"/>
  <c r="H11"/>
  <c r="H12"/>
  <c r="H13"/>
  <c r="H4"/>
  <c r="C14"/>
  <c r="J5" l="1"/>
  <c r="M4"/>
  <c r="K6"/>
  <c r="K11"/>
  <c r="I8"/>
  <c r="K12"/>
  <c r="I9"/>
  <c r="K13"/>
  <c r="K5"/>
  <c r="I10"/>
  <c r="K4"/>
  <c r="L4" s="1"/>
  <c r="L5" s="1"/>
  <c r="L6" s="1"/>
  <c r="I11"/>
  <c r="K7"/>
  <c r="I12"/>
  <c r="K8"/>
  <c r="I13"/>
  <c r="M5" l="1"/>
  <c r="J6"/>
  <c r="L7"/>
  <c r="L8" s="1"/>
  <c r="L9" s="1"/>
  <c r="L10" s="1"/>
  <c r="L11" s="1"/>
  <c r="L12" s="1"/>
  <c r="L13" s="1"/>
  <c r="M6" l="1"/>
  <c r="J7"/>
  <c r="J8" l="1"/>
  <c r="M7"/>
  <c r="M14" s="1"/>
  <c r="M8" l="1"/>
  <c r="J9"/>
  <c r="J10" l="1"/>
  <c r="M9"/>
  <c r="J11" l="1"/>
  <c r="M10"/>
  <c r="J12" l="1"/>
  <c r="M11"/>
  <c r="M12" l="1"/>
  <c r="J13"/>
  <c r="M13" s="1"/>
</calcChain>
</file>

<file path=xl/sharedStrings.xml><?xml version="1.0" encoding="utf-8"?>
<sst xmlns="http://schemas.openxmlformats.org/spreadsheetml/2006/main" count="373" uniqueCount="155">
  <si>
    <t>REVENUE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</si>
  <si>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</si>
  <si>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</si>
  <si>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</si>
  <si>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</si>
  <si>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</si>
  <si>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</si>
  <si>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</si>
  <si>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</si>
  <si>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</si>
  <si>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</si>
  <si>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</si>
  <si>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</si>
  <si>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</si>
  <si>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</si>
  <si>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</si>
  <si>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</si>
  <si>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</si>
  <si>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</si>
  <si>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</si>
  <si>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</si>
  <si>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</si>
  <si>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</si>
  <si>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</si>
  <si>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</si>
  <si>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</si>
  <si>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</si>
  <si>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</si>
  <si>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</si>
  <si>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RETCALLS</t>
  </si>
  <si>
    <t>RETACCPT</t>
  </si>
  <si>
    <t>REFER</t>
  </si>
  <si>
    <t>INCOME</t>
  </si>
  <si>
    <t>MCYCLE</t>
  </si>
  <si>
    <t>CREDITAD</t>
  </si>
  <si>
    <t>SETPRC</t>
  </si>
  <si>
    <t>Correlation Matrix</t>
  </si>
  <si>
    <t>nmiss</t>
  </si>
  <si>
    <t>mean</t>
  </si>
  <si>
    <t>stdev</t>
  </si>
  <si>
    <t>min</t>
  </si>
  <si>
    <t>p1.1.</t>
  </si>
  <si>
    <t>p5.5.</t>
  </si>
  <si>
    <t>median.50.</t>
  </si>
  <si>
    <t>p95.95.</t>
  </si>
  <si>
    <t>p99.99.</t>
  </si>
  <si>
    <t>max</t>
  </si>
  <si>
    <t>UC</t>
  </si>
  <si>
    <t>LC</t>
  </si>
  <si>
    <t>outlier_flag</t>
  </si>
  <si>
    <t>1: MEAN+3(STD)</t>
  </si>
  <si>
    <t>0: 99PCTL</t>
  </si>
  <si>
    <t>2: 1PCTL</t>
  </si>
  <si>
    <t>3: MEAN-3(STD)</t>
  </si>
  <si>
    <t>COUNT</t>
  </si>
  <si>
    <t>MIN PROB</t>
  </si>
  <si>
    <t>MAX PROB</t>
  </si>
  <si>
    <t>CHURN CNT</t>
  </si>
  <si>
    <t>CHURN RATE</t>
  </si>
  <si>
    <t>NON CHURN %</t>
  </si>
  <si>
    <t>CUMU NON CHURN %</t>
  </si>
  <si>
    <t>KS</t>
  </si>
  <si>
    <t>Total</t>
  </si>
  <si>
    <t>CHURN%</t>
  </si>
  <si>
    <t>CUMU CHURN %</t>
  </si>
  <si>
    <t>DECILE</t>
  </si>
  <si>
    <t>NON CHURN CNT</t>
  </si>
  <si>
    <t>KS=</t>
  </si>
  <si>
    <t>DEVELOPMENT</t>
  </si>
  <si>
    <t>VALIDATION</t>
  </si>
  <si>
    <t>RANDOM</t>
  </si>
  <si>
    <t>LIFT</t>
  </si>
  <si>
    <t>BASELINE</t>
  </si>
  <si>
    <t>Estimate</t>
  </si>
  <si>
    <t>Std. Error</t>
  </si>
  <si>
    <t>z value</t>
  </si>
  <si>
    <t>Pr(&gt;|z|)</t>
  </si>
  <si>
    <t>(Intercept)</t>
  </si>
  <si>
    <t>CHILDREN1</t>
  </si>
  <si>
    <t>CREDITAA1</t>
  </si>
  <si>
    <t>CREDITB1</t>
  </si>
  <si>
    <t>CREDITC1</t>
  </si>
  <si>
    <t>CREDITDE1</t>
  </si>
  <si>
    <t>PRIZMRUR1</t>
  </si>
  <si>
    <t>PRIZMTWN1</t>
  </si>
  <si>
    <t>REFURB1</t>
  </si>
  <si>
    <t>WEBCAP1</t>
  </si>
  <si>
    <t>OCCSTUD1</t>
  </si>
  <si>
    <t>MAILRES1</t>
  </si>
  <si>
    <t>TRAVEL1</t>
  </si>
  <si>
    <t>concordance</t>
  </si>
  <si>
    <t>num_concordant</t>
  </si>
  <si>
    <t>discordance</t>
  </si>
  <si>
    <t>num_discordant</t>
  </si>
  <si>
    <t>tie_rate</t>
  </si>
  <si>
    <t>num_tied</t>
  </si>
  <si>
    <t>somers_D</t>
  </si>
  <si>
    <t>Gamma</t>
  </si>
  <si>
    <t>CHILDREN</t>
  </si>
  <si>
    <t>CREDITAA</t>
  </si>
  <si>
    <t>CREDITB</t>
  </si>
  <si>
    <t>CREDITC</t>
  </si>
  <si>
    <t>CREDITDE</t>
  </si>
  <si>
    <t>PRIZMRUR</t>
  </si>
  <si>
    <t>PRIZMTWN</t>
  </si>
  <si>
    <t>REFURB</t>
  </si>
  <si>
    <t>WEBCAP</t>
  </si>
  <si>
    <t>OCCSTUD</t>
  </si>
  <si>
    <t>MAILRES</t>
  </si>
  <si>
    <t>TRAVEL</t>
  </si>
  <si>
    <t>VIF</t>
  </si>
  <si>
    <t>VARIABLES</t>
  </si>
  <si>
    <t>-1.0665656 +RECCHRGE*(-0.00294651879814194)+OVERAGE*(0.00219446387563794)+ROAM*(0.0146866764750815)+CHANGEM*(-0.000688203558702487)</t>
  </si>
  <si>
    <t>+CHANGER*(0.00271702673153313)+DROPVCE*(0.0103452739386948)+CUSTCARE*(-0.00966889250682862)+THREEWAY*(-0.0606372031441212)</t>
  </si>
  <si>
    <t>+PEAKVCE*(-0.00145356176806562)+MONTHS*(-0.0185750065208898)+UNIQSUBS*(0.0907038876984762)+PHONES*(0.101690506897523)</t>
  </si>
  <si>
    <t>+EQPDAYS*(0.00138780752047655)+AGE1*(-0.00396228213526768)+CHILDREN1*(0.112176190318271)+CREDITAA1*(0.0494875266662829)</t>
  </si>
  <si>
    <t>+CREDITB1*(0.0872331614049007)+CREDITC1*(-0.105022123963641)+CREDITDE1*(-0.303279024593469)+PRIZMRUR1*(0.159105292002533)</t>
  </si>
  <si>
    <t>+PRIZMTWN1*(0.0710803083219764)+REFURB1*(0.270557997719973)+WEBCAP1*(-0.145599569900221)+OCCSTUD1*(0.185548538738633)+MAILRES1*(-0.125749635160855)</t>
  </si>
  <si>
    <t>+TRAVEL1*(-0.0762951544168491)+RETCALLS*(0.967986806847823)+RETACCPT*(-0.253809665203947)+REFER*(-0.11279587119884)+CREDITAD*(-0.185984310709501)</t>
  </si>
  <si>
    <t>Model Equation</t>
  </si>
  <si>
    <t>Development</t>
  </si>
  <si>
    <t>STB</t>
  </si>
  <si>
    <t>Validation</t>
  </si>
  <si>
    <t>The signs of STB for both developemnt and development models for all variables are the same, except OCCSTUD and TRAVEL</t>
  </si>
  <si>
    <t>Absolute value of STB</t>
  </si>
  <si>
    <t>Relative Importance</t>
  </si>
  <si>
    <t>Insights:</t>
  </si>
  <si>
    <t>Mean overage minutes of use and mean total recurring charge give interesting results.</t>
  </si>
  <si>
    <t xml:space="preserve"> According to the findings, if the customer has shown an increase in mean overage minutes of </t>
  </si>
  <si>
    <t xml:space="preserve">use  then he is more likely to churn. Also , if his/her mean total recurring charge has gone </t>
  </si>
  <si>
    <t>down in the recent past, then he is more likely to churn.</t>
  </si>
  <si>
    <t xml:space="preserve">If the customer is an old customer, the he is less likely to churn but if his equipment is old </t>
  </si>
  <si>
    <t xml:space="preserve">and/or refurbished then it will increase his chances of churning. Customers with handsets </t>
  </si>
  <si>
    <t>that are not web capable also show higher churning.</t>
  </si>
  <si>
    <t xml:space="preserve">Customers with better credit score are more likely to churn than those with poor credit score. </t>
  </si>
  <si>
    <t xml:space="preserve">More number of calls to the retention team are indicative of more likelihood to churn. Lesser </t>
  </si>
  <si>
    <t>number of calls to customer care increases the likelihood to churn too.</t>
  </si>
  <si>
    <t>As expected, a customer experiencing dropped voice calls will probably churn.</t>
  </si>
  <si>
    <t>Strategies:</t>
  </si>
  <si>
    <t xml:space="preserve">The most obvious strategy would be to keep track of the mean total recurring charge of the </t>
  </si>
  <si>
    <t xml:space="preserve">customer. If it has begun to show a decreasing trend, the it might be indicative of him </t>
  </si>
  <si>
    <t>company. Also, dropped voice calls compel the customer to leave the company.</t>
  </si>
  <si>
    <t xml:space="preserve">Keep track of old customers and see whether there equipment is in proper order or not. It </t>
  </si>
  <si>
    <t xml:space="preserve">seems that old equipement increases their chances of churning. Push offers for phones at </t>
  </si>
  <si>
    <t xml:space="preserve">low EMI's. If their handset is not web capable, give them offers for low usage internet plans </t>
  </si>
  <si>
    <t>at first, enticing them to change their handsets.</t>
  </si>
  <si>
    <t xml:space="preserve">It seems that customers make contact with retention team before leaving. They might not </t>
  </si>
  <si>
    <t xml:space="preserve">have their grievances heard at the retention team. Also, there seems to be a problem with </t>
  </si>
  <si>
    <t xml:space="preserve">the customer care department. Organize training program to train the employees to serve </t>
  </si>
  <si>
    <t>the customers better.</t>
  </si>
  <si>
    <t xml:space="preserve">If the credit history of customers is available then focus on the good credit scorers. They are </t>
  </si>
  <si>
    <t xml:space="preserve">more likely to churn. Push offers of roaming benefits, newer web capable models and </t>
  </si>
  <si>
    <t>internet plans.</t>
  </si>
  <si>
    <t xml:space="preserve">churning in the near future. Because the mean overage minutes of use increase prior to </t>
  </si>
  <si>
    <t xml:space="preserve">churning, it might mean that the customer uses more of the services before leaving the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</si>
</sst>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1" fontId="0" fillId="0" borderId="1" xfId="0" applyNumberFormat="1" applyBorder="1"/>
    <xf numFmtId="20" fontId="3" fillId="0" borderId="0" xfId="0" applyNumberFormat="1" applyFont="1"/>
    <xf numFmtId="0" fontId="0" fillId="5" borderId="1" xfId="0" applyFill="1" applyBorder="1"/>
    <xf numFmtId="9" fontId="0" fillId="0" borderId="1" xfId="1" applyFont="1" applyBorder="1"/>
    <xf numFmtId="9" fontId="0" fillId="0" borderId="1" xfId="0" applyNumberFormat="1" applyBorder="1"/>
    <xf numFmtId="9" fontId="0" fillId="4" borderId="1" xfId="1" applyFont="1" applyFill="1" applyBorder="1"/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/>
    <xf numFmtId="9" fontId="0" fillId="0" borderId="1" xfId="1" applyFont="1" applyFill="1" applyBorder="1"/>
    <xf numFmtId="9" fontId="0" fillId="0" borderId="1" xfId="0" applyNumberFormat="1" applyFill="1" applyBorder="1"/>
    <xf numFmtId="0" fontId="0" fillId="0" borderId="1" xfId="0" applyFill="1" applyBorder="1"/>
    <xf numFmtId="2" fontId="0" fillId="0" borderId="1" xfId="0" applyNumberFormat="1" applyBorder="1"/>
    <xf numFmtId="0" fontId="1" fillId="2" borderId="0" xfId="2" quotePrefix="1"/>
    <xf numFmtId="0" fontId="1" fillId="2" borderId="0" xfId="2"/>
    <xf numFmtId="9" fontId="2" fillId="0" borderId="1" xfId="1" applyFont="1" applyBorder="1"/>
    <xf numFmtId="0" fontId="3" fillId="2" borderId="0" xfId="2" applyFont="1"/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Accent1" xfId="2" builtinId="31"/>
    <cellStyle name="Normal" xfId="0" builtinId="0"/>
    <cellStyle name="Percent" xfId="1" builtinId="5"/>
  </cellStyles>
  <dxfs count="1"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71062992125989"/>
          <c:y val="0.14437700495771361"/>
          <c:w val="0.86351159230096242"/>
          <c:h val="0.72112459900845738"/>
        </c:manualLayout>
      </c:layout>
      <c:lineChart>
        <c:grouping val="standard"/>
        <c:ser>
          <c:idx val="0"/>
          <c:order val="0"/>
          <c:tx>
            <c:v>Proportion of Churners</c:v>
          </c:tx>
          <c:val>
            <c:numRef>
              <c:f>'Gain chart'!$J$19:$J$28</c:f>
              <c:numCache>
                <c:formatCode>0%</c:formatCode>
                <c:ptCount val="10"/>
                <c:pt idx="0">
                  <c:v>0.15618431689571544</c:v>
                </c:pt>
                <c:pt idx="1">
                  <c:v>0.2887631366208569</c:v>
                </c:pt>
                <c:pt idx="2">
                  <c:v>0.40598221503637832</c:v>
                </c:pt>
                <c:pt idx="3">
                  <c:v>0.51996766370250602</c:v>
                </c:pt>
                <c:pt idx="4">
                  <c:v>0.62150363783346807</c:v>
                </c:pt>
                <c:pt idx="5">
                  <c:v>0.71770412287793051</c:v>
                </c:pt>
                <c:pt idx="6">
                  <c:v>0.80291026677445432</c:v>
                </c:pt>
                <c:pt idx="7">
                  <c:v>0.88326596604688756</c:v>
                </c:pt>
                <c:pt idx="8">
                  <c:v>0.94858528698464017</c:v>
                </c:pt>
                <c:pt idx="9">
                  <c:v>0.99999999999999989</c:v>
                </c:pt>
              </c:numCache>
            </c:numRef>
          </c:val>
        </c:ser>
        <c:ser>
          <c:idx val="1"/>
          <c:order val="1"/>
          <c:val>
            <c:numRef>
              <c:f>'Gain chart'!$P$19:$P$28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</c:ser>
        <c:marker val="1"/>
        <c:axId val="98935552"/>
        <c:axId val="98937088"/>
      </c:lineChart>
      <c:catAx>
        <c:axId val="989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tickLblPos val="nextTo"/>
        <c:crossAx val="98937088"/>
        <c:crosses val="autoZero"/>
        <c:auto val="1"/>
        <c:lblAlgn val="ctr"/>
        <c:lblOffset val="100"/>
      </c:catAx>
      <c:valAx>
        <c:axId val="98937088"/>
        <c:scaling>
          <c:orientation val="minMax"/>
        </c:scaling>
        <c:axPos val="l"/>
        <c:majorGridlines/>
        <c:numFmt formatCode="0%" sourceLinked="1"/>
        <c:tickLblPos val="nextTo"/>
        <c:crossAx val="98935552"/>
        <c:crosses val="autoZero"/>
        <c:crossBetween val="between"/>
      </c:valAx>
    </c:plotArea>
    <c:legend>
      <c:legendPos val="t"/>
      <c:legendEntry>
        <c:idx val="1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dev sample</c:v>
          </c:tx>
          <c:val>
            <c:numRef>
              <c:f>'Gain chart'!$H$4:$H$13</c:f>
              <c:numCache>
                <c:formatCode>0%</c:formatCode>
                <c:ptCount val="10"/>
                <c:pt idx="0">
                  <c:v>0.45677523120225172</c:v>
                </c:pt>
                <c:pt idx="1">
                  <c:v>0.36416649909511362</c:v>
                </c:pt>
                <c:pt idx="2">
                  <c:v>0.35712849386688117</c:v>
                </c:pt>
                <c:pt idx="3">
                  <c:v>0.3253569274080032</c:v>
                </c:pt>
                <c:pt idx="4">
                  <c:v>0.30122662376834908</c:v>
                </c:pt>
                <c:pt idx="5">
                  <c:v>0.26945505730947117</c:v>
                </c:pt>
                <c:pt idx="6">
                  <c:v>0.25759099135330787</c:v>
                </c:pt>
                <c:pt idx="7">
                  <c:v>0.22360748039412828</c:v>
                </c:pt>
                <c:pt idx="8">
                  <c:v>0.19766740398150009</c:v>
                </c:pt>
                <c:pt idx="9">
                  <c:v>0.14736630478488139</c:v>
                </c:pt>
              </c:numCache>
            </c:numRef>
          </c:val>
        </c:ser>
        <c:ser>
          <c:idx val="1"/>
          <c:order val="1"/>
          <c:tx>
            <c:v>val sample</c:v>
          </c:tx>
          <c:val>
            <c:numRef>
              <c:f>'Gain chart'!$H$19:$H$28</c:f>
              <c:numCache>
                <c:formatCode>0%</c:formatCode>
                <c:ptCount val="10"/>
                <c:pt idx="0">
                  <c:v>0.45309568480300189</c:v>
                </c:pt>
                <c:pt idx="1">
                  <c:v>0.38479587048334113</c:v>
                </c:pt>
                <c:pt idx="2">
                  <c:v>0.340215861098076</c:v>
                </c:pt>
                <c:pt idx="3">
                  <c:v>0.33067542213883677</c:v>
                </c:pt>
                <c:pt idx="4">
                  <c:v>0.29469732519943687</c:v>
                </c:pt>
                <c:pt idx="5">
                  <c:v>0.27921163772876584</c:v>
                </c:pt>
                <c:pt idx="6">
                  <c:v>0.24718574108818012</c:v>
                </c:pt>
                <c:pt idx="7">
                  <c:v>0.2332238385734397</c:v>
                </c:pt>
                <c:pt idx="8">
                  <c:v>0.18958235570154858</c:v>
                </c:pt>
                <c:pt idx="9">
                  <c:v>0.14915572232645402</c:v>
                </c:pt>
              </c:numCache>
            </c:numRef>
          </c:val>
        </c:ser>
        <c:axId val="98949760"/>
        <c:axId val="159519104"/>
      </c:barChart>
      <c:catAx>
        <c:axId val="9894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tickLblPos val="nextTo"/>
        <c:crossAx val="159519104"/>
        <c:crosses val="autoZero"/>
        <c:auto val="1"/>
        <c:lblAlgn val="ctr"/>
        <c:lblOffset val="100"/>
      </c:catAx>
      <c:valAx>
        <c:axId val="15951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Churn Rate</a:t>
                </a:r>
              </a:p>
            </c:rich>
          </c:tx>
          <c:layout/>
        </c:title>
        <c:numFmt formatCode="0%" sourceLinked="1"/>
        <c:tickLblPos val="nextTo"/>
        <c:crossAx val="9894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Lift</c:v>
          </c:tx>
          <c:val>
            <c:numRef>
              <c:f>'Gain chart'!$Q$4:$Q$13</c:f>
              <c:numCache>
                <c:formatCode>0.00</c:formatCode>
                <c:ptCount val="10"/>
                <c:pt idx="0">
                  <c:v>1.5751525235718247</c:v>
                </c:pt>
                <c:pt idx="1">
                  <c:v>1.415349417637271</c:v>
                </c:pt>
                <c:pt idx="2">
                  <c:v>1.3539933444259566</c:v>
                </c:pt>
                <c:pt idx="3">
                  <c:v>1.2959303937881308</c:v>
                </c:pt>
                <c:pt idx="4">
                  <c:v>1.2444536882972823</c:v>
                </c:pt>
                <c:pt idx="5">
                  <c:v>1.1918792752819376</c:v>
                </c:pt>
                <c:pt idx="6">
                  <c:v>1.1484826875841851</c:v>
                </c:pt>
                <c:pt idx="7">
                  <c:v>1.1012895174708819</c:v>
                </c:pt>
                <c:pt idx="8">
                  <c:v>1.0546465766931659</c:v>
                </c:pt>
                <c:pt idx="9">
                  <c:v>1.0000000000000002</c:v>
                </c:pt>
              </c:numCache>
            </c:numRef>
          </c:val>
        </c:ser>
        <c:ser>
          <c:idx val="1"/>
          <c:order val="1"/>
          <c:tx>
            <c:v>Baseline</c:v>
          </c:tx>
          <c:val>
            <c:numRef>
              <c:f>'Gain chart'!$R$4:$R$13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159547776"/>
        <c:axId val="159549312"/>
      </c:lineChart>
      <c:catAx>
        <c:axId val="15954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tickLblPos val="nextTo"/>
        <c:crossAx val="159549312"/>
        <c:crosses val="autoZero"/>
        <c:auto val="1"/>
        <c:lblAlgn val="ctr"/>
        <c:lblOffset val="100"/>
      </c:catAx>
      <c:valAx>
        <c:axId val="159549312"/>
        <c:scaling>
          <c:orientation val="minMax"/>
        </c:scaling>
        <c:axPos val="l"/>
        <c:majorGridlines/>
        <c:numFmt formatCode="0.00" sourceLinked="1"/>
        <c:tickLblPos val="nextTo"/>
        <c:crossAx val="15954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31</xdr:row>
      <xdr:rowOff>57150</xdr:rowOff>
    </xdr:from>
    <xdr:to>
      <xdr:col>7</xdr:col>
      <xdr:colOff>514350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31</xdr:row>
      <xdr:rowOff>180975</xdr:rowOff>
    </xdr:from>
    <xdr:to>
      <xdr:col>14</xdr:col>
      <xdr:colOff>238125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49</xdr:row>
      <xdr:rowOff>28575</xdr:rowOff>
    </xdr:from>
    <xdr:to>
      <xdr:col>7</xdr:col>
      <xdr:colOff>590550</xdr:colOff>
      <xdr:row>63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L39"/>
  <sheetViews>
    <sheetView zoomScale="62" zoomScaleNormal="62" workbookViewId="0">
      <selection activeCell="E13" sqref="E13"/>
    </sheetView>
  </sheetViews>
  <sheetFormatPr defaultRowHeight="15"/>
  <cols>
    <col min="2" max="2" width="11" bestFit="1" customWidth="1"/>
    <col min="3" max="3" width="9.28515625" bestFit="1" customWidth="1"/>
    <col min="4" max="8" width="12" bestFit="1" customWidth="1"/>
    <col min="9" max="38" width="12.7109375" bestFit="1" customWidth="1"/>
  </cols>
  <sheetData>
    <row r="2" spans="2:38">
      <c r="B2" s="22" t="s">
        <v>36</v>
      </c>
      <c r="C2" s="22"/>
      <c r="D2" s="22"/>
      <c r="E2" s="22"/>
      <c r="F2" s="22"/>
    </row>
    <row r="3" spans="2:38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31</v>
      </c>
      <c r="AI3" s="3" t="s">
        <v>32</v>
      </c>
      <c r="AJ3" s="3" t="s">
        <v>33</v>
      </c>
      <c r="AK3" s="3" t="s">
        <v>34</v>
      </c>
      <c r="AL3" s="3" t="s">
        <v>35</v>
      </c>
    </row>
    <row r="4" spans="2:38">
      <c r="B4" s="3" t="s">
        <v>0</v>
      </c>
      <c r="C4" s="2">
        <v>1</v>
      </c>
      <c r="D4" s="4">
        <v>0.72120590131344597</v>
      </c>
      <c r="E4" s="4">
        <v>0.68587469196789896</v>
      </c>
      <c r="F4" s="2">
        <v>0.45085356275707</v>
      </c>
      <c r="G4" s="4">
        <v>0.771398494903202</v>
      </c>
      <c r="H4" s="2">
        <v>0.27332405805483401</v>
      </c>
      <c r="I4" s="2">
        <v>-1.9878949933451299E-2</v>
      </c>
      <c r="J4" s="2">
        <v>-9.6334463339698098E-2</v>
      </c>
      <c r="K4" s="2">
        <v>0.49155934028421799</v>
      </c>
      <c r="L4" s="2">
        <v>0.284592106177745</v>
      </c>
      <c r="M4" s="2">
        <v>0.50132237490392195</v>
      </c>
      <c r="N4" s="2">
        <v>0.24961012780140801</v>
      </c>
      <c r="O4" s="2">
        <v>0.25164790690001598</v>
      </c>
      <c r="P4" s="4">
        <v>0.62903014115625</v>
      </c>
      <c r="Q4" s="2">
        <v>0.53445803197933095</v>
      </c>
      <c r="R4" s="2">
        <v>0.40719176180850403</v>
      </c>
      <c r="S4" s="4">
        <v>0.67706368511833104</v>
      </c>
      <c r="T4" s="2">
        <v>0.50428549113641297</v>
      </c>
      <c r="U4" s="2">
        <v>0.48918579558383202</v>
      </c>
      <c r="V4" s="2">
        <v>4.0987802095520699E-2</v>
      </c>
      <c r="W4" s="4">
        <v>0.51743116433738101</v>
      </c>
      <c r="X4" s="2">
        <v>-3.8161934061981101E-3</v>
      </c>
      <c r="Y4" s="2">
        <v>-2.7189238977694801E-2</v>
      </c>
      <c r="Z4" s="2">
        <v>-5.6028684362172697E-2</v>
      </c>
      <c r="AA4" s="2">
        <v>0.26381720814915199</v>
      </c>
      <c r="AB4" s="2">
        <v>0.25583086053639398</v>
      </c>
      <c r="AC4" s="2">
        <v>-0.243193167064615</v>
      </c>
      <c r="AD4" s="2">
        <v>-0.12144214521657699</v>
      </c>
      <c r="AE4" s="2">
        <v>-0.114744278072468</v>
      </c>
      <c r="AF4" s="2">
        <v>1.5180541645049801E-2</v>
      </c>
      <c r="AG4" s="2">
        <v>2.0272516440757601E-2</v>
      </c>
      <c r="AH4" s="2">
        <v>1.34353798287966E-2</v>
      </c>
      <c r="AI4" s="2">
        <v>-6.4798652499364603E-2</v>
      </c>
      <c r="AJ4" s="2">
        <v>-9.9114388127533402E-3</v>
      </c>
      <c r="AK4" s="2">
        <v>4.36747139344935E-2</v>
      </c>
      <c r="AL4" s="2">
        <v>0.23633135466674701</v>
      </c>
    </row>
    <row r="5" spans="2:38">
      <c r="B5" s="3" t="s">
        <v>1</v>
      </c>
      <c r="C5" s="2"/>
      <c r="D5" s="2">
        <v>1</v>
      </c>
      <c r="E5" s="4">
        <v>0.57822587358718402</v>
      </c>
      <c r="F5" s="2">
        <v>0.40632333695318401</v>
      </c>
      <c r="G5" s="2">
        <v>0.56939224122533905</v>
      </c>
      <c r="H5" s="2">
        <v>0.145458359778083</v>
      </c>
      <c r="I5" s="2">
        <v>-2.8812886783795101E-2</v>
      </c>
      <c r="J5" s="2">
        <v>-7.9419794670626695E-2</v>
      </c>
      <c r="K5" s="4">
        <v>0.638258386513058</v>
      </c>
      <c r="L5" s="2">
        <v>0.38417669449115699</v>
      </c>
      <c r="M5" s="4">
        <v>0.68514118358368403</v>
      </c>
      <c r="N5" s="2">
        <v>0.459985681498424</v>
      </c>
      <c r="O5" s="2">
        <v>0.35175036486575201</v>
      </c>
      <c r="P5" s="4">
        <v>0.83690842959606304</v>
      </c>
      <c r="Q5" s="4">
        <v>0.71260227880264204</v>
      </c>
      <c r="R5" s="4">
        <v>0.58906125945548404</v>
      </c>
      <c r="S5" s="4">
        <v>0.774458852020668</v>
      </c>
      <c r="T5" s="4">
        <v>0.78985330670418696</v>
      </c>
      <c r="U5" s="4">
        <v>0.64485261634028201</v>
      </c>
      <c r="V5" s="2">
        <v>4.7263234555641603E-2</v>
      </c>
      <c r="W5" s="4">
        <v>0.68260520783735901</v>
      </c>
      <c r="X5" s="2">
        <v>-7.7747882070820007E-2</v>
      </c>
      <c r="Y5" s="2">
        <v>-4.0377294269133897E-2</v>
      </c>
      <c r="Z5" s="2">
        <v>-7.3995436271200199E-2</v>
      </c>
      <c r="AA5" s="2">
        <v>0.30022971535736198</v>
      </c>
      <c r="AB5" s="2">
        <v>0.29024836346379101</v>
      </c>
      <c r="AC5" s="2">
        <v>-0.32355688530041199</v>
      </c>
      <c r="AD5" s="2">
        <v>-0.17153300954424999</v>
      </c>
      <c r="AE5" s="2">
        <v>-0.14952101938157</v>
      </c>
      <c r="AF5" s="2">
        <v>9.5128320279404197E-3</v>
      </c>
      <c r="AG5" s="2">
        <v>1.41132793402323E-2</v>
      </c>
      <c r="AH5" s="2">
        <v>6.8973441732644802E-2</v>
      </c>
      <c r="AI5" s="2">
        <v>-0.118574610714535</v>
      </c>
      <c r="AJ5" s="2">
        <v>-1.55451035338136E-2</v>
      </c>
      <c r="AK5" s="2">
        <v>4.7482310074688297E-2</v>
      </c>
      <c r="AL5" s="2">
        <v>0.27727699017302798</v>
      </c>
    </row>
    <row r="6" spans="2:38">
      <c r="B6" s="3" t="s">
        <v>2</v>
      </c>
      <c r="C6" s="2"/>
      <c r="D6" s="2"/>
      <c r="E6" s="2">
        <v>1</v>
      </c>
      <c r="F6" s="2">
        <v>0.32726075126675103</v>
      </c>
      <c r="G6" s="2">
        <v>0.20515694101547</v>
      </c>
      <c r="H6" s="2">
        <v>0.131482040387465</v>
      </c>
      <c r="I6" s="2">
        <v>-5.4103266743050797E-3</v>
      </c>
      <c r="J6" s="2">
        <v>-3.4890152936529702E-2</v>
      </c>
      <c r="K6" s="2">
        <v>0.38381381111430302</v>
      </c>
      <c r="L6" s="2">
        <v>0.22689654949319901</v>
      </c>
      <c r="M6" s="2">
        <v>0.38990456080983199</v>
      </c>
      <c r="N6" s="2">
        <v>0.20392850638319299</v>
      </c>
      <c r="O6" s="2">
        <v>0.18692316229953901</v>
      </c>
      <c r="P6" s="2">
        <v>0.48565355326339599</v>
      </c>
      <c r="Q6" s="2">
        <v>0.42113454666735201</v>
      </c>
      <c r="R6" s="2">
        <v>0.329399365037018</v>
      </c>
      <c r="S6" s="2">
        <v>0.54759349956882997</v>
      </c>
      <c r="T6" s="2">
        <v>0.38947003952009102</v>
      </c>
      <c r="U6" s="2">
        <v>0.38382624318577402</v>
      </c>
      <c r="V6" s="2">
        <v>3.6774510845919602E-2</v>
      </c>
      <c r="W6" s="2">
        <v>0.39592454598411803</v>
      </c>
      <c r="X6" s="2">
        <v>-5.94781020291551E-2</v>
      </c>
      <c r="Y6" s="2">
        <v>-4.20596053467251E-2</v>
      </c>
      <c r="Z6" s="2">
        <v>-7.3973490050829802E-2</v>
      </c>
      <c r="AA6" s="2">
        <v>0.22839907389274899</v>
      </c>
      <c r="AB6" s="2">
        <v>0.221038892457386</v>
      </c>
      <c r="AC6" s="2">
        <v>-0.258945997136036</v>
      </c>
      <c r="AD6" s="2">
        <v>-0.111693578083482</v>
      </c>
      <c r="AE6" s="2">
        <v>-0.104432246395392</v>
      </c>
      <c r="AF6" s="2">
        <v>-1.98943586155499E-2</v>
      </c>
      <c r="AG6" s="2">
        <v>-3.51290922106586E-4</v>
      </c>
      <c r="AH6" s="2">
        <v>3.9193310025850997E-2</v>
      </c>
      <c r="AI6" s="2">
        <v>-5.2006619745994298E-2</v>
      </c>
      <c r="AJ6" s="2">
        <v>-8.6263144216533801E-3</v>
      </c>
      <c r="AK6" s="2">
        <v>4.3434961589905702E-2</v>
      </c>
      <c r="AL6" s="2">
        <v>0.20617418335385601</v>
      </c>
    </row>
    <row r="7" spans="2:38">
      <c r="B7" s="3" t="s">
        <v>3</v>
      </c>
      <c r="C7" s="2"/>
      <c r="D7" s="2"/>
      <c r="E7" s="2"/>
      <c r="F7" s="2">
        <v>1</v>
      </c>
      <c r="G7" s="2">
        <v>0.31420505658936898</v>
      </c>
      <c r="H7" s="2">
        <v>0.13095246512856101</v>
      </c>
      <c r="I7" s="2">
        <v>-2.1145990935940499E-2</v>
      </c>
      <c r="J7" s="2">
        <v>-4.5475166188205199E-2</v>
      </c>
      <c r="K7" s="2">
        <v>0.29373772680591498</v>
      </c>
      <c r="L7" s="2">
        <v>0.174818259962645</v>
      </c>
      <c r="M7" s="2">
        <v>0.32552124661144199</v>
      </c>
      <c r="N7" s="2">
        <v>0.13313539410907901</v>
      </c>
      <c r="O7" s="2">
        <v>0.161243068972101</v>
      </c>
      <c r="P7" s="2">
        <v>0.30546420279327502</v>
      </c>
      <c r="Q7" s="2">
        <v>0.34758086025053597</v>
      </c>
      <c r="R7" s="2">
        <v>0.212451713061036</v>
      </c>
      <c r="S7" s="2">
        <v>0.44368300592441801</v>
      </c>
      <c r="T7" s="2">
        <v>0.29549575243760701</v>
      </c>
      <c r="U7" s="2">
        <v>0.29364632111650202</v>
      </c>
      <c r="V7" s="2">
        <v>2.51214046957281E-2</v>
      </c>
      <c r="W7" s="2">
        <v>0.31196573058249299</v>
      </c>
      <c r="X7" s="2">
        <v>1.1089472985764501E-2</v>
      </c>
      <c r="Y7" s="2">
        <v>-3.13075215343946E-3</v>
      </c>
      <c r="Z7" s="2">
        <v>-1.9473193430739E-2</v>
      </c>
      <c r="AA7" s="2">
        <v>0.176246051642447</v>
      </c>
      <c r="AB7" s="2">
        <v>0.17068550611584399</v>
      </c>
      <c r="AC7" s="2">
        <v>-0.14179969668085701</v>
      </c>
      <c r="AD7" s="2">
        <v>-7.3935563105560903E-2</v>
      </c>
      <c r="AE7" s="2">
        <v>-7.1554168861180906E-2</v>
      </c>
      <c r="AF7" s="2">
        <v>1.2709022809268399E-2</v>
      </c>
      <c r="AG7" s="2">
        <v>1.6969374895163401E-2</v>
      </c>
      <c r="AH7" s="2">
        <v>-7.9039418253576792E-3</v>
      </c>
      <c r="AI7" s="2">
        <v>1.50437595178656E-2</v>
      </c>
      <c r="AJ7" s="2">
        <v>-9.6709570320829795E-3</v>
      </c>
      <c r="AK7" s="2">
        <v>2.9602329542584401E-2</v>
      </c>
      <c r="AL7" s="2">
        <v>0.14989837471446599</v>
      </c>
    </row>
    <row r="8" spans="2:38">
      <c r="B8" s="3" t="s">
        <v>4</v>
      </c>
      <c r="C8" s="2"/>
      <c r="D8" s="2"/>
      <c r="E8" s="2"/>
      <c r="F8" s="2"/>
      <c r="G8" s="2">
        <v>1</v>
      </c>
      <c r="H8" s="2">
        <v>0.113423444326641</v>
      </c>
      <c r="I8" s="2">
        <v>-1.53234058740781E-2</v>
      </c>
      <c r="J8" s="2">
        <v>-9.0988274693604904E-2</v>
      </c>
      <c r="K8" s="2">
        <v>0.38185731139192203</v>
      </c>
      <c r="L8" s="2">
        <v>0.23019787026774199</v>
      </c>
      <c r="M8" s="2">
        <v>0.400848751974068</v>
      </c>
      <c r="N8" s="2">
        <v>0.19426138199978599</v>
      </c>
      <c r="O8" s="2">
        <v>0.21294632742689301</v>
      </c>
      <c r="P8" s="2">
        <v>0.51834327068713804</v>
      </c>
      <c r="Q8" s="2">
        <v>0.428333774082509</v>
      </c>
      <c r="R8" s="2">
        <v>0.32895465551946601</v>
      </c>
      <c r="S8" s="2">
        <v>0.518182785144498</v>
      </c>
      <c r="T8" s="2">
        <v>0.416228652711709</v>
      </c>
      <c r="U8" s="2">
        <v>0.38671821464829198</v>
      </c>
      <c r="V8" s="2">
        <v>2.2901267070953302E-2</v>
      </c>
      <c r="W8" s="2">
        <v>0.43112384440725898</v>
      </c>
      <c r="X8" s="2">
        <v>-1.19486521411579E-2</v>
      </c>
      <c r="Y8" s="2">
        <v>-1.1013649465350101E-2</v>
      </c>
      <c r="Z8" s="2">
        <v>-2.53675053583515E-2</v>
      </c>
      <c r="AA8" s="2">
        <v>0.151737356612279</v>
      </c>
      <c r="AB8" s="2">
        <v>0.149330639685188</v>
      </c>
      <c r="AC8" s="2">
        <v>-0.14622977196537501</v>
      </c>
      <c r="AD8" s="2">
        <v>-8.1130504713588902E-2</v>
      </c>
      <c r="AE8" s="2">
        <v>-7.6247173689020606E-2</v>
      </c>
      <c r="AF8" s="2">
        <v>1.8335846991339898E-2</v>
      </c>
      <c r="AG8" s="2">
        <v>1.3657175007586999E-2</v>
      </c>
      <c r="AH8" s="2">
        <v>2.9077901216558802E-3</v>
      </c>
      <c r="AI8" s="2">
        <v>-5.0422581834527497E-2</v>
      </c>
      <c r="AJ8" s="2">
        <v>-7.0354259411234098E-3</v>
      </c>
      <c r="AK8" s="2">
        <v>1.7745605219268601E-2</v>
      </c>
      <c r="AL8" s="2">
        <v>0.14047338152660799</v>
      </c>
    </row>
    <row r="9" spans="2:38">
      <c r="B9" s="3" t="s">
        <v>5</v>
      </c>
      <c r="C9" s="2"/>
      <c r="D9" s="2"/>
      <c r="E9" s="2"/>
      <c r="F9" s="2"/>
      <c r="G9" s="2"/>
      <c r="H9" s="2">
        <v>1</v>
      </c>
      <c r="I9" s="2">
        <v>-3.3564716044807701E-2</v>
      </c>
      <c r="J9" s="2">
        <v>-5.6420630142861201E-2</v>
      </c>
      <c r="K9" s="2">
        <v>0.121357434469754</v>
      </c>
      <c r="L9" s="2">
        <v>6.3636481596381203E-2</v>
      </c>
      <c r="M9" s="2">
        <v>9.0168663136794794E-2</v>
      </c>
      <c r="N9" s="2">
        <v>2.6989915742825499E-2</v>
      </c>
      <c r="O9" s="2">
        <v>3.7294903758098401E-2</v>
      </c>
      <c r="P9" s="2">
        <v>9.3971619323705902E-2</v>
      </c>
      <c r="Q9" s="2">
        <v>8.3303297859501496E-2</v>
      </c>
      <c r="R9" s="2">
        <v>3.1178892510858699E-2</v>
      </c>
      <c r="S9" s="2">
        <v>0.118664534955186</v>
      </c>
      <c r="T9" s="2">
        <v>6.2095717899593603E-2</v>
      </c>
      <c r="U9" s="2">
        <v>0.11343662512192799</v>
      </c>
      <c r="V9" s="2">
        <v>1.9973605193988699E-2</v>
      </c>
      <c r="W9" s="2">
        <v>7.3772098652102505E-2</v>
      </c>
      <c r="X9" s="2">
        <v>-2.0482211730553802E-2</v>
      </c>
      <c r="Y9" s="2">
        <v>-8.1094556151692903E-3</v>
      </c>
      <c r="Z9" s="2">
        <v>-7.34286744701946E-3</v>
      </c>
      <c r="AA9" s="2">
        <v>3.5713488242840798E-2</v>
      </c>
      <c r="AB9" s="2">
        <v>3.3079370629403297E-2</v>
      </c>
      <c r="AC9" s="2">
        <v>-5.3443937568507099E-2</v>
      </c>
      <c r="AD9" s="2">
        <v>-2.39693273620613E-2</v>
      </c>
      <c r="AE9" s="2">
        <v>-1.8628447650517702E-2</v>
      </c>
      <c r="AF9" s="2">
        <v>-2.73371005621396E-3</v>
      </c>
      <c r="AG9" s="2">
        <v>2.2452363911646201E-3</v>
      </c>
      <c r="AH9" s="2">
        <v>-1.44202660260012E-2</v>
      </c>
      <c r="AI9" s="2">
        <v>-5.3149588025778304E-3</v>
      </c>
      <c r="AJ9" s="2">
        <v>6.7596055423544202E-3</v>
      </c>
      <c r="AK9" s="2">
        <v>-2.0240846510529301E-3</v>
      </c>
      <c r="AL9" s="2">
        <v>4.27036166404599E-2</v>
      </c>
    </row>
    <row r="10" spans="2:38">
      <c r="B10" s="3" t="s">
        <v>6</v>
      </c>
      <c r="C10" s="2"/>
      <c r="D10" s="2"/>
      <c r="E10" s="2"/>
      <c r="F10" s="2"/>
      <c r="G10" s="2"/>
      <c r="H10" s="2"/>
      <c r="I10" s="2">
        <v>1</v>
      </c>
      <c r="J10" s="4">
        <v>0.59320474648156596</v>
      </c>
      <c r="K10" s="2">
        <v>-7.8118646886291096E-2</v>
      </c>
      <c r="L10" s="2">
        <v>-4.37730745041413E-2</v>
      </c>
      <c r="M10" s="2">
        <v>-6.3273767849913704E-2</v>
      </c>
      <c r="N10" s="2">
        <v>-4.0974290401307997E-2</v>
      </c>
      <c r="O10" s="2">
        <v>-2.6986032436843901E-2</v>
      </c>
      <c r="P10" s="2">
        <v>-8.7005241197950695E-2</v>
      </c>
      <c r="Q10" s="2">
        <v>-5.4076409900729601E-2</v>
      </c>
      <c r="R10" s="2">
        <v>-4.5154481979002001E-2</v>
      </c>
      <c r="S10" s="2">
        <v>-8.5370361409323997E-2</v>
      </c>
      <c r="T10" s="2">
        <v>-6.0554659502555203E-2</v>
      </c>
      <c r="U10" s="2">
        <v>-7.7142651615815294E-2</v>
      </c>
      <c r="V10" s="2">
        <v>-6.2953165657029303E-3</v>
      </c>
      <c r="W10" s="2">
        <v>-8.4138772498675199E-2</v>
      </c>
      <c r="X10" s="2">
        <v>6.8742032772309896E-3</v>
      </c>
      <c r="Y10" s="2">
        <v>4.3082761225718396E-3</v>
      </c>
      <c r="Z10" s="2">
        <v>7.7207438297412501E-3</v>
      </c>
      <c r="AA10" s="2">
        <v>1.9557606630321899E-3</v>
      </c>
      <c r="AB10" s="2">
        <v>3.7348465168241698E-3</v>
      </c>
      <c r="AC10" s="2">
        <v>-1.1095129241106399E-2</v>
      </c>
      <c r="AD10" s="2">
        <v>1.59072350910727E-2</v>
      </c>
      <c r="AE10" s="2">
        <v>9.2540937507252004E-3</v>
      </c>
      <c r="AF10" s="2">
        <v>-2.3064038000125901E-2</v>
      </c>
      <c r="AG10" s="2">
        <v>-8.4327427498892601E-3</v>
      </c>
      <c r="AH10" s="2">
        <v>3.66508960437809E-3</v>
      </c>
      <c r="AI10" s="2">
        <v>4.5649116903164503E-3</v>
      </c>
      <c r="AJ10" s="2">
        <v>1.3719468118883499E-3</v>
      </c>
      <c r="AK10" s="2">
        <v>-4.2925192374455301E-3</v>
      </c>
      <c r="AL10" s="2">
        <v>6.7903613795867101E-3</v>
      </c>
    </row>
    <row r="11" spans="2:38">
      <c r="B11" s="3" t="s">
        <v>7</v>
      </c>
      <c r="C11" s="2"/>
      <c r="D11" s="2"/>
      <c r="E11" s="2"/>
      <c r="F11" s="2"/>
      <c r="G11" s="2"/>
      <c r="H11" s="2"/>
      <c r="I11" s="2"/>
      <c r="J11" s="2">
        <v>1</v>
      </c>
      <c r="K11" s="2">
        <v>-8.0796890661808798E-2</v>
      </c>
      <c r="L11" s="2">
        <v>-5.1442380207479002E-2</v>
      </c>
      <c r="M11" s="2">
        <v>-8.2251142095141394E-2</v>
      </c>
      <c r="N11" s="2">
        <v>-6.7310236167905796E-2</v>
      </c>
      <c r="O11" s="2">
        <v>-4.2714264648136401E-2</v>
      </c>
      <c r="P11" s="2">
        <v>-0.10533052067799099</v>
      </c>
      <c r="Q11" s="2">
        <v>-7.2104222109677998E-2</v>
      </c>
      <c r="R11" s="2">
        <v>-5.7834684696358801E-2</v>
      </c>
      <c r="S11" s="2">
        <v>-0.107422969262973</v>
      </c>
      <c r="T11" s="2">
        <v>-7.4440469041018406E-2</v>
      </c>
      <c r="U11" s="2">
        <v>-8.3334471480178196E-2</v>
      </c>
      <c r="V11" s="2">
        <v>-1.21055413384809E-2</v>
      </c>
      <c r="W11" s="2">
        <v>-0.100681821426989</v>
      </c>
      <c r="X11" s="2">
        <v>-4.4871255717596802E-3</v>
      </c>
      <c r="Y11" s="2">
        <v>4.08053642201406E-3</v>
      </c>
      <c r="Z11" s="2">
        <v>7.29558775351828E-3</v>
      </c>
      <c r="AA11" s="2">
        <v>-2.9902597081425199E-2</v>
      </c>
      <c r="AB11" s="2">
        <v>-2.8468518225025701E-2</v>
      </c>
      <c r="AC11" s="2">
        <v>1.64852263488399E-2</v>
      </c>
      <c r="AD11" s="2">
        <v>1.5705869047153001E-2</v>
      </c>
      <c r="AE11" s="2">
        <v>1.10640078313994E-2</v>
      </c>
      <c r="AF11" s="2">
        <v>-2.9047936627125601E-2</v>
      </c>
      <c r="AG11" s="2">
        <v>-1.3919428208919201E-2</v>
      </c>
      <c r="AH11" s="2">
        <v>4.5288358525830104E-3</v>
      </c>
      <c r="AI11" s="2">
        <v>9.2274944581998506E-3</v>
      </c>
      <c r="AJ11" s="2">
        <v>2.6092839031528802E-3</v>
      </c>
      <c r="AK11" s="2">
        <v>-9.2620665574095797E-3</v>
      </c>
      <c r="AL11" s="2">
        <v>-3.0449250866411998E-2</v>
      </c>
    </row>
    <row r="12" spans="2:38">
      <c r="B12" s="3" t="s">
        <v>8</v>
      </c>
      <c r="C12" s="2"/>
      <c r="D12" s="2"/>
      <c r="E12" s="2"/>
      <c r="F12" s="2"/>
      <c r="G12" s="2"/>
      <c r="H12" s="2"/>
      <c r="I12" s="2"/>
      <c r="J12" s="2"/>
      <c r="K12" s="2">
        <v>1</v>
      </c>
      <c r="L12" s="2">
        <v>0.24513876182029801</v>
      </c>
      <c r="M12" s="4">
        <v>0.60722319469521202</v>
      </c>
      <c r="N12" s="2">
        <v>0.36897101658917397</v>
      </c>
      <c r="O12" s="2">
        <v>0.344187872530544</v>
      </c>
      <c r="P12" s="2">
        <v>0.58602818498889397</v>
      </c>
      <c r="Q12" s="2">
        <v>0.61574130594820098</v>
      </c>
      <c r="R12" s="2">
        <v>0.45395419924409502</v>
      </c>
      <c r="S12" s="2">
        <v>0.63865605671804304</v>
      </c>
      <c r="T12" s="4">
        <v>0.65698744759038596</v>
      </c>
      <c r="U12" s="4">
        <v>0.794336602571868</v>
      </c>
      <c r="V12" s="2">
        <v>1.7531327877918799E-2</v>
      </c>
      <c r="W12" s="2">
        <v>0.480928371215116</v>
      </c>
      <c r="X12" s="2">
        <v>-4.9030800802559199E-2</v>
      </c>
      <c r="Y12" s="2">
        <v>-3.2991445077847001E-2</v>
      </c>
      <c r="Z12" s="2">
        <v>-5.7993409568139101E-2</v>
      </c>
      <c r="AA12" s="2">
        <v>0.24645527701775499</v>
      </c>
      <c r="AB12" s="2">
        <v>0.23704952240257199</v>
      </c>
      <c r="AC12" s="2">
        <v>-0.241660534209589</v>
      </c>
      <c r="AD12" s="2">
        <v>-0.13166948000393</v>
      </c>
      <c r="AE12" s="2">
        <v>-0.118886424554923</v>
      </c>
      <c r="AF12" s="2">
        <v>2.6751390210592599E-2</v>
      </c>
      <c r="AG12" s="2">
        <v>2.1828849828649299E-2</v>
      </c>
      <c r="AH12" s="2">
        <v>2.7857818990972699E-2</v>
      </c>
      <c r="AI12" s="2">
        <v>-8.0923399920017597E-2</v>
      </c>
      <c r="AJ12" s="2">
        <v>-1.5722440632657101E-2</v>
      </c>
      <c r="AK12" s="2">
        <v>3.77518679268787E-2</v>
      </c>
      <c r="AL12" s="2">
        <v>0.223630629016627</v>
      </c>
    </row>
    <row r="13" spans="2:38">
      <c r="B13" s="3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>
        <v>1</v>
      </c>
      <c r="M13" s="2">
        <v>0.35417607318023597</v>
      </c>
      <c r="N13" s="2">
        <v>0.25606169840908699</v>
      </c>
      <c r="O13" s="2">
        <v>0.31355437546727799</v>
      </c>
      <c r="P13" s="2">
        <v>0.33373830399819598</v>
      </c>
      <c r="Q13" s="2">
        <v>0.31274745875379301</v>
      </c>
      <c r="R13" s="2">
        <v>0.26930576098192399</v>
      </c>
      <c r="S13" s="2">
        <v>0.37828312573790601</v>
      </c>
      <c r="T13" s="2">
        <v>0.39288307155324098</v>
      </c>
      <c r="U13" s="4">
        <v>0.761682882381579</v>
      </c>
      <c r="V13" s="2">
        <v>5.7484586376502902E-2</v>
      </c>
      <c r="W13" s="2">
        <v>0.382908693572097</v>
      </c>
      <c r="X13" s="2">
        <v>-8.7058402085423703E-2</v>
      </c>
      <c r="Y13" s="2">
        <v>-1.7651052669763599E-2</v>
      </c>
      <c r="Z13" s="2">
        <v>-3.0186388691262001E-2</v>
      </c>
      <c r="AA13" s="2">
        <v>0.123990920632814</v>
      </c>
      <c r="AB13" s="2">
        <v>0.11546182293245499</v>
      </c>
      <c r="AC13" s="2">
        <v>-0.167420436768663</v>
      </c>
      <c r="AD13" s="2">
        <v>-5.9130000835616502E-2</v>
      </c>
      <c r="AE13" s="2">
        <v>-3.7019572452522499E-2</v>
      </c>
      <c r="AF13" s="2">
        <v>1.44645067251903E-2</v>
      </c>
      <c r="AG13" s="2">
        <v>1.3451687159460501E-2</v>
      </c>
      <c r="AH13" s="2">
        <v>3.6989356229091698E-2</v>
      </c>
      <c r="AI13" s="2">
        <v>-7.9912234800657803E-2</v>
      </c>
      <c r="AJ13" s="2">
        <v>2.1863764883764199E-3</v>
      </c>
      <c r="AK13" s="2">
        <v>9.3941915122029394E-3</v>
      </c>
      <c r="AL13" s="2">
        <v>0.11209297824990901</v>
      </c>
    </row>
    <row r="14" spans="2:38">
      <c r="B14" s="3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v>0.47615143631443402</v>
      </c>
      <c r="O14" s="2">
        <v>0.357875163442746</v>
      </c>
      <c r="P14" s="4">
        <v>0.61693703080006801</v>
      </c>
      <c r="Q14" s="2">
        <v>0.61520430216640298</v>
      </c>
      <c r="R14" s="5">
        <v>0.50982927379845899</v>
      </c>
      <c r="S14" s="4">
        <v>0.72826281906704504</v>
      </c>
      <c r="T14" s="4">
        <v>0.75898238855525002</v>
      </c>
      <c r="U14" s="4">
        <v>0.60014200707041998</v>
      </c>
      <c r="V14" s="2">
        <v>5.3023902478728402E-2</v>
      </c>
      <c r="W14" s="4">
        <v>0.579349992735956</v>
      </c>
      <c r="X14" s="2">
        <v>-7.4579994256102802E-2</v>
      </c>
      <c r="Y14" s="2">
        <v>-3.38284853554335E-2</v>
      </c>
      <c r="Z14" s="2">
        <v>-5.6341932677000203E-2</v>
      </c>
      <c r="AA14" s="2">
        <v>0.26451586008582501</v>
      </c>
      <c r="AB14" s="2">
        <v>0.250256640464389</v>
      </c>
      <c r="AC14" s="2">
        <v>-0.26894406987760999</v>
      </c>
      <c r="AD14" s="2">
        <v>-0.13316714534513599</v>
      </c>
      <c r="AE14" s="2">
        <v>-0.113989599221394</v>
      </c>
      <c r="AF14" s="2">
        <v>2.72873455036854E-2</v>
      </c>
      <c r="AG14" s="2">
        <v>2.4415332069224499E-2</v>
      </c>
      <c r="AH14" s="2">
        <v>3.9819338483440499E-2</v>
      </c>
      <c r="AI14" s="2">
        <v>-0.13658230136395899</v>
      </c>
      <c r="AJ14" s="2">
        <v>-6.4812001417907297E-3</v>
      </c>
      <c r="AK14" s="2">
        <v>3.3806387396661697E-2</v>
      </c>
      <c r="AL14" s="2">
        <v>0.23779910779313901</v>
      </c>
    </row>
    <row r="15" spans="2:38">
      <c r="B15" s="3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</v>
      </c>
      <c r="O15" s="2">
        <v>0.29088490317632498</v>
      </c>
      <c r="P15" s="2">
        <v>0.387740031543652</v>
      </c>
      <c r="Q15" s="2">
        <v>0.35683453484135502</v>
      </c>
      <c r="R15" s="2">
        <v>0.29443625336749801</v>
      </c>
      <c r="S15" s="2">
        <v>0.36944434918208302</v>
      </c>
      <c r="T15" s="2">
        <v>0.49839824931886201</v>
      </c>
      <c r="U15" s="2">
        <v>0.39673277109794902</v>
      </c>
      <c r="V15" s="2">
        <v>4.3009083080484102E-2</v>
      </c>
      <c r="W15" s="2">
        <v>0.323903201438</v>
      </c>
      <c r="X15" s="2">
        <v>-0.135434811181674</v>
      </c>
      <c r="Y15" s="2">
        <v>-9.2261533087545394E-2</v>
      </c>
      <c r="Z15" s="2">
        <v>-0.11740799891376801</v>
      </c>
      <c r="AA15" s="2">
        <v>0.13848450827167799</v>
      </c>
      <c r="AB15" s="2">
        <v>0.12502024115494201</v>
      </c>
      <c r="AC15" s="2">
        <v>-0.21620959780833501</v>
      </c>
      <c r="AD15" s="2">
        <v>-0.12534292150829199</v>
      </c>
      <c r="AE15" s="2">
        <v>-0.10410375155769901</v>
      </c>
      <c r="AF15" s="2">
        <v>2.7266172248792301E-2</v>
      </c>
      <c r="AG15" s="2">
        <v>2.2120882753781101E-2</v>
      </c>
      <c r="AH15" s="2">
        <v>6.3080925769488094E-2</v>
      </c>
      <c r="AI15" s="2">
        <v>-0.14044611045740901</v>
      </c>
      <c r="AJ15" s="2">
        <v>-1.65476678861468E-2</v>
      </c>
      <c r="AK15" s="2">
        <v>2.09282857955576E-2</v>
      </c>
      <c r="AL15" s="2">
        <v>0.146472494095752</v>
      </c>
    </row>
    <row r="16" spans="2:38">
      <c r="B16" s="3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</v>
      </c>
      <c r="P16" s="2">
        <v>0.31228348115009502</v>
      </c>
      <c r="Q16" s="2">
        <v>0.30608666050342698</v>
      </c>
      <c r="R16" s="2">
        <v>0.238182924141353</v>
      </c>
      <c r="S16" s="2">
        <v>0.33018858231409198</v>
      </c>
      <c r="T16" s="2">
        <v>0.39018334056381399</v>
      </c>
      <c r="U16" s="2">
        <v>0.42673478816924598</v>
      </c>
      <c r="V16" s="2">
        <v>1.7403981316521901E-2</v>
      </c>
      <c r="W16" s="2">
        <v>0.300288742670072</v>
      </c>
      <c r="X16" s="2">
        <v>-8.3073154881675507E-2</v>
      </c>
      <c r="Y16" s="2">
        <v>-3.2652256700926703E-2</v>
      </c>
      <c r="Z16" s="2">
        <v>-3.8940241320477999E-2</v>
      </c>
      <c r="AA16" s="2">
        <v>0.119847332674798</v>
      </c>
      <c r="AB16" s="2">
        <v>0.106752294982013</v>
      </c>
      <c r="AC16" s="2">
        <v>-0.15557724366945699</v>
      </c>
      <c r="AD16" s="2">
        <v>-6.0034810223783E-2</v>
      </c>
      <c r="AE16" s="2">
        <v>-6.3161490825223598E-2</v>
      </c>
      <c r="AF16" s="2">
        <v>1.01301797470148E-2</v>
      </c>
      <c r="AG16" s="2">
        <v>8.6862638037067605E-3</v>
      </c>
      <c r="AH16" s="2">
        <v>1.8857548460289E-2</v>
      </c>
      <c r="AI16" s="2">
        <v>-7.1081946500733004E-2</v>
      </c>
      <c r="AJ16" s="2">
        <v>-1.42982598103269E-2</v>
      </c>
      <c r="AK16" s="2">
        <v>5.07694697790046E-3</v>
      </c>
      <c r="AL16" s="2">
        <v>0.118388995355451</v>
      </c>
    </row>
    <row r="17" spans="2:38">
      <c r="B17" s="3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4">
        <v>0.702634197010923</v>
      </c>
      <c r="R17" s="4">
        <v>0.66420286401483097</v>
      </c>
      <c r="S17" s="4">
        <v>0.77288232344251195</v>
      </c>
      <c r="T17" s="4">
        <v>0.77993417175906798</v>
      </c>
      <c r="U17" s="2">
        <v>0.57846712888164298</v>
      </c>
      <c r="V17" s="2">
        <v>4.3168694945897701E-2</v>
      </c>
      <c r="W17" s="2">
        <v>0.71420141451325203</v>
      </c>
      <c r="X17" s="2">
        <v>-3.2642369853381002E-2</v>
      </c>
      <c r="Y17" s="2">
        <v>-2.9992403423451899E-2</v>
      </c>
      <c r="Z17" s="2">
        <v>-5.5531867428348897E-2</v>
      </c>
      <c r="AA17" s="2">
        <v>0.28981945138584903</v>
      </c>
      <c r="AB17" s="2">
        <v>0.28189834332312702</v>
      </c>
      <c r="AC17" s="2">
        <v>-0.26950653789462198</v>
      </c>
      <c r="AD17" s="2">
        <v>-0.15574510170860001</v>
      </c>
      <c r="AE17" s="2">
        <v>-0.133658027771236</v>
      </c>
      <c r="AF17" s="2">
        <v>7.7036088059807897E-3</v>
      </c>
      <c r="AG17" s="2">
        <v>1.05005689672069E-2</v>
      </c>
      <c r="AH17" s="2">
        <v>5.1488109251859898E-2</v>
      </c>
      <c r="AI17" s="2">
        <v>-0.114964550485707</v>
      </c>
      <c r="AJ17" s="2">
        <v>-1.15482382737648E-2</v>
      </c>
      <c r="AK17" s="2">
        <v>4.60184965952267E-2</v>
      </c>
      <c r="AL17" s="2">
        <v>0.26316177328144003</v>
      </c>
    </row>
    <row r="18" spans="2:38">
      <c r="B18" s="3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1</v>
      </c>
      <c r="R18" s="4">
        <v>0.75712293186631197</v>
      </c>
      <c r="S18" s="4">
        <v>0.73753142362076096</v>
      </c>
      <c r="T18" s="4">
        <v>0.77544125338143899</v>
      </c>
      <c r="U18" s="2">
        <v>0.58583880108055197</v>
      </c>
      <c r="V18" s="2">
        <v>3.5678749920673797E-2</v>
      </c>
      <c r="W18" s="2">
        <v>0.59824607971715804</v>
      </c>
      <c r="X18" s="2">
        <v>-3.5934695034150803E-2</v>
      </c>
      <c r="Y18" s="2">
        <v>2.0636530228022601E-2</v>
      </c>
      <c r="Z18" s="2">
        <v>5.5012713885718503E-3</v>
      </c>
      <c r="AA18" s="2">
        <v>0.27750542453808003</v>
      </c>
      <c r="AB18" s="2">
        <v>0.27341346561169799</v>
      </c>
      <c r="AC18" s="2">
        <v>-0.26083393501086799</v>
      </c>
      <c r="AD18" s="2">
        <v>-0.14822303994756</v>
      </c>
      <c r="AE18" s="2">
        <v>-0.12609549801039399</v>
      </c>
      <c r="AF18" s="2">
        <v>9.5940288649241003E-3</v>
      </c>
      <c r="AG18" s="2">
        <v>9.7983019590688301E-3</v>
      </c>
      <c r="AH18" s="2">
        <v>6.4199534665255104E-2</v>
      </c>
      <c r="AI18" s="2">
        <v>-7.3915383997782802E-2</v>
      </c>
      <c r="AJ18" s="2">
        <v>-7.9306285659622097E-3</v>
      </c>
      <c r="AK18" s="2">
        <v>3.91438709860547E-2</v>
      </c>
      <c r="AL18" s="2">
        <v>0.26214648828386999</v>
      </c>
    </row>
    <row r="19" spans="2:38">
      <c r="B19" s="3" t="s">
        <v>15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>
        <v>0.61526934872193795</v>
      </c>
      <c r="T19" s="4">
        <v>0.67017454937625298</v>
      </c>
      <c r="U19" s="2">
        <v>0.45406186400056298</v>
      </c>
      <c r="V19" s="2">
        <v>3.3454422593406599E-2</v>
      </c>
      <c r="W19" s="2">
        <v>0.55918746649777895</v>
      </c>
      <c r="X19" s="2">
        <v>-3.2072179045848401E-2</v>
      </c>
      <c r="Y19" s="2">
        <v>8.0332045048860906E-2</v>
      </c>
      <c r="Z19" s="2">
        <v>8.5950385294341999E-2</v>
      </c>
      <c r="AA19" s="2">
        <v>0.25881007287944102</v>
      </c>
      <c r="AB19" s="2">
        <v>0.25777266082994799</v>
      </c>
      <c r="AC19" s="2">
        <v>-0.23453803092963499</v>
      </c>
      <c r="AD19" s="2">
        <v>-0.12478167198187699</v>
      </c>
      <c r="AE19" s="2">
        <v>-9.6344072413934195E-2</v>
      </c>
      <c r="AF19" s="2">
        <v>2.4123699389005698E-3</v>
      </c>
      <c r="AG19" s="2">
        <v>4.2910087605563798E-3</v>
      </c>
      <c r="AH19" s="2">
        <v>6.8329495410185695E-2</v>
      </c>
      <c r="AI19" s="2">
        <v>-9.3940484530131804E-2</v>
      </c>
      <c r="AJ19" s="2">
        <v>-9.71747481517305E-4</v>
      </c>
      <c r="AK19" s="2">
        <v>3.1482265730598501E-2</v>
      </c>
      <c r="AL19" s="2">
        <v>0.243856583806914</v>
      </c>
    </row>
    <row r="20" spans="2:38">
      <c r="B20" s="3" t="s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1</v>
      </c>
      <c r="T20" s="4">
        <v>0.72063737113981896</v>
      </c>
      <c r="U20" s="4">
        <v>0.63892474615626205</v>
      </c>
      <c r="V20" s="2">
        <v>4.8265533924682899E-2</v>
      </c>
      <c r="W20" s="4">
        <v>0.69215962867281799</v>
      </c>
      <c r="X20" s="2">
        <v>3.0469423406542299E-2</v>
      </c>
      <c r="Y20" s="2">
        <v>6.2933787318873698E-3</v>
      </c>
      <c r="Z20" s="2">
        <v>-1.37954470560813E-2</v>
      </c>
      <c r="AA20" s="2">
        <v>0.34582701990206299</v>
      </c>
      <c r="AB20" s="2">
        <v>0.33564351216642002</v>
      </c>
      <c r="AC20" s="2">
        <v>-0.25949729398172899</v>
      </c>
      <c r="AD20" s="2">
        <v>-0.12046831106327199</v>
      </c>
      <c r="AE20" s="2">
        <v>-0.10646888999547199</v>
      </c>
      <c r="AF20" s="2">
        <v>2.0367736918444901E-2</v>
      </c>
      <c r="AG20" s="2">
        <v>2.1549519130629202E-2</v>
      </c>
      <c r="AH20" s="2">
        <v>3.04617947664651E-2</v>
      </c>
      <c r="AI20" s="2">
        <v>-7.5657978953882904E-2</v>
      </c>
      <c r="AJ20" s="2">
        <v>-4.9455454761539799E-3</v>
      </c>
      <c r="AK20" s="2">
        <v>6.9720342599968704E-2</v>
      </c>
      <c r="AL20" s="2">
        <v>0.278944741350164</v>
      </c>
    </row>
    <row r="21" spans="2:38">
      <c r="B21" s="3" t="s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1</v>
      </c>
      <c r="U21" s="2">
        <v>0.66502890370673995</v>
      </c>
      <c r="V21" s="2">
        <v>4.3803459842181702E-2</v>
      </c>
      <c r="W21" s="4">
        <v>0.69885147497471001</v>
      </c>
      <c r="X21" s="2">
        <v>-0.105636181782558</v>
      </c>
      <c r="Y21" s="2">
        <v>-5.4102299056257401E-2</v>
      </c>
      <c r="Z21" s="2">
        <v>-7.7947453139520104E-2</v>
      </c>
      <c r="AA21" s="2">
        <v>0.27782889969796898</v>
      </c>
      <c r="AB21" s="2">
        <v>0.26790717080383197</v>
      </c>
      <c r="AC21" s="2">
        <v>-0.30755522572341998</v>
      </c>
      <c r="AD21" s="2">
        <v>-0.155170599009858</v>
      </c>
      <c r="AE21" s="2">
        <v>-0.12853079177732399</v>
      </c>
      <c r="AF21" s="2">
        <v>1.7601774486812001E-2</v>
      </c>
      <c r="AG21" s="2">
        <v>1.5194199310553999E-2</v>
      </c>
      <c r="AH21" s="2">
        <v>5.9733494819410503E-2</v>
      </c>
      <c r="AI21" s="2">
        <v>-0.136751637264097</v>
      </c>
      <c r="AJ21" s="2">
        <v>-1.20847108103083E-2</v>
      </c>
      <c r="AK21" s="2">
        <v>2.0649129761132499E-2</v>
      </c>
      <c r="AL21" s="2">
        <v>0.279311233550528</v>
      </c>
    </row>
    <row r="22" spans="2:38">
      <c r="B22" s="3" t="s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4.4041929689207199E-2</v>
      </c>
      <c r="W22" s="4">
        <v>0.53879381045970098</v>
      </c>
      <c r="X22" s="2">
        <v>-8.5965881870300395E-2</v>
      </c>
      <c r="Y22" s="2">
        <v>-3.3306435849696697E-2</v>
      </c>
      <c r="Z22" s="2">
        <v>-5.6688843276388103E-2</v>
      </c>
      <c r="AA22" s="2">
        <v>0.233846341466245</v>
      </c>
      <c r="AB22" s="2">
        <v>0.222612833541244</v>
      </c>
      <c r="AC22" s="2">
        <v>-0.256841936909593</v>
      </c>
      <c r="AD22" s="2">
        <v>-0.12059576590290701</v>
      </c>
      <c r="AE22" s="2">
        <v>-9.9987765398488596E-2</v>
      </c>
      <c r="AF22" s="2">
        <v>2.47231879053522E-2</v>
      </c>
      <c r="AG22" s="2">
        <v>2.1318214441506601E-2</v>
      </c>
      <c r="AH22" s="2">
        <v>3.9499878865968098E-2</v>
      </c>
      <c r="AI22" s="2">
        <v>-0.100795077830305</v>
      </c>
      <c r="AJ22" s="2">
        <v>-9.2030887199680399E-3</v>
      </c>
      <c r="AK22" s="2">
        <v>2.9532258178956799E-2</v>
      </c>
      <c r="AL22" s="2">
        <v>0.21227917788439801</v>
      </c>
    </row>
    <row r="23" spans="2:38">
      <c r="B23" s="3" t="s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4.6492789326108397E-2</v>
      </c>
      <c r="X23" s="2">
        <v>3.9833271790266998E-3</v>
      </c>
      <c r="Y23" s="2">
        <v>5.3553529139325796E-3</v>
      </c>
      <c r="Z23" s="6">
        <v>-6.9270179069134404E-5</v>
      </c>
      <c r="AA23" s="2">
        <v>3.9455493023631501E-2</v>
      </c>
      <c r="AB23" s="2">
        <v>3.8672149815669098E-2</v>
      </c>
      <c r="AC23" s="2">
        <v>-2.8584976299750299E-2</v>
      </c>
      <c r="AD23" s="2">
        <v>-9.7689153670966408E-3</v>
      </c>
      <c r="AE23" s="2">
        <v>-9.1422170116350204E-3</v>
      </c>
      <c r="AF23" s="2">
        <v>1.0300983205717699E-2</v>
      </c>
      <c r="AG23" s="2">
        <v>2.5743539353304699E-3</v>
      </c>
      <c r="AH23" s="2">
        <v>1.6240435974007E-3</v>
      </c>
      <c r="AI23" s="2">
        <v>-1.27717733978449E-2</v>
      </c>
      <c r="AJ23" s="2">
        <v>8.0318606919332599E-4</v>
      </c>
      <c r="AK23" s="2">
        <v>7.3642772486193202E-3</v>
      </c>
      <c r="AL23" s="2">
        <v>2.42986455486007E-2</v>
      </c>
    </row>
    <row r="24" spans="2:38">
      <c r="B24" s="3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-1.9364843133760499E-2</v>
      </c>
      <c r="Y24" s="2">
        <v>-1.2888608846657899E-2</v>
      </c>
      <c r="Z24" s="2">
        <v>-2.8240519400456E-2</v>
      </c>
      <c r="AA24" s="2">
        <v>0.26182170129278798</v>
      </c>
      <c r="AB24" s="2">
        <v>0.25139695589479499</v>
      </c>
      <c r="AC24" s="2">
        <v>-0.218349205896997</v>
      </c>
      <c r="AD24" s="2">
        <v>-9.1561056882149702E-2</v>
      </c>
      <c r="AE24" s="2">
        <v>-6.9610370396996094E-2</v>
      </c>
      <c r="AF24" s="2">
        <v>1.31697537937091E-2</v>
      </c>
      <c r="AG24" s="2">
        <v>1.09619419319957E-2</v>
      </c>
      <c r="AH24" s="2">
        <v>4.4462430551486597E-2</v>
      </c>
      <c r="AI24" s="2">
        <v>-7.2283485559748395E-2</v>
      </c>
      <c r="AJ24" s="2">
        <v>-3.1320777967291501E-3</v>
      </c>
      <c r="AK24" s="2">
        <v>3.3181674707740402E-2</v>
      </c>
      <c r="AL24" s="2">
        <v>0.225953789267407</v>
      </c>
    </row>
    <row r="25" spans="2:38">
      <c r="B25" s="3" t="s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1</v>
      </c>
      <c r="Y25" s="2">
        <v>2.49975443057995E-2</v>
      </c>
      <c r="Z25" s="2">
        <v>3.3877072267298497E-2</v>
      </c>
      <c r="AA25" s="2">
        <v>0.39342591839088198</v>
      </c>
      <c r="AB25" s="2">
        <v>0.405142668013663</v>
      </c>
      <c r="AC25" s="2">
        <v>0.44787633325263998</v>
      </c>
      <c r="AD25" s="2">
        <v>0.12611061065919099</v>
      </c>
      <c r="AE25" s="2">
        <v>8.4643546277483897E-2</v>
      </c>
      <c r="AF25" s="2">
        <v>6.8174755056253797E-2</v>
      </c>
      <c r="AG25" s="2">
        <v>5.42450794518557E-2</v>
      </c>
      <c r="AH25" s="2">
        <v>-3.08446031358343E-2</v>
      </c>
      <c r="AI25" s="2">
        <v>0.102394939005269</v>
      </c>
      <c r="AJ25" s="2">
        <v>1.51197654241203E-2</v>
      </c>
      <c r="AK25" s="2">
        <v>0.28710866158050902</v>
      </c>
      <c r="AL25" s="2">
        <v>6.2077676128475499E-2</v>
      </c>
    </row>
    <row r="26" spans="2:38">
      <c r="B26" s="3" t="s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>
        <v>1</v>
      </c>
      <c r="Z26" s="2">
        <v>0.80954869519463402</v>
      </c>
      <c r="AA26" s="2">
        <v>4.9625930535295799E-2</v>
      </c>
      <c r="AB26" s="2">
        <v>6.2549926583165494E-2</v>
      </c>
      <c r="AC26" s="2">
        <v>-2.02678335137783E-2</v>
      </c>
      <c r="AD26" s="2">
        <v>5.0801932556794403E-2</v>
      </c>
      <c r="AE26" s="2">
        <v>6.4991229878670106E-2</v>
      </c>
      <c r="AF26" s="2">
        <v>-1.35248745033469E-2</v>
      </c>
      <c r="AG26" s="2">
        <v>-3.15381345340786E-3</v>
      </c>
      <c r="AH26" s="2">
        <v>-4.8411750863521799E-2</v>
      </c>
      <c r="AI26" s="2">
        <v>9.4086439098526597E-2</v>
      </c>
      <c r="AJ26" s="2">
        <v>1.17861876845455E-2</v>
      </c>
      <c r="AK26" s="2">
        <v>5.0203674815114101E-3</v>
      </c>
      <c r="AL26" s="2">
        <v>1.3609203479565899E-2</v>
      </c>
    </row>
    <row r="27" spans="2:38">
      <c r="B27" s="3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6"/>
      <c r="W27" s="2"/>
      <c r="X27" s="2"/>
      <c r="Y27" s="2"/>
      <c r="Z27" s="2">
        <v>1</v>
      </c>
      <c r="AA27" s="2">
        <v>2.18885676791871E-2</v>
      </c>
      <c r="AB27" s="2">
        <v>3.3043647970953299E-2</v>
      </c>
      <c r="AC27" s="2">
        <v>7.3251633334784601E-3</v>
      </c>
      <c r="AD27" s="2">
        <v>9.2469122206157106E-2</v>
      </c>
      <c r="AE27" s="2">
        <v>0.104396033602543</v>
      </c>
      <c r="AF27" s="2">
        <v>-3.7357893518057503E-2</v>
      </c>
      <c r="AG27" s="2">
        <v>-1.6958566240629799E-2</v>
      </c>
      <c r="AH27" s="2">
        <v>-4.85863055611154E-2</v>
      </c>
      <c r="AI27" s="2">
        <v>0.12026632337303</v>
      </c>
      <c r="AJ27" s="2">
        <v>1.73940211859328E-2</v>
      </c>
      <c r="AK27" s="2">
        <v>-3.8571296837916699E-3</v>
      </c>
      <c r="AL27" s="2">
        <v>-4.6359327310635697E-3</v>
      </c>
    </row>
    <row r="28" spans="2:38">
      <c r="B28" s="3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1</v>
      </c>
      <c r="AB28" s="4">
        <v>0.89566523875970205</v>
      </c>
      <c r="AC28" s="2">
        <v>-0.38413275789513002</v>
      </c>
      <c r="AD28" s="2">
        <v>-2.08508136981847E-2</v>
      </c>
      <c r="AE28" s="2">
        <v>-3.2488326865547E-2</v>
      </c>
      <c r="AF28" s="2">
        <v>9.7292145265712199E-2</v>
      </c>
      <c r="AG28" s="2">
        <v>9.0859013301418406E-2</v>
      </c>
      <c r="AH28" s="2">
        <v>1.4663983310017401E-2</v>
      </c>
      <c r="AI28" s="2">
        <v>-3.9971182293382097E-2</v>
      </c>
      <c r="AJ28" s="2">
        <v>4.1503695897765498E-3</v>
      </c>
      <c r="AK28" s="2">
        <v>0.20188478068346999</v>
      </c>
      <c r="AL28" s="4">
        <v>0.58493233966689695</v>
      </c>
    </row>
    <row r="29" spans="2:38">
      <c r="B29" s="3" t="s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1</v>
      </c>
      <c r="AC29" s="2">
        <v>-0.39839367569774398</v>
      </c>
      <c r="AD29" s="2">
        <v>-2.2635254530077899E-2</v>
      </c>
      <c r="AE29" s="2">
        <v>-3.3460519531388101E-2</v>
      </c>
      <c r="AF29" s="2">
        <v>9.3153862035494306E-2</v>
      </c>
      <c r="AG29" s="2">
        <v>9.8409450883363406E-2</v>
      </c>
      <c r="AH29" s="2">
        <v>1.7124449183184998E-2</v>
      </c>
      <c r="AI29" s="2">
        <v>-3.43924273123975E-2</v>
      </c>
      <c r="AJ29" s="2">
        <v>3.5682567102676499E-3</v>
      </c>
      <c r="AK29" s="2">
        <v>0.19311011335370201</v>
      </c>
      <c r="AL29" s="2">
        <v>0.54297504764025195</v>
      </c>
    </row>
    <row r="30" spans="2:38">
      <c r="B30" s="3" t="s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1</v>
      </c>
      <c r="AD30" s="2">
        <v>0.124481073142596</v>
      </c>
      <c r="AE30" s="2">
        <v>0.10299530512060499</v>
      </c>
      <c r="AF30" s="2">
        <v>-2.4377773982885501E-2</v>
      </c>
      <c r="AG30" s="2">
        <v>-3.9485031732329999E-2</v>
      </c>
      <c r="AH30" s="2">
        <v>-3.2061550875865402E-2</v>
      </c>
      <c r="AI30" s="2">
        <v>0.117626753176461</v>
      </c>
      <c r="AJ30" s="2">
        <v>1.18018668173339E-2</v>
      </c>
      <c r="AK30" s="2">
        <v>5.9065625453124902E-2</v>
      </c>
      <c r="AL30" s="2">
        <v>-0.43845473876797902</v>
      </c>
    </row>
    <row r="31" spans="2:38">
      <c r="B31" s="3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1</v>
      </c>
      <c r="AE31" s="4">
        <v>0.67740956036614097</v>
      </c>
      <c r="AF31" s="2">
        <v>-1.4711261809720801E-2</v>
      </c>
      <c r="AG31" s="2">
        <v>-8.6361094735922309E-3</v>
      </c>
      <c r="AH31" s="2">
        <v>-1.8095274364905298E-2</v>
      </c>
      <c r="AI31" s="2">
        <v>0.31142660432864999</v>
      </c>
      <c r="AJ31" s="2">
        <v>6.6773544087925393E-2</v>
      </c>
      <c r="AK31" s="2">
        <v>1.9749465891776199E-2</v>
      </c>
      <c r="AL31" s="2">
        <v>-5.7991554416976399E-2</v>
      </c>
    </row>
    <row r="32" spans="2:38">
      <c r="B32" s="3" t="s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1</v>
      </c>
      <c r="AF32" s="2">
        <v>-1.52834426056856E-2</v>
      </c>
      <c r="AG32" s="2">
        <v>-1.07786014836019E-2</v>
      </c>
      <c r="AH32" s="2">
        <v>-9.2530790652405603E-3</v>
      </c>
      <c r="AI32" s="2">
        <v>0.28210355283126898</v>
      </c>
      <c r="AJ32" s="2">
        <v>7.1545689189546402E-2</v>
      </c>
      <c r="AK32" s="2">
        <v>6.4571923502332301E-3</v>
      </c>
      <c r="AL32" s="2">
        <v>-5.2963749639893198E-2</v>
      </c>
    </row>
    <row r="33" spans="2:38">
      <c r="B33" s="3" t="s">
        <v>29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1</v>
      </c>
      <c r="AG33" s="4">
        <v>0.69830053737301601</v>
      </c>
      <c r="AH33" s="2">
        <v>3.3700720884201601E-3</v>
      </c>
      <c r="AI33" s="2">
        <v>-2.18393639924651E-2</v>
      </c>
      <c r="AJ33" s="2">
        <v>-1.03541690130954E-3</v>
      </c>
      <c r="AK33" s="2">
        <v>3.1175643757364601E-2</v>
      </c>
      <c r="AL33" s="2">
        <v>5.8583252995545898E-2</v>
      </c>
    </row>
    <row r="34" spans="2:38">
      <c r="B34" s="3" t="s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1</v>
      </c>
      <c r="AH34" s="2">
        <v>5.1970791471681304E-3</v>
      </c>
      <c r="AI34" s="2">
        <v>-8.9055813989171104E-3</v>
      </c>
      <c r="AJ34" s="2">
        <v>-1.08765841481949E-3</v>
      </c>
      <c r="AK34" s="2">
        <v>2.9800227726545999E-2</v>
      </c>
      <c r="AL34" s="2">
        <v>5.2597086919925602E-2</v>
      </c>
    </row>
    <row r="35" spans="2:38">
      <c r="B35" s="3" t="s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1</v>
      </c>
      <c r="AI35" s="2">
        <v>-1.1624948727414999E-2</v>
      </c>
      <c r="AJ35" s="2">
        <v>-1.0822337383515699E-3</v>
      </c>
      <c r="AK35" s="2">
        <v>1.03502205317562E-2</v>
      </c>
      <c r="AL35" s="2">
        <v>2.30229667317902E-2</v>
      </c>
    </row>
    <row r="36" spans="2:38">
      <c r="B36" s="3" t="s">
        <v>32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1</v>
      </c>
      <c r="AJ36" s="2">
        <v>2.2195949155123001E-2</v>
      </c>
      <c r="AK36" s="2">
        <v>5.3379316597760599E-3</v>
      </c>
      <c r="AL36" s="2">
        <v>-4.3233728785104703E-2</v>
      </c>
    </row>
    <row r="37" spans="2:38">
      <c r="B37" s="3" t="s">
        <v>33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1</v>
      </c>
      <c r="AK37" s="2">
        <v>5.3535961181027398E-3</v>
      </c>
      <c r="AL37" s="2">
        <v>1.8303870003079901E-4</v>
      </c>
    </row>
    <row r="38" spans="2:38">
      <c r="B38" s="3" t="s">
        <v>34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1</v>
      </c>
      <c r="AL38" s="2">
        <v>4.1046817995665903E-2</v>
      </c>
    </row>
    <row r="39" spans="2:38">
      <c r="B39" s="3" t="s">
        <v>35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>
        <v>1</v>
      </c>
    </row>
  </sheetData>
  <mergeCells count="1">
    <mergeCell ref="B2:F2"/>
  </mergeCells>
  <conditionalFormatting sqref="C4:AL3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L8" sqref="L8"/>
    </sheetView>
  </sheetViews>
  <sheetFormatPr defaultRowHeight="15"/>
  <cols>
    <col min="3" max="3" width="13" customWidth="1"/>
  </cols>
  <sheetData>
    <row r="1" spans="1:18">
      <c r="R1" s="1" t="s">
        <v>50</v>
      </c>
    </row>
    <row r="2" spans="1:18">
      <c r="C2" s="2"/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R2" s="1" t="s">
        <v>51</v>
      </c>
    </row>
    <row r="3" spans="1:18">
      <c r="B3">
        <v>1</v>
      </c>
      <c r="C3" s="2" t="s">
        <v>0</v>
      </c>
      <c r="D3" s="2">
        <v>216</v>
      </c>
      <c r="E3" s="2">
        <v>58.853961401081399</v>
      </c>
      <c r="F3" s="2">
        <v>44.243613145165597</v>
      </c>
      <c r="G3" s="2">
        <v>-6.17</v>
      </c>
      <c r="H3" s="2">
        <v>10</v>
      </c>
      <c r="I3" s="2">
        <v>15.515000000000001</v>
      </c>
      <c r="J3" s="2">
        <v>48.53</v>
      </c>
      <c r="K3" s="2">
        <v>135.38999999999999</v>
      </c>
      <c r="L3" s="2">
        <v>225.512</v>
      </c>
      <c r="M3" s="2">
        <v>1223.3800000000001</v>
      </c>
      <c r="N3" s="2">
        <v>191.58480083657801</v>
      </c>
      <c r="O3" s="2">
        <v>-73.876878034415398</v>
      </c>
      <c r="P3" s="2">
        <v>1</v>
      </c>
      <c r="R3" s="7" t="s">
        <v>52</v>
      </c>
    </row>
    <row r="4" spans="1:18">
      <c r="B4">
        <v>1</v>
      </c>
      <c r="C4" s="2" t="s">
        <v>1</v>
      </c>
      <c r="D4" s="2">
        <v>216</v>
      </c>
      <c r="E4" s="2">
        <v>525.72839237057201</v>
      </c>
      <c r="F4" s="2">
        <v>530.13425927814205</v>
      </c>
      <c r="G4" s="2">
        <v>0</v>
      </c>
      <c r="H4" s="2">
        <v>0</v>
      </c>
      <c r="I4" s="2">
        <v>20.414999999999999</v>
      </c>
      <c r="J4" s="2">
        <v>366</v>
      </c>
      <c r="K4" s="2">
        <v>1580.25</v>
      </c>
      <c r="L4" s="2">
        <v>2450.125</v>
      </c>
      <c r="M4" s="2">
        <v>7667.75</v>
      </c>
      <c r="N4" s="2">
        <v>2116.1311702050002</v>
      </c>
      <c r="O4" s="2">
        <v>-1064.6743854638501</v>
      </c>
      <c r="P4" s="2">
        <v>1</v>
      </c>
      <c r="R4" s="1" t="s">
        <v>53</v>
      </c>
    </row>
    <row r="5" spans="1:18">
      <c r="B5">
        <v>1</v>
      </c>
      <c r="C5" s="2" t="s">
        <v>2</v>
      </c>
      <c r="D5" s="2">
        <v>216</v>
      </c>
      <c r="E5" s="2">
        <v>46.876491649136703</v>
      </c>
      <c r="F5" s="2">
        <v>23.915103012157299</v>
      </c>
      <c r="G5" s="2">
        <v>-11.29</v>
      </c>
      <c r="H5" s="2">
        <v>9.19</v>
      </c>
      <c r="I5" s="2">
        <v>10</v>
      </c>
      <c r="J5" s="2">
        <v>44.99</v>
      </c>
      <c r="K5" s="2">
        <v>85</v>
      </c>
      <c r="L5" s="2">
        <v>119.99</v>
      </c>
      <c r="M5" s="2">
        <v>399.99</v>
      </c>
      <c r="N5" s="2">
        <v>118.621800685609</v>
      </c>
      <c r="O5" s="2">
        <v>-24.868817387335199</v>
      </c>
      <c r="P5" s="2">
        <v>1</v>
      </c>
    </row>
    <row r="6" spans="1:18">
      <c r="B6">
        <v>1</v>
      </c>
      <c r="C6" s="2" t="s">
        <v>3</v>
      </c>
      <c r="D6" s="2">
        <v>216</v>
      </c>
      <c r="E6" s="2">
        <v>0.89480114639070496</v>
      </c>
      <c r="F6" s="2">
        <v>2.1978147784940401</v>
      </c>
      <c r="G6" s="2">
        <v>0</v>
      </c>
      <c r="H6" s="2">
        <v>0</v>
      </c>
      <c r="I6" s="2">
        <v>0</v>
      </c>
      <c r="J6" s="2">
        <v>0.25</v>
      </c>
      <c r="K6" s="2">
        <v>4.21</v>
      </c>
      <c r="L6" s="2">
        <v>9.65</v>
      </c>
      <c r="M6" s="2">
        <v>159.38999999999999</v>
      </c>
      <c r="N6" s="2">
        <v>7.4882454818728297</v>
      </c>
      <c r="O6" s="2">
        <v>-5.6986431890914204</v>
      </c>
      <c r="P6" s="2">
        <v>1</v>
      </c>
    </row>
    <row r="7" spans="1:18">
      <c r="B7">
        <v>1</v>
      </c>
      <c r="C7" s="2" t="s">
        <v>4</v>
      </c>
      <c r="D7" s="2">
        <v>216</v>
      </c>
      <c r="E7" s="2">
        <v>40.0953598000875</v>
      </c>
      <c r="F7" s="2">
        <v>96.347103239984307</v>
      </c>
      <c r="G7" s="2">
        <v>0</v>
      </c>
      <c r="H7" s="2">
        <v>0</v>
      </c>
      <c r="I7" s="2">
        <v>0</v>
      </c>
      <c r="J7" s="2">
        <v>2.5</v>
      </c>
      <c r="K7" s="2">
        <v>190.375</v>
      </c>
      <c r="L7" s="2">
        <v>427.67499999999899</v>
      </c>
      <c r="M7" s="2">
        <v>4320.75</v>
      </c>
      <c r="N7" s="2">
        <v>329.13666952004098</v>
      </c>
      <c r="O7" s="2">
        <v>-248.945949919866</v>
      </c>
      <c r="P7" s="2">
        <v>1</v>
      </c>
    </row>
    <row r="8" spans="1:18">
      <c r="B8">
        <v>1</v>
      </c>
      <c r="C8" s="2" t="s">
        <v>5</v>
      </c>
      <c r="D8" s="2">
        <v>216</v>
      </c>
      <c r="E8" s="2">
        <v>1.22152616792083</v>
      </c>
      <c r="F8" s="2">
        <v>9.0811961631134892</v>
      </c>
      <c r="G8" s="2">
        <v>0</v>
      </c>
      <c r="H8" s="2">
        <v>0</v>
      </c>
      <c r="I8" s="2">
        <v>0</v>
      </c>
      <c r="J8" s="2">
        <v>0</v>
      </c>
      <c r="K8" s="2">
        <v>5.09</v>
      </c>
      <c r="L8" s="2">
        <v>21.556999999999999</v>
      </c>
      <c r="M8" s="2">
        <v>1112.45</v>
      </c>
      <c r="N8" s="2">
        <v>28.465114657261299</v>
      </c>
      <c r="O8" s="2">
        <v>-26.0220623214197</v>
      </c>
      <c r="P8" s="2">
        <v>1</v>
      </c>
    </row>
    <row r="9" spans="1:18">
      <c r="A9">
        <v>3</v>
      </c>
      <c r="B9">
        <v>1</v>
      </c>
      <c r="C9" s="2" t="s">
        <v>6</v>
      </c>
      <c r="D9" s="2">
        <v>502</v>
      </c>
      <c r="E9" s="2">
        <v>-10.8464614076122</v>
      </c>
      <c r="F9" s="2">
        <v>255.31431547429401</v>
      </c>
      <c r="G9" s="2">
        <v>-3875</v>
      </c>
      <c r="H9" s="2">
        <v>-831.89</v>
      </c>
      <c r="I9" s="2">
        <v>-376.25</v>
      </c>
      <c r="J9" s="2">
        <v>-5</v>
      </c>
      <c r="K9" s="2">
        <v>345.25</v>
      </c>
      <c r="L9" s="2">
        <v>739.66999999999803</v>
      </c>
      <c r="M9" s="2">
        <v>5192.25</v>
      </c>
      <c r="N9" s="2">
        <v>755.09648501526999</v>
      </c>
      <c r="O9" s="2">
        <v>-776.78940783049495</v>
      </c>
      <c r="P9" s="2">
        <v>1</v>
      </c>
    </row>
    <row r="10" spans="1:18">
      <c r="A10">
        <v>3</v>
      </c>
      <c r="B10">
        <v>1</v>
      </c>
      <c r="C10" s="2" t="s">
        <v>7</v>
      </c>
      <c r="D10" s="2">
        <v>502</v>
      </c>
      <c r="E10" s="2">
        <v>-1.20592557941739</v>
      </c>
      <c r="F10" s="2">
        <v>38.770695362077298</v>
      </c>
      <c r="G10" s="2">
        <v>-1107.74</v>
      </c>
      <c r="H10" s="2">
        <v>-104.536</v>
      </c>
      <c r="I10" s="2">
        <v>-47.5</v>
      </c>
      <c r="J10" s="2">
        <v>-0.28999999999999998</v>
      </c>
      <c r="K10" s="2">
        <v>46.218000000000004</v>
      </c>
      <c r="L10" s="2">
        <v>118.345599999999</v>
      </c>
      <c r="M10" s="2">
        <v>2483.48</v>
      </c>
      <c r="N10" s="2">
        <v>115.10616050681401</v>
      </c>
      <c r="O10" s="2">
        <v>-117.518011665649</v>
      </c>
      <c r="P10" s="2">
        <v>1</v>
      </c>
    </row>
    <row r="11" spans="1:18">
      <c r="B11">
        <v>1</v>
      </c>
      <c r="C11" s="2" t="s">
        <v>8</v>
      </c>
      <c r="D11" s="2">
        <v>0</v>
      </c>
      <c r="E11" s="2">
        <v>6.0099275127732303</v>
      </c>
      <c r="F11" s="2">
        <v>9.00617450832301</v>
      </c>
      <c r="G11" s="2">
        <v>0</v>
      </c>
      <c r="H11" s="2">
        <v>0</v>
      </c>
      <c r="I11" s="2">
        <v>0</v>
      </c>
      <c r="J11" s="2">
        <v>3</v>
      </c>
      <c r="K11" s="2">
        <v>22</v>
      </c>
      <c r="L11" s="2">
        <v>42</v>
      </c>
      <c r="M11" s="2">
        <v>221.67</v>
      </c>
      <c r="N11" s="2">
        <v>33.0284510377423</v>
      </c>
      <c r="O11" s="2">
        <v>-21.008596012195799</v>
      </c>
      <c r="P11" s="2">
        <v>1</v>
      </c>
    </row>
    <row r="12" spans="1:18">
      <c r="B12">
        <v>1</v>
      </c>
      <c r="C12" s="2" t="s">
        <v>9</v>
      </c>
      <c r="D12" s="2">
        <v>0</v>
      </c>
      <c r="E12" s="2">
        <v>4.0676956099483403</v>
      </c>
      <c r="F12" s="2">
        <v>10.6708225174203</v>
      </c>
      <c r="G12" s="2">
        <v>0</v>
      </c>
      <c r="H12" s="2">
        <v>0</v>
      </c>
      <c r="I12" s="2">
        <v>0</v>
      </c>
      <c r="J12" s="2">
        <v>1</v>
      </c>
      <c r="K12" s="2">
        <v>17.329999999999998</v>
      </c>
      <c r="L12" s="2">
        <v>47</v>
      </c>
      <c r="M12" s="2">
        <v>384.33</v>
      </c>
      <c r="N12" s="2">
        <v>36.080163162209203</v>
      </c>
      <c r="O12" s="2">
        <v>-27.944771942312499</v>
      </c>
      <c r="P12" s="2">
        <v>1</v>
      </c>
    </row>
    <row r="13" spans="1:18">
      <c r="B13">
        <v>1</v>
      </c>
      <c r="C13" s="2" t="s">
        <v>10</v>
      </c>
      <c r="D13" s="2">
        <v>0</v>
      </c>
      <c r="E13" s="2">
        <v>28.355892578152499</v>
      </c>
      <c r="F13" s="2">
        <v>38.904234373610002</v>
      </c>
      <c r="G13" s="2">
        <v>0</v>
      </c>
      <c r="H13" s="2">
        <v>0</v>
      </c>
      <c r="I13" s="2">
        <v>0</v>
      </c>
      <c r="J13" s="2">
        <v>16.329999999999998</v>
      </c>
      <c r="K13" s="2">
        <v>97.67</v>
      </c>
      <c r="L13" s="2">
        <v>179.33</v>
      </c>
      <c r="M13" s="2">
        <v>848.67</v>
      </c>
      <c r="N13" s="2">
        <v>145.06859569898199</v>
      </c>
      <c r="O13" s="2">
        <v>-88.356810542677394</v>
      </c>
      <c r="P13" s="2">
        <v>1</v>
      </c>
    </row>
    <row r="14" spans="1:18">
      <c r="C14" s="2" t="s">
        <v>11</v>
      </c>
      <c r="D14" s="2">
        <v>0</v>
      </c>
      <c r="E14" s="2">
        <v>1.86581361633848</v>
      </c>
      <c r="F14" s="2">
        <v>5.1607990218281898</v>
      </c>
      <c r="G14" s="2">
        <v>0</v>
      </c>
      <c r="H14" s="2">
        <v>0</v>
      </c>
      <c r="I14" s="2">
        <v>0</v>
      </c>
      <c r="J14" s="2">
        <v>0</v>
      </c>
      <c r="K14" s="2">
        <v>9.33</v>
      </c>
      <c r="L14" s="2">
        <v>21</v>
      </c>
      <c r="M14" s="2">
        <v>365.67</v>
      </c>
      <c r="N14" s="2">
        <v>17.348210681823002</v>
      </c>
      <c r="O14" s="2">
        <v>-13.6165834491461</v>
      </c>
      <c r="P14" s="2">
        <v>1</v>
      </c>
    </row>
    <row r="15" spans="1:18">
      <c r="B15">
        <v>1</v>
      </c>
      <c r="C15" s="2" t="s">
        <v>12</v>
      </c>
      <c r="D15" s="2">
        <v>0</v>
      </c>
      <c r="E15" s="2">
        <v>0.29993863217306899</v>
      </c>
      <c r="F15" s="2">
        <v>1.1616020835740299</v>
      </c>
      <c r="G15" s="2">
        <v>0</v>
      </c>
      <c r="H15" s="2">
        <v>0</v>
      </c>
      <c r="I15" s="2">
        <v>0</v>
      </c>
      <c r="J15" s="2">
        <v>0</v>
      </c>
      <c r="K15" s="2">
        <v>1.33</v>
      </c>
      <c r="L15" s="2">
        <v>4</v>
      </c>
      <c r="M15" s="2">
        <v>66</v>
      </c>
      <c r="N15" s="2">
        <v>3.78474488289516</v>
      </c>
      <c r="O15" s="2">
        <v>-3.1848676185490201</v>
      </c>
      <c r="P15" s="2">
        <v>1</v>
      </c>
    </row>
    <row r="16" spans="1:18">
      <c r="B16">
        <v>1</v>
      </c>
      <c r="C16" s="2" t="s">
        <v>13</v>
      </c>
      <c r="D16" s="2">
        <v>0</v>
      </c>
      <c r="E16" s="2">
        <v>114.935319436429</v>
      </c>
      <c r="F16" s="2">
        <v>166.30571756088199</v>
      </c>
      <c r="G16" s="2">
        <v>0</v>
      </c>
      <c r="H16" s="2">
        <v>0</v>
      </c>
      <c r="I16" s="2">
        <v>0</v>
      </c>
      <c r="J16" s="2">
        <v>52.5</v>
      </c>
      <c r="K16" s="2">
        <v>440.93799999999999</v>
      </c>
      <c r="L16" s="2">
        <v>772.654799999999</v>
      </c>
      <c r="M16" s="2">
        <v>3287.25</v>
      </c>
      <c r="N16" s="2">
        <v>613.85247211907495</v>
      </c>
      <c r="O16" s="2">
        <v>-383.98183324621601</v>
      </c>
      <c r="P16" s="2">
        <v>1</v>
      </c>
    </row>
    <row r="17" spans="1:16">
      <c r="B17">
        <v>1</v>
      </c>
      <c r="C17" s="2" t="s">
        <v>14</v>
      </c>
      <c r="D17" s="2">
        <v>0</v>
      </c>
      <c r="E17" s="2">
        <v>25.396500907849699</v>
      </c>
      <c r="F17" s="2">
        <v>35.147524885122202</v>
      </c>
      <c r="G17" s="2">
        <v>0</v>
      </c>
      <c r="H17" s="2">
        <v>0</v>
      </c>
      <c r="I17" s="2">
        <v>0</v>
      </c>
      <c r="J17" s="2">
        <v>13.67</v>
      </c>
      <c r="K17" s="2">
        <v>90.33</v>
      </c>
      <c r="L17" s="2">
        <v>164.33</v>
      </c>
      <c r="M17" s="2">
        <v>644.33000000000004</v>
      </c>
      <c r="N17" s="2">
        <v>130.839075563216</v>
      </c>
      <c r="O17" s="2">
        <v>-80.046073747516999</v>
      </c>
      <c r="P17" s="2">
        <v>1</v>
      </c>
    </row>
    <row r="18" spans="1:16">
      <c r="B18">
        <v>1</v>
      </c>
      <c r="C18" s="2" t="s">
        <v>15</v>
      </c>
      <c r="D18" s="2">
        <v>0</v>
      </c>
      <c r="E18" s="2">
        <v>8.17671738426675</v>
      </c>
      <c r="F18" s="2">
        <v>16.519106582363499</v>
      </c>
      <c r="G18" s="2">
        <v>0</v>
      </c>
      <c r="H18" s="2">
        <v>0</v>
      </c>
      <c r="I18" s="2">
        <v>0</v>
      </c>
      <c r="J18" s="2">
        <v>2</v>
      </c>
      <c r="K18" s="2">
        <v>35.67</v>
      </c>
      <c r="L18" s="2">
        <v>77</v>
      </c>
      <c r="M18" s="2">
        <v>519.33000000000004</v>
      </c>
      <c r="N18" s="2">
        <v>57.734037131357297</v>
      </c>
      <c r="O18" s="2">
        <v>-41.380602362823801</v>
      </c>
      <c r="P18" s="2">
        <v>1</v>
      </c>
    </row>
    <row r="19" spans="1:16">
      <c r="B19">
        <v>1</v>
      </c>
      <c r="C19" s="2" t="s">
        <v>16</v>
      </c>
      <c r="D19" s="2">
        <v>0</v>
      </c>
      <c r="E19" s="2">
        <v>90.5809481047757</v>
      </c>
      <c r="F19" s="2">
        <v>104.914876359514</v>
      </c>
      <c r="G19" s="2">
        <v>0</v>
      </c>
      <c r="H19" s="2">
        <v>0</v>
      </c>
      <c r="I19" s="2">
        <v>0</v>
      </c>
      <c r="J19" s="2">
        <v>62</v>
      </c>
      <c r="K19" s="2">
        <v>279.67</v>
      </c>
      <c r="L19" s="2">
        <v>500</v>
      </c>
      <c r="M19" s="2">
        <v>2090.67</v>
      </c>
      <c r="N19" s="2">
        <v>405.32557718331901</v>
      </c>
      <c r="O19" s="2">
        <v>-224.16368097376699</v>
      </c>
      <c r="P19" s="2">
        <v>1</v>
      </c>
    </row>
    <row r="20" spans="1:16">
      <c r="B20">
        <v>1</v>
      </c>
      <c r="C20" s="2" t="s">
        <v>17</v>
      </c>
      <c r="D20" s="2">
        <v>0</v>
      </c>
      <c r="E20" s="2">
        <v>67.818408096049097</v>
      </c>
      <c r="F20" s="2">
        <v>93.328993219193805</v>
      </c>
      <c r="G20" s="2">
        <v>0</v>
      </c>
      <c r="H20" s="2">
        <v>0</v>
      </c>
      <c r="I20" s="2">
        <v>0</v>
      </c>
      <c r="J20" s="2">
        <v>35.67</v>
      </c>
      <c r="K20" s="2">
        <v>242</v>
      </c>
      <c r="L20" s="2">
        <v>437</v>
      </c>
      <c r="M20" s="2">
        <v>1572.67</v>
      </c>
      <c r="N20" s="2">
        <v>347.80538775363101</v>
      </c>
      <c r="O20" s="2">
        <v>-212.16857156153199</v>
      </c>
      <c r="P20" s="2">
        <v>1</v>
      </c>
    </row>
    <row r="21" spans="1:16">
      <c r="B21">
        <v>1</v>
      </c>
      <c r="C21" s="2" t="s">
        <v>18</v>
      </c>
      <c r="D21" s="2">
        <v>0</v>
      </c>
      <c r="E21" s="2">
        <v>10.149699353948799</v>
      </c>
      <c r="F21" s="2">
        <v>15.4606137549239</v>
      </c>
      <c r="G21" s="2">
        <v>0</v>
      </c>
      <c r="H21" s="2">
        <v>0</v>
      </c>
      <c r="I21" s="2">
        <v>0</v>
      </c>
      <c r="J21" s="2">
        <v>5.33</v>
      </c>
      <c r="K21" s="2">
        <v>35.33</v>
      </c>
      <c r="L21" s="2">
        <v>71.33</v>
      </c>
      <c r="M21" s="2">
        <v>489.67</v>
      </c>
      <c r="N21" s="2">
        <v>56.531540618720598</v>
      </c>
      <c r="O21" s="2">
        <v>-36.232141910823003</v>
      </c>
      <c r="P21" s="2">
        <v>1</v>
      </c>
    </row>
    <row r="22" spans="1:16">
      <c r="B22">
        <v>1</v>
      </c>
      <c r="C22" s="2" t="s">
        <v>19</v>
      </c>
      <c r="D22" s="2">
        <v>0</v>
      </c>
      <c r="E22" s="2">
        <v>1.1833574957422601E-2</v>
      </c>
      <c r="F22" s="2">
        <v>0.56219308035395699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81.33</v>
      </c>
      <c r="N22" s="2">
        <v>1.69841281601929</v>
      </c>
      <c r="O22" s="2">
        <v>-1.67474566610445</v>
      </c>
      <c r="P22" s="2">
        <v>1</v>
      </c>
    </row>
    <row r="23" spans="1:16">
      <c r="B23">
        <v>1</v>
      </c>
      <c r="C23" s="2" t="s">
        <v>20</v>
      </c>
      <c r="D23" s="2">
        <v>0</v>
      </c>
      <c r="E23" s="2">
        <v>1.85287668726336</v>
      </c>
      <c r="F23" s="2">
        <v>5.5562591776877204</v>
      </c>
      <c r="G23" s="2">
        <v>0</v>
      </c>
      <c r="H23" s="2">
        <v>0</v>
      </c>
      <c r="I23" s="2">
        <v>0</v>
      </c>
      <c r="J23" s="2">
        <v>0.33</v>
      </c>
      <c r="K23" s="2">
        <v>8.67</v>
      </c>
      <c r="L23" s="2">
        <v>23.33</v>
      </c>
      <c r="M23" s="2">
        <v>212.67</v>
      </c>
      <c r="N23" s="2">
        <v>18.5216542203265</v>
      </c>
      <c r="O23" s="2">
        <v>-14.815900845799799</v>
      </c>
      <c r="P23" s="2">
        <v>1</v>
      </c>
    </row>
    <row r="24" spans="1:16">
      <c r="B24">
        <v>0</v>
      </c>
      <c r="C24" s="2" t="s">
        <v>21</v>
      </c>
      <c r="D24" s="2">
        <v>0</v>
      </c>
      <c r="E24" s="2">
        <v>18.7508269173927</v>
      </c>
      <c r="F24" s="2">
        <v>9.78756846617215</v>
      </c>
      <c r="G24" s="2">
        <v>6</v>
      </c>
      <c r="H24" s="2">
        <v>6</v>
      </c>
      <c r="I24" s="2">
        <v>7</v>
      </c>
      <c r="J24" s="2">
        <v>16</v>
      </c>
      <c r="K24" s="2">
        <v>37</v>
      </c>
      <c r="L24" s="2">
        <v>49</v>
      </c>
      <c r="M24" s="2">
        <v>61</v>
      </c>
      <c r="N24" s="2">
        <v>48.113532315909197</v>
      </c>
      <c r="O24" s="2">
        <v>-10.6118784811237</v>
      </c>
      <c r="P24" s="2">
        <v>1</v>
      </c>
    </row>
    <row r="25" spans="1:16">
      <c r="B25">
        <v>0</v>
      </c>
      <c r="C25" s="2" t="s">
        <v>22</v>
      </c>
      <c r="D25" s="2">
        <v>0</v>
      </c>
      <c r="E25" s="2">
        <v>1.5295508606978501</v>
      </c>
      <c r="F25" s="2">
        <v>1.1317740405168799</v>
      </c>
      <c r="G25" s="2">
        <v>1</v>
      </c>
      <c r="H25" s="2">
        <v>1</v>
      </c>
      <c r="I25" s="2">
        <v>1</v>
      </c>
      <c r="J25" s="2">
        <v>1</v>
      </c>
      <c r="K25" s="2">
        <v>3</v>
      </c>
      <c r="L25" s="2">
        <v>5</v>
      </c>
      <c r="M25" s="2">
        <v>196</v>
      </c>
      <c r="N25" s="2">
        <v>4.9248729822484796</v>
      </c>
      <c r="O25" s="2">
        <v>-1.8657712608527799</v>
      </c>
      <c r="P25" s="2">
        <v>1</v>
      </c>
    </row>
    <row r="26" spans="1:16">
      <c r="B26">
        <v>0</v>
      </c>
      <c r="C26" s="2" t="s">
        <v>23</v>
      </c>
      <c r="D26" s="2">
        <v>0</v>
      </c>
      <c r="E26" s="2">
        <v>1.3516545385449099</v>
      </c>
      <c r="F26" s="2">
        <v>0.66004931969150504</v>
      </c>
      <c r="G26" s="2">
        <v>0</v>
      </c>
      <c r="H26" s="2">
        <v>1</v>
      </c>
      <c r="I26" s="2">
        <v>1</v>
      </c>
      <c r="J26" s="2">
        <v>1</v>
      </c>
      <c r="K26" s="2">
        <v>2</v>
      </c>
      <c r="L26" s="2">
        <v>4</v>
      </c>
      <c r="M26" s="2">
        <v>53</v>
      </c>
      <c r="N26" s="2">
        <v>3.33180249761942</v>
      </c>
      <c r="O26" s="2">
        <v>-0.62849342052960699</v>
      </c>
      <c r="P26" s="2">
        <v>1</v>
      </c>
    </row>
    <row r="27" spans="1:16">
      <c r="B27">
        <v>0</v>
      </c>
      <c r="C27" s="2" t="s">
        <v>24</v>
      </c>
      <c r="D27" s="2">
        <v>1</v>
      </c>
      <c r="E27" s="2">
        <v>1.8086169523970399</v>
      </c>
      <c r="F27" s="2">
        <v>1.3361202501452101</v>
      </c>
      <c r="G27" s="2">
        <v>1</v>
      </c>
      <c r="H27" s="2">
        <v>1</v>
      </c>
      <c r="I27" s="2">
        <v>1</v>
      </c>
      <c r="J27" s="2">
        <v>1</v>
      </c>
      <c r="K27" s="2">
        <v>4</v>
      </c>
      <c r="L27" s="2">
        <v>7</v>
      </c>
      <c r="M27" s="2">
        <v>28</v>
      </c>
      <c r="N27" s="2">
        <v>5.8169777028326601</v>
      </c>
      <c r="O27" s="2">
        <v>-2.1997437980385799</v>
      </c>
      <c r="P27" s="2">
        <v>1</v>
      </c>
    </row>
    <row r="28" spans="1:16">
      <c r="B28">
        <v>0</v>
      </c>
      <c r="C28" s="2" t="s">
        <v>25</v>
      </c>
      <c r="D28" s="2">
        <v>1</v>
      </c>
      <c r="E28" s="2">
        <v>1.5617909523407401</v>
      </c>
      <c r="F28" s="2">
        <v>0.90828048279005202</v>
      </c>
      <c r="G28" s="2">
        <v>1</v>
      </c>
      <c r="H28" s="2">
        <v>1</v>
      </c>
      <c r="I28" s="2">
        <v>1</v>
      </c>
      <c r="J28" s="2">
        <v>1</v>
      </c>
      <c r="K28" s="2">
        <v>3</v>
      </c>
      <c r="L28" s="2">
        <v>5</v>
      </c>
      <c r="M28" s="2">
        <v>16</v>
      </c>
      <c r="N28" s="2">
        <v>4.2866324007108902</v>
      </c>
      <c r="O28" s="2">
        <v>-1.1630504960294199</v>
      </c>
      <c r="P28" s="2">
        <v>1</v>
      </c>
    </row>
    <row r="29" spans="1:16">
      <c r="A29">
        <v>2</v>
      </c>
      <c r="B29">
        <v>0</v>
      </c>
      <c r="C29" s="2" t="s">
        <v>26</v>
      </c>
      <c r="D29" s="2">
        <v>1</v>
      </c>
      <c r="E29" s="2">
        <v>380.26563071812598</v>
      </c>
      <c r="F29" s="2">
        <v>254.29469231867</v>
      </c>
      <c r="G29" s="2">
        <v>-5</v>
      </c>
      <c r="H29" s="2">
        <v>7</v>
      </c>
      <c r="I29" s="2">
        <v>42</v>
      </c>
      <c r="J29" s="2">
        <v>330</v>
      </c>
      <c r="K29" s="2">
        <v>865.75</v>
      </c>
      <c r="L29" s="2">
        <v>1150</v>
      </c>
      <c r="M29" s="2">
        <v>1823</v>
      </c>
      <c r="N29" s="2">
        <v>1143.14970767413</v>
      </c>
      <c r="O29" s="2">
        <v>-382.61844623788198</v>
      </c>
      <c r="P29" s="2">
        <v>1</v>
      </c>
    </row>
    <row r="30" spans="1:16">
      <c r="B30">
        <v>0</v>
      </c>
      <c r="C30" s="2" t="s">
        <v>27</v>
      </c>
      <c r="D30" s="2">
        <v>1244</v>
      </c>
      <c r="E30" s="2">
        <v>31.3751128175007</v>
      </c>
      <c r="F30" s="2">
        <v>22.082194982242001</v>
      </c>
      <c r="G30" s="2">
        <v>0</v>
      </c>
      <c r="H30" s="2">
        <v>0</v>
      </c>
      <c r="I30" s="2">
        <v>0</v>
      </c>
      <c r="J30" s="2">
        <v>36</v>
      </c>
      <c r="K30" s="2">
        <v>62</v>
      </c>
      <c r="L30" s="2">
        <v>74</v>
      </c>
      <c r="M30" s="2">
        <v>99</v>
      </c>
      <c r="N30" s="2">
        <v>97.621697764226795</v>
      </c>
      <c r="O30" s="2">
        <v>-34.871472129225403</v>
      </c>
      <c r="P30" s="2">
        <v>1</v>
      </c>
    </row>
    <row r="31" spans="1:16">
      <c r="B31">
        <v>0</v>
      </c>
      <c r="C31" s="2" t="s">
        <v>28</v>
      </c>
      <c r="D31" s="2">
        <v>1244</v>
      </c>
      <c r="E31" s="2">
        <v>21.157715284443402</v>
      </c>
      <c r="F31" s="2">
        <v>23.917585517785199</v>
      </c>
      <c r="G31" s="2">
        <v>0</v>
      </c>
      <c r="H31" s="2">
        <v>0</v>
      </c>
      <c r="I31" s="2">
        <v>0</v>
      </c>
      <c r="J31" s="2">
        <v>0</v>
      </c>
      <c r="K31" s="2">
        <v>62</v>
      </c>
      <c r="L31" s="2">
        <v>76</v>
      </c>
      <c r="M31" s="2">
        <v>99</v>
      </c>
      <c r="N31" s="2">
        <v>92.910471837798895</v>
      </c>
      <c r="O31" s="2">
        <v>-50.595041268912098</v>
      </c>
      <c r="P31" s="2">
        <v>1</v>
      </c>
    </row>
    <row r="32" spans="1:16">
      <c r="B32">
        <v>0</v>
      </c>
      <c r="C32" s="2" t="s">
        <v>29</v>
      </c>
      <c r="D32" s="2">
        <v>0</v>
      </c>
      <c r="E32" s="2">
        <v>3.7003673624502097E-2</v>
      </c>
      <c r="F32" s="2">
        <v>0.205822590325237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4</v>
      </c>
      <c r="N32" s="2">
        <v>0.654471444600214</v>
      </c>
      <c r="O32" s="2">
        <v>-0.58046409735120996</v>
      </c>
      <c r="P32" s="2">
        <v>1</v>
      </c>
    </row>
    <row r="33" spans="2:16">
      <c r="B33">
        <v>0</v>
      </c>
      <c r="C33" s="2" t="s">
        <v>30</v>
      </c>
      <c r="D33" s="2">
        <v>0</v>
      </c>
      <c r="E33" s="2">
        <v>1.7917716441229001E-2</v>
      </c>
      <c r="F33" s="2">
        <v>0.14148457957096799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4</v>
      </c>
      <c r="N33" s="2">
        <v>0.44237145515413301</v>
      </c>
      <c r="O33" s="2">
        <v>-0.40653602227167501</v>
      </c>
      <c r="P33" s="2">
        <v>1</v>
      </c>
    </row>
    <row r="34" spans="2:16">
      <c r="B34">
        <v>0</v>
      </c>
      <c r="C34" s="2" t="s">
        <v>31</v>
      </c>
      <c r="D34" s="2">
        <v>0</v>
      </c>
      <c r="E34" s="2">
        <v>5.0853660253071899E-2</v>
      </c>
      <c r="F34" s="2">
        <v>0.29044369357363398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35</v>
      </c>
      <c r="N34" s="2">
        <v>0.92218474097397496</v>
      </c>
      <c r="O34" s="2">
        <v>-0.82047742046783101</v>
      </c>
      <c r="P34" s="2">
        <v>1</v>
      </c>
    </row>
    <row r="35" spans="2:16">
      <c r="B35">
        <v>0</v>
      </c>
      <c r="C35" s="2" t="s">
        <v>32</v>
      </c>
      <c r="D35" s="2">
        <v>0</v>
      </c>
      <c r="E35" s="2">
        <v>4.3342294537418899</v>
      </c>
      <c r="F35" s="2">
        <v>3.1370630694364601</v>
      </c>
      <c r="G35" s="2">
        <v>0</v>
      </c>
      <c r="H35" s="2">
        <v>0</v>
      </c>
      <c r="I35" s="2">
        <v>0</v>
      </c>
      <c r="J35" s="2">
        <v>5</v>
      </c>
      <c r="K35" s="2">
        <v>9</v>
      </c>
      <c r="L35" s="2">
        <v>9</v>
      </c>
      <c r="M35" s="2">
        <v>9</v>
      </c>
      <c r="N35" s="2">
        <v>13.7454186620513</v>
      </c>
      <c r="O35" s="2">
        <v>-5.0769597545674996</v>
      </c>
      <c r="P35" s="2">
        <v>0</v>
      </c>
    </row>
    <row r="36" spans="2:16">
      <c r="C36" s="2" t="s">
        <v>33</v>
      </c>
      <c r="D36" s="2">
        <v>0</v>
      </c>
      <c r="E36" s="2">
        <v>1.34558813180008E-2</v>
      </c>
      <c r="F36" s="2">
        <v>0.115217218436325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0.35910753662697698</v>
      </c>
      <c r="O36" s="2">
        <v>-0.332195773990975</v>
      </c>
      <c r="P36" s="2">
        <v>1</v>
      </c>
    </row>
    <row r="37" spans="2:16">
      <c r="B37">
        <v>0</v>
      </c>
      <c r="C37" s="2" t="s">
        <v>34</v>
      </c>
      <c r="D37" s="2">
        <v>0</v>
      </c>
      <c r="E37" s="2">
        <v>5.3161991357833498E-2</v>
      </c>
      <c r="F37" s="2">
        <v>0.37498805278271602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25</v>
      </c>
      <c r="N37" s="2">
        <v>1.1781261497059801</v>
      </c>
      <c r="O37" s="2">
        <v>-1.0718021669903099</v>
      </c>
      <c r="P37" s="2">
        <v>1</v>
      </c>
    </row>
    <row r="38" spans="2:16">
      <c r="B38">
        <v>1</v>
      </c>
      <c r="C38" s="2" t="s">
        <v>35</v>
      </c>
      <c r="D38" s="2">
        <v>0</v>
      </c>
      <c r="E38" s="2">
        <v>35.798584317423703</v>
      </c>
      <c r="F38" s="2">
        <v>57.040964362181498</v>
      </c>
      <c r="G38" s="2">
        <v>0</v>
      </c>
      <c r="H38" s="2">
        <v>0</v>
      </c>
      <c r="I38" s="2">
        <v>0</v>
      </c>
      <c r="J38" s="2">
        <v>0</v>
      </c>
      <c r="K38" s="2">
        <v>149.99</v>
      </c>
      <c r="L38" s="2">
        <v>199.99</v>
      </c>
      <c r="M38" s="2">
        <v>499.99</v>
      </c>
      <c r="N38" s="2">
        <v>206.921477403968</v>
      </c>
      <c r="O38" s="2">
        <v>-135.32430876912099</v>
      </c>
      <c r="P38" s="2">
        <v>1</v>
      </c>
    </row>
  </sheetData>
  <autoFilter ref="B3:B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R29"/>
  <sheetViews>
    <sheetView tabSelected="1" workbookViewId="0">
      <selection activeCell="J56" sqref="J56"/>
    </sheetView>
  </sheetViews>
  <sheetFormatPr defaultRowHeight="15"/>
  <cols>
    <col min="2" max="2" width="6.85546875" customWidth="1"/>
    <col min="3" max="3" width="7.28515625" customWidth="1"/>
    <col min="4" max="4" width="10" bestFit="1" customWidth="1"/>
    <col min="5" max="5" width="10.42578125" bestFit="1" customWidth="1"/>
    <col min="6" max="6" width="11.28515625" customWidth="1"/>
    <col min="7" max="7" width="16.140625" customWidth="1"/>
    <col min="8" max="8" width="12.140625" customWidth="1"/>
    <col min="9" max="9" width="8.85546875" customWidth="1"/>
    <col min="10" max="10" width="15.28515625" customWidth="1"/>
    <col min="11" max="11" width="14.140625" customWidth="1"/>
    <col min="12" max="12" width="20.140625" customWidth="1"/>
    <col min="13" max="13" width="7.140625" customWidth="1"/>
    <col min="16" max="16" width="9.28515625" bestFit="1" customWidth="1"/>
    <col min="17" max="17" width="4.42578125" customWidth="1"/>
    <col min="18" max="18" width="9.28515625" bestFit="1" customWidth="1"/>
  </cols>
  <sheetData>
    <row r="2" spans="2:18">
      <c r="B2" s="23" t="s">
        <v>68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8">
      <c r="B3" s="8" t="s">
        <v>65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66</v>
      </c>
      <c r="H3" s="8" t="s">
        <v>58</v>
      </c>
      <c r="I3" s="8" t="s">
        <v>63</v>
      </c>
      <c r="J3" s="8" t="s">
        <v>64</v>
      </c>
      <c r="K3" s="8" t="s">
        <v>59</v>
      </c>
      <c r="L3" s="8" t="s">
        <v>60</v>
      </c>
      <c r="M3" s="8" t="s">
        <v>61</v>
      </c>
      <c r="P3" s="8" t="s">
        <v>70</v>
      </c>
      <c r="Q3" s="8" t="s">
        <v>71</v>
      </c>
      <c r="R3" s="8" t="s">
        <v>72</v>
      </c>
    </row>
    <row r="4" spans="2:18">
      <c r="B4" s="2">
        <v>10</v>
      </c>
      <c r="C4" s="2">
        <v>4974</v>
      </c>
      <c r="D4" s="2">
        <v>0.39862486252753798</v>
      </c>
      <c r="E4" s="2">
        <v>0.79274315762888004</v>
      </c>
      <c r="F4" s="2">
        <v>2272</v>
      </c>
      <c r="G4" s="2">
        <v>2702</v>
      </c>
      <c r="H4" s="9">
        <f>F4/C4</f>
        <v>0.45677523120225172</v>
      </c>
      <c r="I4" s="9">
        <f>F4/$F$14</f>
        <v>0.15751525235718247</v>
      </c>
      <c r="J4" s="10">
        <f>I4</f>
        <v>0.15751525235718247</v>
      </c>
      <c r="K4" s="9">
        <f>G4/$G$14</f>
        <v>7.6526566217287872E-2</v>
      </c>
      <c r="L4" s="10">
        <f>K4</f>
        <v>7.6526566217287872E-2</v>
      </c>
      <c r="M4" s="9">
        <f>ABS(J4-L4)</f>
        <v>8.09886861398946E-2</v>
      </c>
      <c r="P4" s="9">
        <v>0.1</v>
      </c>
      <c r="Q4" s="17">
        <f>J4/P4</f>
        <v>1.5751525235718247</v>
      </c>
      <c r="R4" s="2">
        <v>1</v>
      </c>
    </row>
    <row r="5" spans="2:18">
      <c r="B5" s="2">
        <v>9</v>
      </c>
      <c r="C5" s="2">
        <v>4973</v>
      </c>
      <c r="D5" s="2">
        <v>0.35556191583771102</v>
      </c>
      <c r="E5" s="2">
        <v>0.39862300966348202</v>
      </c>
      <c r="F5" s="2">
        <v>1811</v>
      </c>
      <c r="G5" s="2">
        <v>3162</v>
      </c>
      <c r="H5" s="9">
        <f t="shared" ref="H5:H13" si="0">F5/C5</f>
        <v>0.36416649909511362</v>
      </c>
      <c r="I5" s="9">
        <f t="shared" ref="I5:I13" si="1">F5/$F$14</f>
        <v>0.12555463117027177</v>
      </c>
      <c r="J5" s="10">
        <f t="shared" ref="J5:J13" si="2">J4+I5</f>
        <v>0.28306988352745421</v>
      </c>
      <c r="K5" s="9">
        <f t="shared" ref="K5:K13" si="3">G5/$G$14</f>
        <v>8.9554775121785432E-2</v>
      </c>
      <c r="L5" s="10">
        <f t="shared" ref="L5:L13" si="4">L4+K5</f>
        <v>0.16608134133907332</v>
      </c>
      <c r="M5" s="9">
        <f t="shared" ref="M5:M13" si="5">ABS(J5-L5)</f>
        <v>0.1169885421883809</v>
      </c>
      <c r="P5" s="9">
        <v>0.2</v>
      </c>
      <c r="Q5" s="17">
        <f t="shared" ref="Q5:Q13" si="6">J5/P5</f>
        <v>1.415349417637271</v>
      </c>
      <c r="R5" s="2">
        <v>1</v>
      </c>
    </row>
    <row r="6" spans="2:18">
      <c r="B6" s="2">
        <v>8</v>
      </c>
      <c r="C6" s="2">
        <v>4973</v>
      </c>
      <c r="D6" s="2">
        <v>0.32692787304177201</v>
      </c>
      <c r="E6" s="2">
        <v>0.35555904839952401</v>
      </c>
      <c r="F6" s="2">
        <v>1776</v>
      </c>
      <c r="G6" s="2">
        <v>3197</v>
      </c>
      <c r="H6" s="9">
        <f t="shared" si="0"/>
        <v>0.35712849386688117</v>
      </c>
      <c r="I6" s="9">
        <f t="shared" si="1"/>
        <v>0.12312811980033278</v>
      </c>
      <c r="J6" s="10">
        <f t="shared" si="2"/>
        <v>0.40619800332778699</v>
      </c>
      <c r="K6" s="9">
        <f t="shared" si="3"/>
        <v>9.0546051886258069E-2</v>
      </c>
      <c r="L6" s="10">
        <f t="shared" si="4"/>
        <v>0.2566273932253314</v>
      </c>
      <c r="M6" s="9">
        <f t="shared" si="5"/>
        <v>0.14957061010245559</v>
      </c>
      <c r="P6" s="9">
        <v>0.3</v>
      </c>
      <c r="Q6" s="17">
        <f t="shared" si="6"/>
        <v>1.3539933444259566</v>
      </c>
      <c r="R6" s="2">
        <v>1</v>
      </c>
    </row>
    <row r="7" spans="2:18">
      <c r="B7" s="2">
        <v>7</v>
      </c>
      <c r="C7" s="2">
        <v>4973</v>
      </c>
      <c r="D7" s="2">
        <v>0.30401290695042599</v>
      </c>
      <c r="E7" s="2">
        <v>0.326926520343505</v>
      </c>
      <c r="F7" s="2">
        <v>1618</v>
      </c>
      <c r="G7" s="2">
        <v>3355</v>
      </c>
      <c r="H7" s="9">
        <f t="shared" si="0"/>
        <v>0.3253569274080032</v>
      </c>
      <c r="I7" s="9">
        <f t="shared" si="1"/>
        <v>0.11217415418746533</v>
      </c>
      <c r="J7" s="10">
        <f t="shared" si="2"/>
        <v>0.51837215751525234</v>
      </c>
      <c r="K7" s="9">
        <f t="shared" si="3"/>
        <v>9.5020958423020274E-2</v>
      </c>
      <c r="L7" s="10">
        <f t="shared" si="4"/>
        <v>0.35164835164835168</v>
      </c>
      <c r="M7" s="11">
        <f t="shared" si="5"/>
        <v>0.16672380586690067</v>
      </c>
      <c r="P7" s="9">
        <v>0.4</v>
      </c>
      <c r="Q7" s="17">
        <f t="shared" si="6"/>
        <v>1.2959303937881308</v>
      </c>
      <c r="R7" s="2">
        <v>1</v>
      </c>
    </row>
    <row r="8" spans="2:18">
      <c r="B8" s="2">
        <v>6</v>
      </c>
      <c r="C8" s="2">
        <v>4973</v>
      </c>
      <c r="D8" s="2">
        <v>0.283464954121256</v>
      </c>
      <c r="E8" s="2">
        <v>0.30401116377276</v>
      </c>
      <c r="F8" s="2">
        <v>1498</v>
      </c>
      <c r="G8" s="2">
        <v>3475</v>
      </c>
      <c r="H8" s="9">
        <f t="shared" si="0"/>
        <v>0.30122662376834908</v>
      </c>
      <c r="I8" s="9">
        <f t="shared" si="1"/>
        <v>0.1038546866333888</v>
      </c>
      <c r="J8" s="10">
        <f t="shared" si="2"/>
        <v>0.62222684414864116</v>
      </c>
      <c r="K8" s="9">
        <f t="shared" si="3"/>
        <v>9.8419621615497901E-2</v>
      </c>
      <c r="L8" s="10">
        <f t="shared" si="4"/>
        <v>0.45006797326384956</v>
      </c>
      <c r="M8" s="9">
        <f t="shared" si="5"/>
        <v>0.17215887088479159</v>
      </c>
      <c r="P8" s="9">
        <v>0.5</v>
      </c>
      <c r="Q8" s="17">
        <f t="shared" si="6"/>
        <v>1.2444536882972823</v>
      </c>
      <c r="R8" s="2">
        <v>1</v>
      </c>
    </row>
    <row r="9" spans="2:18">
      <c r="B9" s="2">
        <v>5</v>
      </c>
      <c r="C9" s="2">
        <v>4973</v>
      </c>
      <c r="D9" s="2">
        <v>0.263163671611642</v>
      </c>
      <c r="E9" s="2">
        <v>0.28346327161311402</v>
      </c>
      <c r="F9" s="2">
        <v>1340</v>
      </c>
      <c r="G9" s="2">
        <v>3633</v>
      </c>
      <c r="H9" s="9">
        <f t="shared" si="0"/>
        <v>0.26945505730947117</v>
      </c>
      <c r="I9" s="9">
        <f t="shared" si="1"/>
        <v>9.2900721020521354E-2</v>
      </c>
      <c r="J9" s="10">
        <f t="shared" si="2"/>
        <v>0.71512756516916254</v>
      </c>
      <c r="K9" s="9">
        <f t="shared" si="3"/>
        <v>0.10289452815226011</v>
      </c>
      <c r="L9" s="10">
        <f t="shared" si="4"/>
        <v>0.5529625014161097</v>
      </c>
      <c r="M9" s="9">
        <f t="shared" si="5"/>
        <v>0.16216506375305284</v>
      </c>
      <c r="P9" s="9">
        <v>0.6</v>
      </c>
      <c r="Q9" s="17">
        <f t="shared" si="6"/>
        <v>1.1918792752819376</v>
      </c>
      <c r="R9" s="2">
        <v>1</v>
      </c>
    </row>
    <row r="10" spans="2:18">
      <c r="B10" s="2">
        <v>4</v>
      </c>
      <c r="C10" s="2">
        <v>4973</v>
      </c>
      <c r="D10" s="2">
        <v>0.242534053880996</v>
      </c>
      <c r="E10" s="2">
        <v>0.26316311867717002</v>
      </c>
      <c r="F10" s="2">
        <v>1281</v>
      </c>
      <c r="G10" s="2">
        <v>3692</v>
      </c>
      <c r="H10" s="9">
        <f t="shared" si="0"/>
        <v>0.25759099135330787</v>
      </c>
      <c r="I10" s="9">
        <f t="shared" si="1"/>
        <v>8.8810316139767059E-2</v>
      </c>
      <c r="J10" s="10">
        <f t="shared" si="2"/>
        <v>0.80393788130892962</v>
      </c>
      <c r="K10" s="9">
        <f t="shared" si="3"/>
        <v>0.10456553755522828</v>
      </c>
      <c r="L10" s="10">
        <f t="shared" si="4"/>
        <v>0.65752803897133794</v>
      </c>
      <c r="M10" s="9">
        <f t="shared" si="5"/>
        <v>0.14640984233759169</v>
      </c>
      <c r="P10" s="9">
        <v>0.7</v>
      </c>
      <c r="Q10" s="17">
        <f t="shared" si="6"/>
        <v>1.1484826875841851</v>
      </c>
      <c r="R10" s="2">
        <v>1</v>
      </c>
    </row>
    <row r="11" spans="2:18">
      <c r="B11" s="2">
        <v>3</v>
      </c>
      <c r="C11" s="2">
        <v>4973</v>
      </c>
      <c r="D11" s="2">
        <v>0.217793391905376</v>
      </c>
      <c r="E11" s="2">
        <v>0.24252860315483399</v>
      </c>
      <c r="F11" s="2">
        <v>1112</v>
      </c>
      <c r="G11" s="2">
        <v>3861</v>
      </c>
      <c r="H11" s="9">
        <f t="shared" si="0"/>
        <v>0.22360748039412828</v>
      </c>
      <c r="I11" s="9">
        <f t="shared" si="1"/>
        <v>7.709373266777593E-2</v>
      </c>
      <c r="J11" s="10">
        <f t="shared" si="2"/>
        <v>0.8810316139767056</v>
      </c>
      <c r="K11" s="9">
        <f t="shared" si="3"/>
        <v>0.1093519882179676</v>
      </c>
      <c r="L11" s="10">
        <f t="shared" si="4"/>
        <v>0.76688002718930548</v>
      </c>
      <c r="M11" s="9">
        <f t="shared" si="5"/>
        <v>0.11415158678740012</v>
      </c>
      <c r="P11" s="9">
        <v>0.8</v>
      </c>
      <c r="Q11" s="17">
        <f t="shared" si="6"/>
        <v>1.1012895174708819</v>
      </c>
      <c r="R11" s="2">
        <v>1</v>
      </c>
    </row>
    <row r="12" spans="2:18">
      <c r="B12" s="2">
        <v>2</v>
      </c>
      <c r="C12" s="2">
        <v>4973</v>
      </c>
      <c r="D12" s="2">
        <v>0.185440338412728</v>
      </c>
      <c r="E12" s="2">
        <v>0.21779298322895599</v>
      </c>
      <c r="F12" s="2">
        <v>983</v>
      </c>
      <c r="G12" s="2">
        <v>3990</v>
      </c>
      <c r="H12" s="9">
        <f t="shared" si="0"/>
        <v>0.19766740398150009</v>
      </c>
      <c r="I12" s="9">
        <f t="shared" si="1"/>
        <v>6.8150305047143644E-2</v>
      </c>
      <c r="J12" s="10">
        <f t="shared" si="2"/>
        <v>0.9491819190238493</v>
      </c>
      <c r="K12" s="9">
        <f t="shared" si="3"/>
        <v>0.11300555114988105</v>
      </c>
      <c r="L12" s="10">
        <f t="shared" si="4"/>
        <v>0.87988557833918657</v>
      </c>
      <c r="M12" s="9">
        <f t="shared" si="5"/>
        <v>6.9296340684662727E-2</v>
      </c>
      <c r="P12" s="9">
        <v>0.9</v>
      </c>
      <c r="Q12" s="17">
        <f t="shared" si="6"/>
        <v>1.0546465766931659</v>
      </c>
      <c r="R12" s="2">
        <v>1</v>
      </c>
    </row>
    <row r="13" spans="2:18">
      <c r="B13" s="2">
        <v>1</v>
      </c>
      <c r="C13" s="2">
        <v>4974</v>
      </c>
      <c r="D13" s="2">
        <v>4.6384679297244297E-2</v>
      </c>
      <c r="E13" s="2">
        <v>0.185437876119637</v>
      </c>
      <c r="F13" s="2">
        <v>733</v>
      </c>
      <c r="G13" s="2">
        <v>4241</v>
      </c>
      <c r="H13" s="9">
        <f t="shared" si="0"/>
        <v>0.14736630478488139</v>
      </c>
      <c r="I13" s="9">
        <f t="shared" si="1"/>
        <v>5.0818080976150863E-2</v>
      </c>
      <c r="J13" s="10">
        <f t="shared" si="2"/>
        <v>1.0000000000000002</v>
      </c>
      <c r="K13" s="9">
        <f t="shared" si="3"/>
        <v>0.12011442166081342</v>
      </c>
      <c r="L13" s="10">
        <f t="shared" si="4"/>
        <v>1</v>
      </c>
      <c r="M13" s="9">
        <f t="shared" si="5"/>
        <v>2.2204460492503131E-16</v>
      </c>
      <c r="P13" s="9">
        <v>1</v>
      </c>
      <c r="Q13" s="17">
        <f t="shared" si="6"/>
        <v>1.0000000000000002</v>
      </c>
      <c r="R13" s="2">
        <v>1</v>
      </c>
    </row>
    <row r="14" spans="2:18">
      <c r="B14" s="2" t="s">
        <v>62</v>
      </c>
      <c r="C14" s="2">
        <f>SUM(C4:C13)</f>
        <v>49732</v>
      </c>
      <c r="D14" s="2"/>
      <c r="E14" s="2"/>
      <c r="F14" s="2">
        <f>SUM(F4:F13)</f>
        <v>14424</v>
      </c>
      <c r="G14" s="2">
        <f>SUM(G4:G13)</f>
        <v>35308</v>
      </c>
      <c r="H14" s="2"/>
      <c r="I14" s="2"/>
      <c r="J14" s="2"/>
      <c r="K14" s="2"/>
      <c r="L14" s="12" t="s">
        <v>67</v>
      </c>
      <c r="M14" s="13">
        <f>M7</f>
        <v>0.16672380586690067</v>
      </c>
    </row>
    <row r="17" spans="2:18">
      <c r="B17" s="23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2:18">
      <c r="B18" s="8" t="s">
        <v>65</v>
      </c>
      <c r="C18" s="8" t="s">
        <v>54</v>
      </c>
      <c r="D18" s="8" t="s">
        <v>55</v>
      </c>
      <c r="E18" s="8" t="s">
        <v>56</v>
      </c>
      <c r="F18" s="8" t="s">
        <v>57</v>
      </c>
      <c r="G18" s="8" t="s">
        <v>66</v>
      </c>
      <c r="H18" s="8" t="s">
        <v>58</v>
      </c>
      <c r="I18" s="8" t="s">
        <v>63</v>
      </c>
      <c r="J18" s="8" t="s">
        <v>64</v>
      </c>
      <c r="K18" s="8" t="s">
        <v>59</v>
      </c>
      <c r="L18" s="8" t="s">
        <v>60</v>
      </c>
      <c r="M18" s="8" t="s">
        <v>61</v>
      </c>
      <c r="P18" s="8" t="s">
        <v>70</v>
      </c>
      <c r="Q18" s="8" t="s">
        <v>71</v>
      </c>
      <c r="R18" s="8" t="s">
        <v>72</v>
      </c>
    </row>
    <row r="19" spans="2:18">
      <c r="B19" s="2">
        <v>10</v>
      </c>
      <c r="C19" s="2">
        <v>2132</v>
      </c>
      <c r="D19" s="2">
        <v>0.39825613088838402</v>
      </c>
      <c r="E19" s="2">
        <v>0.73439043158127404</v>
      </c>
      <c r="F19" s="2">
        <v>966</v>
      </c>
      <c r="G19" s="2">
        <v>1166</v>
      </c>
      <c r="H19" s="14">
        <f>F19/C19</f>
        <v>0.45309568480300189</v>
      </c>
      <c r="I19" s="14">
        <f>F19/$F$29</f>
        <v>0.15618431689571544</v>
      </c>
      <c r="J19" s="15">
        <f>I19</f>
        <v>0.15618431689571544</v>
      </c>
      <c r="K19" s="16">
        <f>G19/$G$29</f>
        <v>7.7070526802828998E-2</v>
      </c>
      <c r="L19" s="9">
        <f>K19</f>
        <v>7.7070526802828998E-2</v>
      </c>
      <c r="M19" s="9">
        <f>ABS(J19-L19)</f>
        <v>7.9113790092886438E-2</v>
      </c>
      <c r="P19" s="9">
        <v>0.1</v>
      </c>
      <c r="Q19" s="17">
        <f>J19/P19</f>
        <v>1.5618431689571544</v>
      </c>
      <c r="R19" s="2">
        <v>1</v>
      </c>
    </row>
    <row r="20" spans="2:18">
      <c r="B20" s="2">
        <v>9</v>
      </c>
      <c r="C20" s="2">
        <v>2131</v>
      </c>
      <c r="D20" s="2">
        <v>0.35633890341716801</v>
      </c>
      <c r="E20" s="2">
        <v>0.39815295418780799</v>
      </c>
      <c r="F20" s="2">
        <v>820</v>
      </c>
      <c r="G20" s="2">
        <v>1311</v>
      </c>
      <c r="H20" s="14">
        <f t="shared" ref="H20:H28" si="7">F20/C20</f>
        <v>0.38479587048334113</v>
      </c>
      <c r="I20" s="14">
        <f t="shared" ref="I20:I28" si="8">F20/$F$29</f>
        <v>0.13257881972514146</v>
      </c>
      <c r="J20" s="10">
        <f t="shared" ref="J20:J28" si="9">J19+I20</f>
        <v>0.2887631366208569</v>
      </c>
      <c r="K20" s="16">
        <f t="shared" ref="K20:K28" si="10">G20/$G$29</f>
        <v>8.6654768986714259E-2</v>
      </c>
      <c r="L20" s="9">
        <f t="shared" ref="L20:L28" si="11">L19+K20</f>
        <v>0.16372529578954326</v>
      </c>
      <c r="M20" s="9">
        <f t="shared" ref="M20:M28" si="12">ABS(J20-L20)</f>
        <v>0.12503784083131364</v>
      </c>
      <c r="P20" s="9">
        <v>0.2</v>
      </c>
      <c r="Q20" s="17">
        <f t="shared" ref="Q20:Q28" si="13">J20/P20</f>
        <v>1.4438156831042843</v>
      </c>
      <c r="R20" s="2">
        <v>1</v>
      </c>
    </row>
    <row r="21" spans="2:18">
      <c r="B21" s="2">
        <v>8</v>
      </c>
      <c r="C21" s="2">
        <v>2131</v>
      </c>
      <c r="D21" s="2">
        <v>0.32697176900775299</v>
      </c>
      <c r="E21" s="2">
        <v>0.35629890417714699</v>
      </c>
      <c r="F21" s="2">
        <v>725</v>
      </c>
      <c r="G21" s="2">
        <v>1406</v>
      </c>
      <c r="H21" s="14">
        <f t="shared" si="7"/>
        <v>0.340215861098076</v>
      </c>
      <c r="I21" s="14">
        <f t="shared" si="8"/>
        <v>0.11721907841552143</v>
      </c>
      <c r="J21" s="10">
        <f t="shared" si="9"/>
        <v>0.40598221503637832</v>
      </c>
      <c r="K21" s="16">
        <f t="shared" si="10"/>
        <v>9.293410007270804E-2</v>
      </c>
      <c r="L21" s="9">
        <f t="shared" si="11"/>
        <v>0.25665939586225128</v>
      </c>
      <c r="M21" s="9">
        <f t="shared" si="12"/>
        <v>0.14932281917412704</v>
      </c>
      <c r="P21" s="9">
        <v>0.3</v>
      </c>
      <c r="Q21" s="17">
        <f t="shared" si="13"/>
        <v>1.3532740501212612</v>
      </c>
      <c r="R21" s="2">
        <v>1</v>
      </c>
    </row>
    <row r="22" spans="2:18">
      <c r="B22" s="2">
        <v>7</v>
      </c>
      <c r="C22" s="2">
        <v>2132</v>
      </c>
      <c r="D22" s="2">
        <v>0.30409960544959402</v>
      </c>
      <c r="E22" s="2">
        <v>0.32693379559854102</v>
      </c>
      <c r="F22" s="2">
        <v>705</v>
      </c>
      <c r="G22" s="2">
        <v>1427</v>
      </c>
      <c r="H22" s="14">
        <f t="shared" si="7"/>
        <v>0.33067542213883677</v>
      </c>
      <c r="I22" s="14">
        <f t="shared" si="8"/>
        <v>0.11398544866612773</v>
      </c>
      <c r="J22" s="10">
        <f t="shared" si="9"/>
        <v>0.51996766370250602</v>
      </c>
      <c r="K22" s="16">
        <f t="shared" si="10"/>
        <v>9.4322162733822462E-2</v>
      </c>
      <c r="L22" s="9">
        <f t="shared" si="11"/>
        <v>0.35098155859607372</v>
      </c>
      <c r="M22" s="11">
        <f t="shared" si="12"/>
        <v>0.1689861051064323</v>
      </c>
      <c r="P22" s="9">
        <v>0.4</v>
      </c>
      <c r="Q22" s="17">
        <f t="shared" si="13"/>
        <v>1.2999191592562649</v>
      </c>
      <c r="R22" s="2">
        <v>1</v>
      </c>
    </row>
    <row r="23" spans="2:18">
      <c r="B23" s="2">
        <v>6</v>
      </c>
      <c r="C23" s="2">
        <v>2131</v>
      </c>
      <c r="D23" s="2">
        <v>0.283533288418647</v>
      </c>
      <c r="E23" s="2">
        <v>0.30409387157667001</v>
      </c>
      <c r="F23" s="2">
        <v>628</v>
      </c>
      <c r="G23" s="2">
        <v>1503</v>
      </c>
      <c r="H23" s="14">
        <f t="shared" si="7"/>
        <v>0.29469732519943687</v>
      </c>
      <c r="I23" s="14">
        <f t="shared" si="8"/>
        <v>0.10153597413096201</v>
      </c>
      <c r="J23" s="10">
        <f t="shared" si="9"/>
        <v>0.62150363783346807</v>
      </c>
      <c r="K23" s="16">
        <f t="shared" si="10"/>
        <v>9.9345627602617489E-2</v>
      </c>
      <c r="L23" s="9">
        <f t="shared" si="11"/>
        <v>0.45032718619869122</v>
      </c>
      <c r="M23" s="9">
        <f t="shared" si="12"/>
        <v>0.17117645163477685</v>
      </c>
      <c r="P23" s="9">
        <v>0.5</v>
      </c>
      <c r="Q23" s="17">
        <f t="shared" si="13"/>
        <v>1.2430072756669361</v>
      </c>
      <c r="R23" s="2">
        <v>1</v>
      </c>
    </row>
    <row r="24" spans="2:18">
      <c r="B24" s="2">
        <v>5</v>
      </c>
      <c r="C24" s="2">
        <v>2131</v>
      </c>
      <c r="D24" s="2">
        <v>0.26298284605572803</v>
      </c>
      <c r="E24" s="2">
        <v>0.28352975345085701</v>
      </c>
      <c r="F24" s="2">
        <v>595</v>
      </c>
      <c r="G24" s="2">
        <v>1536</v>
      </c>
      <c r="H24" s="14">
        <f t="shared" si="7"/>
        <v>0.27921163772876584</v>
      </c>
      <c r="I24" s="14">
        <f t="shared" si="8"/>
        <v>9.6200485044462408E-2</v>
      </c>
      <c r="J24" s="10">
        <f t="shared" si="9"/>
        <v>0.71770412287793051</v>
      </c>
      <c r="K24" s="16">
        <f t="shared" si="10"/>
        <v>0.10152686892722586</v>
      </c>
      <c r="L24" s="9">
        <f t="shared" si="11"/>
        <v>0.55185405512591712</v>
      </c>
      <c r="M24" s="9">
        <f t="shared" si="12"/>
        <v>0.16585006775201339</v>
      </c>
      <c r="P24" s="9">
        <v>0.6</v>
      </c>
      <c r="Q24" s="17">
        <f t="shared" si="13"/>
        <v>1.1961735381298841</v>
      </c>
      <c r="R24" s="2">
        <v>1</v>
      </c>
    </row>
    <row r="25" spans="2:18">
      <c r="B25" s="2">
        <v>4</v>
      </c>
      <c r="C25" s="2">
        <v>2132</v>
      </c>
      <c r="D25" s="2">
        <v>0.24194429268737599</v>
      </c>
      <c r="E25" s="2">
        <v>0.26297822556788703</v>
      </c>
      <c r="F25" s="2">
        <v>527</v>
      </c>
      <c r="G25" s="2">
        <v>1605</v>
      </c>
      <c r="H25" s="14">
        <f t="shared" si="7"/>
        <v>0.24718574108818012</v>
      </c>
      <c r="I25" s="14">
        <f t="shared" si="8"/>
        <v>8.5206143896523853E-2</v>
      </c>
      <c r="J25" s="10">
        <f t="shared" si="9"/>
        <v>0.80291026677445432</v>
      </c>
      <c r="K25" s="16">
        <f t="shared" si="10"/>
        <v>0.10608764624231608</v>
      </c>
      <c r="L25" s="9">
        <f t="shared" si="11"/>
        <v>0.65794170136823316</v>
      </c>
      <c r="M25" s="9">
        <f t="shared" si="12"/>
        <v>0.14496856540622116</v>
      </c>
      <c r="P25" s="9">
        <v>0.7</v>
      </c>
      <c r="Q25" s="17">
        <f t="shared" si="13"/>
        <v>1.1470146668206491</v>
      </c>
      <c r="R25" s="2">
        <v>1</v>
      </c>
    </row>
    <row r="26" spans="2:18">
      <c r="B26" s="2">
        <v>3</v>
      </c>
      <c r="C26" s="2">
        <v>2131</v>
      </c>
      <c r="D26" s="2">
        <v>0.21703321940346601</v>
      </c>
      <c r="E26" s="2">
        <v>0.24194207600591799</v>
      </c>
      <c r="F26" s="2">
        <v>497</v>
      </c>
      <c r="G26" s="2">
        <v>1634</v>
      </c>
      <c r="H26" s="14">
        <f t="shared" si="7"/>
        <v>0.2332238385734397</v>
      </c>
      <c r="I26" s="14">
        <f t="shared" si="8"/>
        <v>8.0355699272433301E-2</v>
      </c>
      <c r="J26" s="10">
        <f t="shared" si="9"/>
        <v>0.88326596604688756</v>
      </c>
      <c r="K26" s="16">
        <f t="shared" si="10"/>
        <v>0.10800449467909314</v>
      </c>
      <c r="L26" s="9">
        <f t="shared" si="11"/>
        <v>0.76594619604732628</v>
      </c>
      <c r="M26" s="9">
        <f t="shared" si="12"/>
        <v>0.11731976999956129</v>
      </c>
      <c r="P26" s="9">
        <v>0.8</v>
      </c>
      <c r="Q26" s="17">
        <f t="shared" si="13"/>
        <v>1.1040824575586095</v>
      </c>
      <c r="R26" s="2">
        <v>1</v>
      </c>
    </row>
    <row r="27" spans="2:18">
      <c r="B27" s="2">
        <v>2</v>
      </c>
      <c r="C27" s="2">
        <v>2131</v>
      </c>
      <c r="D27" s="2">
        <v>0.182703752696279</v>
      </c>
      <c r="E27" s="2">
        <v>0.21701147379623201</v>
      </c>
      <c r="F27" s="2">
        <v>404</v>
      </c>
      <c r="G27" s="2">
        <v>1727</v>
      </c>
      <c r="H27" s="14">
        <f t="shared" si="7"/>
        <v>0.18958235570154858</v>
      </c>
      <c r="I27" s="14">
        <f t="shared" si="8"/>
        <v>6.5319320937752626E-2</v>
      </c>
      <c r="J27" s="10">
        <f t="shared" si="9"/>
        <v>0.94858528698464017</v>
      </c>
      <c r="K27" s="16">
        <f t="shared" si="10"/>
        <v>0.11415162932117126</v>
      </c>
      <c r="L27" s="9">
        <f t="shared" si="11"/>
        <v>0.88009782536849757</v>
      </c>
      <c r="M27" s="9">
        <f t="shared" si="12"/>
        <v>6.8487461616142609E-2</v>
      </c>
      <c r="P27" s="9">
        <v>0.9</v>
      </c>
      <c r="Q27" s="17">
        <f t="shared" si="13"/>
        <v>1.0539836522051558</v>
      </c>
      <c r="R27" s="2">
        <v>1</v>
      </c>
    </row>
    <row r="28" spans="2:18">
      <c r="B28" s="2">
        <v>1</v>
      </c>
      <c r="C28" s="2">
        <v>2132</v>
      </c>
      <c r="D28" s="2">
        <v>5.6391527901225098E-2</v>
      </c>
      <c r="E28" s="2">
        <v>0.18268815710627001</v>
      </c>
      <c r="F28" s="2">
        <v>318</v>
      </c>
      <c r="G28" s="2">
        <v>1814</v>
      </c>
      <c r="H28" s="14">
        <f t="shared" si="7"/>
        <v>0.14915572232645402</v>
      </c>
      <c r="I28" s="14">
        <f t="shared" si="8"/>
        <v>5.1414713015359742E-2</v>
      </c>
      <c r="J28" s="10">
        <f t="shared" si="9"/>
        <v>0.99999999999999989</v>
      </c>
      <c r="K28" s="16">
        <f t="shared" si="10"/>
        <v>0.11990217463150241</v>
      </c>
      <c r="L28" s="9">
        <f t="shared" si="11"/>
        <v>1</v>
      </c>
      <c r="M28" s="9">
        <f t="shared" si="12"/>
        <v>1.1102230246251565E-16</v>
      </c>
      <c r="P28" s="9">
        <v>1</v>
      </c>
      <c r="Q28" s="17">
        <f t="shared" si="13"/>
        <v>0.99999999999999989</v>
      </c>
      <c r="R28" s="2">
        <v>1</v>
      </c>
    </row>
    <row r="29" spans="2:18">
      <c r="B29" s="2"/>
      <c r="C29" s="2">
        <f>SUM(C19:C28)</f>
        <v>21314</v>
      </c>
      <c r="D29" s="2"/>
      <c r="E29" s="2"/>
      <c r="F29" s="2">
        <f>SUM(F19:F28)</f>
        <v>6185</v>
      </c>
      <c r="G29" s="2">
        <f>SUM(G19:G28)</f>
        <v>15129</v>
      </c>
      <c r="H29" s="2"/>
      <c r="I29" s="2"/>
      <c r="J29" s="2"/>
      <c r="K29" s="2"/>
      <c r="L29" s="12" t="s">
        <v>67</v>
      </c>
      <c r="M29" s="13">
        <f>M22</f>
        <v>0.1689861051064323</v>
      </c>
    </row>
  </sheetData>
  <mergeCells count="2">
    <mergeCell ref="B2:M2"/>
    <mergeCell ref="B17:M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Y70"/>
  <sheetViews>
    <sheetView topLeftCell="A13" workbookViewId="0">
      <selection activeCell="K16" sqref="K16"/>
    </sheetView>
  </sheetViews>
  <sheetFormatPr defaultRowHeight="15"/>
  <cols>
    <col min="2" max="2" width="12.140625" bestFit="1" customWidth="1"/>
    <col min="3" max="3" width="16" bestFit="1" customWidth="1"/>
    <col min="4" max="4" width="11.5703125" customWidth="1"/>
    <col min="5" max="5" width="15.42578125" bestFit="1" customWidth="1"/>
    <col min="6" max="6" width="8" customWidth="1"/>
    <col min="7" max="7" width="9.5703125" customWidth="1"/>
    <col min="8" max="8" width="9.7109375" bestFit="1" customWidth="1"/>
    <col min="9" max="9" width="7.7109375" customWidth="1"/>
  </cols>
  <sheetData>
    <row r="3" spans="3:25">
      <c r="C3" s="2"/>
      <c r="D3" s="3" t="s">
        <v>73</v>
      </c>
      <c r="E3" s="3" t="s">
        <v>74</v>
      </c>
      <c r="F3" s="3" t="s">
        <v>75</v>
      </c>
      <c r="G3" s="3" t="s">
        <v>76</v>
      </c>
    </row>
    <row r="4" spans="3:25">
      <c r="C4" s="3" t="s">
        <v>77</v>
      </c>
      <c r="D4" s="2">
        <v>-1.0665656099339</v>
      </c>
      <c r="E4" s="2">
        <v>6.7241043649388405E-2</v>
      </c>
      <c r="F4" s="2">
        <v>-15.8618241485845</v>
      </c>
      <c r="G4" s="6">
        <v>1.16461447223628E-56</v>
      </c>
      <c r="I4" s="24" t="s">
        <v>119</v>
      </c>
      <c r="J4" s="24"/>
      <c r="K4" s="24"/>
    </row>
    <row r="5" spans="3:25">
      <c r="C5" s="3" t="s">
        <v>2</v>
      </c>
      <c r="D5" s="2">
        <v>-2.9465187981419401E-3</v>
      </c>
      <c r="E5" s="2">
        <v>5.6386107518058997E-4</v>
      </c>
      <c r="F5" s="2">
        <v>-5.2256112858974202</v>
      </c>
      <c r="G5" s="6">
        <v>1.7358068154325901E-7</v>
      </c>
      <c r="I5" s="18" t="s">
        <v>112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3:25">
      <c r="C6" s="3" t="s">
        <v>4</v>
      </c>
      <c r="D6" s="2">
        <v>2.19446387563794E-3</v>
      </c>
      <c r="E6" s="2">
        <v>1.7430845611086701E-4</v>
      </c>
      <c r="F6" s="2">
        <v>12.589543414016401</v>
      </c>
      <c r="G6" s="6">
        <v>2.4106369221338E-36</v>
      </c>
      <c r="I6" s="18" t="s">
        <v>113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5">
      <c r="C7" s="3" t="s">
        <v>5</v>
      </c>
      <c r="D7" s="2">
        <v>1.4686676475081499E-2</v>
      </c>
      <c r="E7" s="2">
        <v>2.8701910502161102E-3</v>
      </c>
      <c r="F7" s="2">
        <v>5.1169682498925004</v>
      </c>
      <c r="G7" s="6">
        <v>3.1048586180414501E-7</v>
      </c>
      <c r="I7" s="18" t="s">
        <v>114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5">
      <c r="C8" s="3" t="s">
        <v>6</v>
      </c>
      <c r="D8" s="2">
        <v>-6.8820355870248702E-4</v>
      </c>
      <c r="E8" s="6">
        <v>5.9835867156746399E-5</v>
      </c>
      <c r="F8" s="2">
        <v>-11.5015222709093</v>
      </c>
      <c r="G8" s="6">
        <v>1.29609141833791E-30</v>
      </c>
      <c r="I8" s="18" t="s">
        <v>115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5">
      <c r="C9" s="3" t="s">
        <v>7</v>
      </c>
      <c r="D9" s="2">
        <v>2.7170267315331301E-3</v>
      </c>
      <c r="E9" s="2">
        <v>3.9966897049808998E-4</v>
      </c>
      <c r="F9" s="2">
        <v>6.7981928348027996</v>
      </c>
      <c r="G9" s="6">
        <v>1.05939596295273E-11</v>
      </c>
      <c r="I9" s="18" t="s">
        <v>116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5">
      <c r="C10" s="3" t="s">
        <v>8</v>
      </c>
      <c r="D10" s="2">
        <v>1.0345273938694799E-2</v>
      </c>
      <c r="E10" s="2">
        <v>1.8967978095909099E-3</v>
      </c>
      <c r="F10" s="2">
        <v>5.4540731154292299</v>
      </c>
      <c r="G10" s="6">
        <v>4.9228944647234001E-8</v>
      </c>
      <c r="I10" s="18" t="s">
        <v>117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3:25">
      <c r="C11" s="3" t="s">
        <v>11</v>
      </c>
      <c r="D11" s="2">
        <v>-9.6688925068286209E-3</v>
      </c>
      <c r="E11" s="2">
        <v>3.51291736662117E-3</v>
      </c>
      <c r="F11" s="2">
        <v>-2.7523825634784198</v>
      </c>
      <c r="G11" s="2">
        <v>5.91633617820592E-3</v>
      </c>
      <c r="I11" s="18" t="s">
        <v>118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3:25">
      <c r="C12" s="3" t="s">
        <v>12</v>
      </c>
      <c r="D12" s="2">
        <v>-6.0637203144121202E-2</v>
      </c>
      <c r="E12" s="2">
        <v>1.8711375047115002E-2</v>
      </c>
      <c r="F12" s="2">
        <v>-3.2406599189764198</v>
      </c>
      <c r="G12" s="2">
        <v>1.19253360980905E-3</v>
      </c>
    </row>
    <row r="13" spans="3:25">
      <c r="C13" s="3" t="s">
        <v>16</v>
      </c>
      <c r="D13" s="2">
        <v>-1.4535617680656199E-3</v>
      </c>
      <c r="E13" s="2">
        <v>1.9115722866351701E-4</v>
      </c>
      <c r="F13" s="2">
        <v>-7.6040115156944097</v>
      </c>
      <c r="G13" s="6">
        <v>2.8708969081524699E-14</v>
      </c>
    </row>
    <row r="14" spans="3:25">
      <c r="C14" s="3" t="s">
        <v>21</v>
      </c>
      <c r="D14" s="2">
        <v>-1.8575006520889802E-2</v>
      </c>
      <c r="E14" s="2">
        <v>1.84858835203314E-3</v>
      </c>
      <c r="F14" s="2">
        <v>-10.0482113827345</v>
      </c>
      <c r="G14" s="6">
        <v>9.3549910149490598E-24</v>
      </c>
    </row>
    <row r="15" spans="3:25">
      <c r="C15" s="3" t="s">
        <v>22</v>
      </c>
      <c r="D15" s="2">
        <v>9.0703887698476204E-2</v>
      </c>
      <c r="E15" s="2">
        <v>1.23531301124769E-2</v>
      </c>
      <c r="F15" s="2">
        <v>7.3425833673412999</v>
      </c>
      <c r="G15" s="6">
        <v>2.09509938247036E-13</v>
      </c>
    </row>
    <row r="16" spans="3:25">
      <c r="C16" s="3" t="s">
        <v>24</v>
      </c>
      <c r="D16" s="2">
        <v>0.101690506897523</v>
      </c>
      <c r="E16" s="2">
        <v>1.3314441940546901E-2</v>
      </c>
      <c r="F16" s="2">
        <v>7.6376093982460898</v>
      </c>
      <c r="G16" s="6">
        <v>2.21291992943937E-14</v>
      </c>
    </row>
    <row r="17" spans="3:7">
      <c r="C17" s="3" t="s">
        <v>26</v>
      </c>
      <c r="D17" s="2">
        <v>1.3878075204765499E-3</v>
      </c>
      <c r="E17" s="6">
        <v>6.7347678843216493E-5</v>
      </c>
      <c r="F17" s="2">
        <v>20.606612496732399</v>
      </c>
      <c r="G17" s="6">
        <v>2.39411777778218E-94</v>
      </c>
    </row>
    <row r="18" spans="3:7">
      <c r="C18" s="3" t="s">
        <v>27</v>
      </c>
      <c r="D18" s="2">
        <v>-3.96228213526768E-3</v>
      </c>
      <c r="E18" s="2">
        <v>5.6322160220874005E-4</v>
      </c>
      <c r="F18" s="2">
        <v>-7.0350322497026401</v>
      </c>
      <c r="G18" s="6">
        <v>1.9921492096255402E-12</v>
      </c>
    </row>
    <row r="19" spans="3:7">
      <c r="C19" s="3" t="s">
        <v>78</v>
      </c>
      <c r="D19" s="2">
        <v>0.112176190318271</v>
      </c>
      <c r="E19" s="2">
        <v>2.58610084031108E-2</v>
      </c>
      <c r="F19" s="2">
        <v>4.3376572394128701</v>
      </c>
      <c r="G19" s="6">
        <v>1.44009504014704E-5</v>
      </c>
    </row>
    <row r="20" spans="3:7">
      <c r="C20" s="3" t="s">
        <v>79</v>
      </c>
      <c r="D20" s="2">
        <v>4.9487526666282901E-2</v>
      </c>
      <c r="E20" s="2">
        <v>2.94722585027258E-2</v>
      </c>
      <c r="F20" s="2">
        <v>1.67912230620894</v>
      </c>
      <c r="G20" s="2">
        <v>9.3128209755895905E-2</v>
      </c>
    </row>
    <row r="21" spans="3:7">
      <c r="C21" s="3" t="s">
        <v>80</v>
      </c>
      <c r="D21" s="2">
        <v>8.72331614049007E-2</v>
      </c>
      <c r="E21" s="2">
        <v>3.3102204784559698E-2</v>
      </c>
      <c r="F21" s="2">
        <v>2.6352674080969298</v>
      </c>
      <c r="G21" s="2">
        <v>8.4071021929019406E-3</v>
      </c>
    </row>
    <row r="22" spans="3:7">
      <c r="C22" s="3" t="s">
        <v>81</v>
      </c>
      <c r="D22" s="2">
        <v>-0.105022123963641</v>
      </c>
      <c r="E22" s="2">
        <v>4.0221408248638298E-2</v>
      </c>
      <c r="F22" s="2">
        <v>-2.6111001214681901</v>
      </c>
      <c r="G22" s="2">
        <v>9.0251466753949391E-3</v>
      </c>
    </row>
    <row r="23" spans="3:7">
      <c r="C23" s="3" t="s">
        <v>82</v>
      </c>
      <c r="D23" s="2">
        <v>-0.303279024593469</v>
      </c>
      <c r="E23" s="2">
        <v>3.9963003417806897E-2</v>
      </c>
      <c r="F23" s="2">
        <v>-7.5889947865713401</v>
      </c>
      <c r="G23" s="6">
        <v>3.2239673156362101E-14</v>
      </c>
    </row>
    <row r="24" spans="3:7">
      <c r="C24" s="3" t="s">
        <v>83</v>
      </c>
      <c r="D24" s="2">
        <v>0.15910529200253301</v>
      </c>
      <c r="E24" s="2">
        <v>4.6539532569932603E-2</v>
      </c>
      <c r="F24" s="2">
        <v>3.4187127204909902</v>
      </c>
      <c r="G24" s="2">
        <v>6.2918116363261996E-4</v>
      </c>
    </row>
    <row r="25" spans="3:7">
      <c r="C25" s="3" t="s">
        <v>84</v>
      </c>
      <c r="D25" s="2">
        <v>7.1080308321976399E-2</v>
      </c>
      <c r="E25" s="2">
        <v>2.84259307952207E-2</v>
      </c>
      <c r="F25" s="2">
        <v>2.50054462012295</v>
      </c>
      <c r="G25" s="2">
        <v>1.24002511139785E-2</v>
      </c>
    </row>
    <row r="26" spans="3:7">
      <c r="C26" s="3" t="s">
        <v>85</v>
      </c>
      <c r="D26" s="2">
        <v>0.27055799771997302</v>
      </c>
      <c r="E26" s="2">
        <v>2.9780240399724701E-2</v>
      </c>
      <c r="F26" s="2">
        <v>9.0851515665560001</v>
      </c>
      <c r="G26" s="6">
        <v>1.03554300256423E-19</v>
      </c>
    </row>
    <row r="27" spans="3:7">
      <c r="C27" s="3" t="s">
        <v>86</v>
      </c>
      <c r="D27" s="2">
        <v>-0.14559956990022099</v>
      </c>
      <c r="E27" s="2">
        <v>3.5620389025451997E-2</v>
      </c>
      <c r="F27" s="2">
        <v>-4.0875345240105396</v>
      </c>
      <c r="G27" s="6">
        <v>4.3598181156259303E-5</v>
      </c>
    </row>
    <row r="28" spans="3:7">
      <c r="C28" s="3" t="s">
        <v>87</v>
      </c>
      <c r="D28" s="2">
        <v>0.185548538738633</v>
      </c>
      <c r="E28" s="2">
        <v>0.118491399881158</v>
      </c>
      <c r="F28" s="2">
        <v>1.5659241001855899</v>
      </c>
      <c r="G28" s="2">
        <v>0.117366387025081</v>
      </c>
    </row>
    <row r="29" spans="3:7">
      <c r="C29" s="3" t="s">
        <v>88</v>
      </c>
      <c r="D29" s="2">
        <v>-0.12574963516085499</v>
      </c>
      <c r="E29" s="2">
        <v>2.5877080248346999E-2</v>
      </c>
      <c r="F29" s="2">
        <v>-4.8594985969828404</v>
      </c>
      <c r="G29" s="6">
        <v>1.1768341617795799E-6</v>
      </c>
    </row>
    <row r="30" spans="3:7">
      <c r="C30" s="3" t="s">
        <v>89</v>
      </c>
      <c r="D30" s="2">
        <v>-7.6295154416849101E-2</v>
      </c>
      <c r="E30" s="2">
        <v>4.4884822242343199E-2</v>
      </c>
      <c r="F30" s="2">
        <v>-1.6997985199743999</v>
      </c>
      <c r="G30" s="2">
        <v>8.9168830028945295E-2</v>
      </c>
    </row>
    <row r="31" spans="3:7">
      <c r="C31" s="3" t="s">
        <v>29</v>
      </c>
      <c r="D31" s="2">
        <v>0.96798680684782301</v>
      </c>
      <c r="E31" s="2">
        <v>7.1077287378113793E-2</v>
      </c>
      <c r="F31" s="2">
        <v>13.618792198672001</v>
      </c>
      <c r="G31" s="6">
        <v>3.0964633602599702E-42</v>
      </c>
    </row>
    <row r="32" spans="3:7">
      <c r="C32" s="3" t="s">
        <v>30</v>
      </c>
      <c r="D32" s="2">
        <v>-0.25380966520394699</v>
      </c>
      <c r="E32" s="2">
        <v>9.9922195367880995E-2</v>
      </c>
      <c r="F32" s="2">
        <v>-2.5400729464510099</v>
      </c>
      <c r="G32" s="2">
        <v>1.1082935051052701E-2</v>
      </c>
    </row>
    <row r="33" spans="2:9">
      <c r="C33" s="3" t="s">
        <v>31</v>
      </c>
      <c r="D33" s="2">
        <v>-0.11279587119884001</v>
      </c>
      <c r="E33" s="2">
        <v>4.9724692040362901E-2</v>
      </c>
      <c r="F33" s="2">
        <v>-2.2684076375431301</v>
      </c>
      <c r="G33" s="2">
        <v>2.3304372698403499E-2</v>
      </c>
    </row>
    <row r="34" spans="2:9">
      <c r="C34" s="3" t="s">
        <v>34</v>
      </c>
      <c r="D34" s="2">
        <v>-0.185984310709501</v>
      </c>
      <c r="E34" s="2">
        <v>5.99220618052227E-2</v>
      </c>
      <c r="F34" s="2">
        <v>-3.10377021595226</v>
      </c>
      <c r="G34" s="2">
        <v>1.9107166509650399E-3</v>
      </c>
    </row>
    <row r="37" spans="2:9">
      <c r="B37" s="3" t="s">
        <v>90</v>
      </c>
      <c r="C37" s="3" t="s">
        <v>91</v>
      </c>
      <c r="D37" s="3" t="s">
        <v>92</v>
      </c>
      <c r="E37" s="3" t="s">
        <v>93</v>
      </c>
      <c r="F37" s="3" t="s">
        <v>94</v>
      </c>
      <c r="G37" s="3" t="s">
        <v>95</v>
      </c>
      <c r="H37" s="3" t="s">
        <v>96</v>
      </c>
      <c r="I37" s="3" t="s">
        <v>97</v>
      </c>
    </row>
    <row r="38" spans="2:9">
      <c r="B38" s="2">
        <v>0.61751247920133101</v>
      </c>
      <c r="C38" s="2">
        <v>8907</v>
      </c>
      <c r="D38" s="2">
        <v>0.38248752079866899</v>
      </c>
      <c r="E38" s="2">
        <v>5517</v>
      </c>
      <c r="F38" s="2">
        <v>0</v>
      </c>
      <c r="G38" s="2">
        <v>0</v>
      </c>
      <c r="H38" s="2">
        <v>0.23502495840266199</v>
      </c>
      <c r="I38" s="2">
        <v>0.23502495840266199</v>
      </c>
    </row>
    <row r="40" spans="2:9">
      <c r="B40" s="3" t="s">
        <v>111</v>
      </c>
      <c r="C40" s="3" t="s">
        <v>110</v>
      </c>
    </row>
    <row r="41" spans="2:9">
      <c r="B41" s="2" t="s">
        <v>2</v>
      </c>
      <c r="C41" s="2">
        <v>1.4607762130830699</v>
      </c>
    </row>
    <row r="42" spans="2:9">
      <c r="B42" s="2" t="s">
        <v>4</v>
      </c>
      <c r="C42" s="2">
        <v>1.45720305964205</v>
      </c>
    </row>
    <row r="43" spans="2:9">
      <c r="B43" s="2" t="s">
        <v>5</v>
      </c>
      <c r="C43" s="2">
        <v>1.0419793754439399</v>
      </c>
    </row>
    <row r="44" spans="2:9">
      <c r="B44" s="2" t="s">
        <v>6</v>
      </c>
      <c r="C44" s="2">
        <v>1.61120493464348</v>
      </c>
    </row>
    <row r="45" spans="2:9">
      <c r="B45" s="2" t="s">
        <v>7</v>
      </c>
      <c r="C45" s="2">
        <v>1.60157183831387</v>
      </c>
    </row>
    <row r="46" spans="2:9">
      <c r="B46" s="2" t="s">
        <v>8</v>
      </c>
      <c r="C46" s="2">
        <v>1.8415680089408</v>
      </c>
    </row>
    <row r="47" spans="2:9">
      <c r="B47" s="2" t="s">
        <v>11</v>
      </c>
      <c r="C47" s="2">
        <v>1.3064834071122899</v>
      </c>
    </row>
    <row r="48" spans="2:9">
      <c r="B48" s="2" t="s">
        <v>12</v>
      </c>
      <c r="C48" s="2">
        <v>1.19465429786988</v>
      </c>
    </row>
    <row r="49" spans="2:3">
      <c r="B49" s="2" t="s">
        <v>16</v>
      </c>
      <c r="C49" s="2">
        <v>2.6565009466600502</v>
      </c>
    </row>
    <row r="50" spans="2:3">
      <c r="B50" s="2" t="s">
        <v>21</v>
      </c>
      <c r="C50" s="2">
        <v>3.0583575968301902</v>
      </c>
    </row>
    <row r="51" spans="2:3">
      <c r="B51" s="2" t="s">
        <v>22</v>
      </c>
      <c r="C51" s="2">
        <v>1.07710941516731</v>
      </c>
    </row>
    <row r="52" spans="2:3">
      <c r="B52" s="2" t="s">
        <v>24</v>
      </c>
      <c r="C52" s="2">
        <v>2.4607628246278801</v>
      </c>
    </row>
    <row r="53" spans="2:3">
      <c r="B53" s="2" t="s">
        <v>26</v>
      </c>
      <c r="C53" s="2">
        <v>2.88831810862172</v>
      </c>
    </row>
    <row r="54" spans="2:3">
      <c r="B54" s="2" t="s">
        <v>27</v>
      </c>
      <c r="C54" s="2">
        <v>1.4837007773209601</v>
      </c>
    </row>
    <row r="55" spans="2:3">
      <c r="B55" s="2" t="s">
        <v>98</v>
      </c>
      <c r="C55" s="2">
        <v>1.2294996623534999</v>
      </c>
    </row>
    <row r="56" spans="2:3">
      <c r="B56" s="2" t="s">
        <v>99</v>
      </c>
      <c r="C56" s="2">
        <v>2.0230025389619799</v>
      </c>
    </row>
    <row r="57" spans="2:3">
      <c r="B57" s="2" t="s">
        <v>100</v>
      </c>
      <c r="C57" s="2">
        <v>1.53764639550408</v>
      </c>
    </row>
    <row r="58" spans="2:3">
      <c r="B58" s="2" t="s">
        <v>101</v>
      </c>
      <c r="C58" s="2">
        <v>1.4245292026699801</v>
      </c>
    </row>
    <row r="59" spans="2:3">
      <c r="B59" s="2" t="s">
        <v>102</v>
      </c>
      <c r="C59" s="2">
        <v>1.53552489300902</v>
      </c>
    </row>
    <row r="60" spans="2:3">
      <c r="B60" s="2" t="s">
        <v>103</v>
      </c>
      <c r="C60" s="2">
        <v>1.0270687693279399</v>
      </c>
    </row>
    <row r="61" spans="2:3">
      <c r="B61" s="2" t="s">
        <v>104</v>
      </c>
      <c r="C61" s="2">
        <v>1.03401268894871</v>
      </c>
    </row>
    <row r="62" spans="2:3">
      <c r="B62" s="2" t="s">
        <v>105</v>
      </c>
      <c r="C62" s="2">
        <v>1.11524588195025</v>
      </c>
    </row>
    <row r="63" spans="2:3">
      <c r="B63" s="2" t="s">
        <v>106</v>
      </c>
      <c r="C63" s="2">
        <v>1.2178288236816901</v>
      </c>
    </row>
    <row r="64" spans="2:3">
      <c r="B64" s="2" t="s">
        <v>107</v>
      </c>
      <c r="C64" s="2">
        <v>1.0042560403276699</v>
      </c>
    </row>
    <row r="65" spans="2:3">
      <c r="B65" s="2" t="s">
        <v>108</v>
      </c>
      <c r="C65" s="2">
        <v>1.5367617823922901</v>
      </c>
    </row>
    <row r="66" spans="2:3">
      <c r="B66" s="2" t="s">
        <v>109</v>
      </c>
      <c r="C66" s="2">
        <v>1.0602917951587501</v>
      </c>
    </row>
    <row r="67" spans="2:3">
      <c r="B67" s="2" t="s">
        <v>29</v>
      </c>
      <c r="C67" s="2">
        <v>1.9503027619328299</v>
      </c>
    </row>
    <row r="68" spans="2:3">
      <c r="B68" s="2" t="s">
        <v>30</v>
      </c>
      <c r="C68" s="2">
        <v>1.94317246486629</v>
      </c>
    </row>
    <row r="69" spans="2:3">
      <c r="B69" s="2" t="s">
        <v>31</v>
      </c>
      <c r="C69" s="2">
        <v>1.0107525359787699</v>
      </c>
    </row>
    <row r="70" spans="2:3">
      <c r="B70" s="2" t="s">
        <v>34</v>
      </c>
      <c r="C70" s="2">
        <v>1.09033209935672</v>
      </c>
    </row>
  </sheetData>
  <mergeCells count="1">
    <mergeCell ref="I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P76"/>
  <sheetViews>
    <sheetView topLeftCell="C38" workbookViewId="0">
      <selection activeCell="H56" sqref="H56"/>
    </sheetView>
  </sheetViews>
  <sheetFormatPr defaultRowHeight="15"/>
  <cols>
    <col min="3" max="3" width="13.28515625" customWidth="1"/>
    <col min="5" max="5" width="20.140625" customWidth="1"/>
    <col min="6" max="6" width="18.28515625" customWidth="1"/>
    <col min="8" max="8" width="14.7109375" customWidth="1"/>
  </cols>
  <sheetData>
    <row r="2" spans="3:9">
      <c r="C2" s="26" t="s">
        <v>120</v>
      </c>
      <c r="D2" s="27"/>
      <c r="H2" s="25" t="s">
        <v>122</v>
      </c>
      <c r="I2" s="25"/>
    </row>
    <row r="3" spans="3:9">
      <c r="C3" s="2"/>
      <c r="D3" s="2" t="s">
        <v>121</v>
      </c>
      <c r="H3" s="2"/>
      <c r="I3" s="2" t="s">
        <v>121</v>
      </c>
    </row>
    <row r="4" spans="3:9">
      <c r="C4" s="2" t="s">
        <v>2</v>
      </c>
      <c r="D4" s="2">
        <v>-0.14247620808047601</v>
      </c>
      <c r="H4" s="2" t="s">
        <v>2</v>
      </c>
      <c r="I4" s="2">
        <v>-7.5749154989167705E-2</v>
      </c>
    </row>
    <row r="5" spans="3:9">
      <c r="C5" s="2" t="s">
        <v>4</v>
      </c>
      <c r="D5" s="2">
        <v>0.32836581297466699</v>
      </c>
      <c r="H5" s="2" t="s">
        <v>4</v>
      </c>
      <c r="I5" s="2">
        <v>0.29217204009126801</v>
      </c>
    </row>
    <row r="6" spans="3:9">
      <c r="C6" s="2" t="s">
        <v>5</v>
      </c>
      <c r="D6" s="2">
        <v>0.111209826753189</v>
      </c>
      <c r="H6" s="2" t="s">
        <v>5</v>
      </c>
      <c r="I6" s="2">
        <v>8.8167376856289295E-2</v>
      </c>
    </row>
    <row r="7" spans="3:9">
      <c r="C7" s="2" t="s">
        <v>6</v>
      </c>
      <c r="D7" s="2">
        <v>-0.32773744017399098</v>
      </c>
      <c r="H7" s="2" t="s">
        <v>6</v>
      </c>
      <c r="I7" s="2">
        <v>-0.31498575956481001</v>
      </c>
    </row>
    <row r="8" spans="3:9">
      <c r="C8" s="2" t="s">
        <v>7</v>
      </c>
      <c r="D8" s="2">
        <v>0.19329034749916299</v>
      </c>
      <c r="H8" s="2" t="s">
        <v>7</v>
      </c>
      <c r="I8" s="2">
        <v>0.23124040796010301</v>
      </c>
    </row>
    <row r="9" spans="3:9">
      <c r="C9" s="2" t="s">
        <v>8</v>
      </c>
      <c r="D9" s="2">
        <v>0.165103140853055</v>
      </c>
      <c r="H9" s="2" t="s">
        <v>8</v>
      </c>
      <c r="I9" s="2">
        <v>0.166867362752494</v>
      </c>
    </row>
    <row r="10" spans="3:9">
      <c r="C10" s="2" t="s">
        <v>11</v>
      </c>
      <c r="D10" s="2">
        <v>-7.3717262653521604E-2</v>
      </c>
      <c r="H10" s="2" t="s">
        <v>11</v>
      </c>
      <c r="I10" s="2">
        <v>-0.15467733634414199</v>
      </c>
    </row>
    <row r="11" spans="3:9">
      <c r="C11" s="2" t="s">
        <v>12</v>
      </c>
      <c r="D11" s="2">
        <v>-8.3155551784960993E-2</v>
      </c>
      <c r="H11" s="2" t="s">
        <v>12</v>
      </c>
      <c r="I11" s="2">
        <v>-8.0938476149621102E-2</v>
      </c>
    </row>
    <row r="12" spans="3:9">
      <c r="C12" s="2" t="s">
        <v>16</v>
      </c>
      <c r="D12" s="2">
        <v>-0.28513247048197199</v>
      </c>
      <c r="H12" s="2" t="s">
        <v>16</v>
      </c>
      <c r="I12" s="2">
        <v>-0.28131448137786003</v>
      </c>
    </row>
    <row r="13" spans="3:9">
      <c r="C13" s="2" t="s">
        <v>21</v>
      </c>
      <c r="D13" s="2">
        <v>-0.396376364749496</v>
      </c>
      <c r="H13" s="2" t="s">
        <v>21</v>
      </c>
      <c r="I13" s="2">
        <v>-0.45214567357749202</v>
      </c>
    </row>
    <row r="14" spans="3:9">
      <c r="C14" s="2" t="s">
        <v>22</v>
      </c>
      <c r="D14" s="2">
        <v>0.16480406131713701</v>
      </c>
      <c r="H14" s="2" t="s">
        <v>22</v>
      </c>
      <c r="I14" s="2">
        <v>0.14924377865227101</v>
      </c>
    </row>
    <row r="15" spans="3:9">
      <c r="C15" s="2" t="s">
        <v>24</v>
      </c>
      <c r="D15" s="2">
        <v>0.27110574713791402</v>
      </c>
      <c r="H15" s="2" t="s">
        <v>24</v>
      </c>
      <c r="I15" s="2">
        <v>0.28457315087604701</v>
      </c>
    </row>
    <row r="16" spans="3:9">
      <c r="C16" s="2" t="s">
        <v>26</v>
      </c>
      <c r="D16" s="2">
        <v>0.75854552104358797</v>
      </c>
      <c r="H16" s="2" t="s">
        <v>26</v>
      </c>
      <c r="I16" s="2">
        <v>0.85616477161174198</v>
      </c>
    </row>
    <row r="17" spans="3:9">
      <c r="C17" s="2" t="s">
        <v>27</v>
      </c>
      <c r="D17" s="2">
        <v>-0.189766561721806</v>
      </c>
      <c r="H17" s="2" t="s">
        <v>27</v>
      </c>
      <c r="I17" s="2">
        <v>-0.25207624530611999</v>
      </c>
    </row>
    <row r="18" spans="3:9">
      <c r="C18" s="2" t="s">
        <v>78</v>
      </c>
      <c r="D18" s="2">
        <v>0.10624786578496</v>
      </c>
      <c r="H18" s="2" t="s">
        <v>78</v>
      </c>
      <c r="I18" s="2">
        <v>0.102378520201076</v>
      </c>
    </row>
    <row r="19" spans="3:9">
      <c r="C19" s="2" t="s">
        <v>79</v>
      </c>
      <c r="D19" s="2">
        <v>5.2651946582888E-2</v>
      </c>
      <c r="H19" s="2" t="s">
        <v>79</v>
      </c>
      <c r="I19" s="2">
        <v>0.11472156082473101</v>
      </c>
    </row>
    <row r="20" spans="3:9">
      <c r="C20" s="2" t="s">
        <v>80</v>
      </c>
      <c r="D20" s="2">
        <v>7.1292733701296906E-2</v>
      </c>
      <c r="H20" s="2" t="s">
        <v>80</v>
      </c>
      <c r="I20" s="2">
        <v>6.2104697089647498E-2</v>
      </c>
    </row>
    <row r="21" spans="3:9">
      <c r="C21" s="2" t="s">
        <v>81</v>
      </c>
      <c r="D21" s="2">
        <v>-7.0817265543286198E-2</v>
      </c>
      <c r="H21" s="2" t="s">
        <v>81</v>
      </c>
      <c r="I21" s="2">
        <v>-2.3339003027726301E-2</v>
      </c>
    </row>
    <row r="22" spans="3:9">
      <c r="C22" s="2" t="s">
        <v>82</v>
      </c>
      <c r="D22" s="2">
        <v>-0.22397726628870701</v>
      </c>
      <c r="H22" s="2" t="s">
        <v>82</v>
      </c>
      <c r="I22" s="2">
        <v>-0.18146760971623599</v>
      </c>
    </row>
    <row r="23" spans="3:9">
      <c r="C23" s="2" t="s">
        <v>83</v>
      </c>
      <c r="D23" s="2">
        <v>7.4889793994052295E-2</v>
      </c>
      <c r="H23" s="2" t="s">
        <v>83</v>
      </c>
      <c r="I23" s="2">
        <v>5.9512652184542901E-2</v>
      </c>
    </row>
    <row r="24" spans="3:9">
      <c r="C24" s="2" t="s">
        <v>84</v>
      </c>
      <c r="D24" s="2">
        <v>5.5802716680763698E-2</v>
      </c>
      <c r="H24" s="2" t="s">
        <v>84</v>
      </c>
      <c r="I24" s="2">
        <v>3.2403349794000703E-2</v>
      </c>
    </row>
    <row r="25" spans="3:9">
      <c r="C25" s="2" t="s">
        <v>85</v>
      </c>
      <c r="D25" s="2">
        <v>0.20809172489394601</v>
      </c>
      <c r="H25" s="2" t="s">
        <v>85</v>
      </c>
      <c r="I25" s="2">
        <v>0.22337929844882301</v>
      </c>
    </row>
    <row r="26" spans="3:9">
      <c r="C26" s="2" t="s">
        <v>86</v>
      </c>
      <c r="D26" s="2">
        <v>-9.4343141812783499E-2</v>
      </c>
      <c r="H26" s="2" t="s">
        <v>86</v>
      </c>
      <c r="I26" s="2">
        <v>-0.10391704628756</v>
      </c>
    </row>
    <row r="27" spans="3:9">
      <c r="C27" s="4" t="s">
        <v>87</v>
      </c>
      <c r="D27" s="4">
        <v>3.38407748998623E-2</v>
      </c>
      <c r="H27" s="4" t="s">
        <v>87</v>
      </c>
      <c r="I27" s="4">
        <v>-1.8210934590111701E-2</v>
      </c>
    </row>
    <row r="28" spans="3:9">
      <c r="C28" s="2" t="s">
        <v>88</v>
      </c>
      <c r="D28" s="2">
        <v>-0.13432324324165501</v>
      </c>
      <c r="H28" s="2" t="s">
        <v>88</v>
      </c>
      <c r="I28" s="2">
        <v>-0.170656031333908</v>
      </c>
    </row>
    <row r="29" spans="3:9">
      <c r="C29" s="4" t="s">
        <v>89</v>
      </c>
      <c r="D29" s="4">
        <v>-3.9437454533990002E-2</v>
      </c>
      <c r="H29" s="4" t="s">
        <v>89</v>
      </c>
      <c r="I29" s="4">
        <v>8.4114077586636804E-2</v>
      </c>
    </row>
    <row r="30" spans="3:9">
      <c r="C30" s="2" t="s">
        <v>29</v>
      </c>
      <c r="D30" s="2">
        <v>0.38737647433160499</v>
      </c>
      <c r="H30" s="2" t="s">
        <v>29</v>
      </c>
      <c r="I30" s="2">
        <v>0.38096031201500502</v>
      </c>
    </row>
    <row r="31" spans="3:9">
      <c r="C31" s="2" t="s">
        <v>30</v>
      </c>
      <c r="D31" s="2">
        <v>-7.2369947128760603E-2</v>
      </c>
      <c r="H31" s="2" t="s">
        <v>30</v>
      </c>
      <c r="I31" s="2">
        <v>-9.7184616803949297E-2</v>
      </c>
    </row>
    <row r="32" spans="3:9">
      <c r="C32" s="2" t="s">
        <v>31</v>
      </c>
      <c r="D32" s="2">
        <v>-5.2334547902613597E-2</v>
      </c>
      <c r="H32" s="2" t="s">
        <v>31</v>
      </c>
      <c r="I32" s="2">
        <v>-5.5370370488412798E-3</v>
      </c>
    </row>
    <row r="33" spans="3:16">
      <c r="C33" s="2" t="s">
        <v>34</v>
      </c>
      <c r="D33" s="2">
        <v>-7.5393943373149294E-2</v>
      </c>
      <c r="H33" s="2" t="s">
        <v>34</v>
      </c>
      <c r="I33" s="2">
        <v>-2.93162937946045E-2</v>
      </c>
    </row>
    <row r="35" spans="3:16">
      <c r="C35" s="28" t="s">
        <v>123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8" spans="3:16">
      <c r="C38" s="25" t="s">
        <v>120</v>
      </c>
      <c r="D38" s="25"/>
      <c r="E38" s="2"/>
      <c r="F38" s="2"/>
      <c r="H38" s="21" t="s">
        <v>126</v>
      </c>
      <c r="I38" s="19"/>
      <c r="J38" s="19"/>
      <c r="K38" s="19"/>
      <c r="L38" s="19"/>
      <c r="M38" s="19"/>
      <c r="N38" s="19"/>
      <c r="O38" s="19"/>
      <c r="P38" s="19"/>
    </row>
    <row r="39" spans="3:16">
      <c r="C39" s="2"/>
      <c r="D39" s="2" t="s">
        <v>121</v>
      </c>
      <c r="E39" s="2" t="s">
        <v>124</v>
      </c>
      <c r="F39" s="2" t="s">
        <v>125</v>
      </c>
      <c r="H39" s="19" t="s">
        <v>127</v>
      </c>
      <c r="I39" s="19"/>
      <c r="J39" s="19"/>
      <c r="K39" s="19"/>
      <c r="L39" s="19"/>
      <c r="M39" s="19"/>
      <c r="N39" s="19"/>
      <c r="O39" s="19"/>
      <c r="P39" s="19"/>
    </row>
    <row r="40" spans="3:16">
      <c r="C40" s="2" t="s">
        <v>2</v>
      </c>
      <c r="D40" s="2">
        <v>-0.14247620808047601</v>
      </c>
      <c r="E40" s="2">
        <f>ABS(D40)</f>
        <v>0.14247620808047601</v>
      </c>
      <c r="F40" s="9">
        <f>E40/$E$70</f>
        <v>2.7169494410423548E-2</v>
      </c>
      <c r="H40" s="19" t="s">
        <v>128</v>
      </c>
      <c r="I40" s="19"/>
      <c r="J40" s="19"/>
      <c r="K40" s="19"/>
      <c r="L40" s="19"/>
      <c r="M40" s="19"/>
      <c r="N40" s="19"/>
      <c r="O40" s="19"/>
      <c r="P40" s="19"/>
    </row>
    <row r="41" spans="3:16">
      <c r="C41" s="4" t="s">
        <v>4</v>
      </c>
      <c r="D41" s="2">
        <v>0.32836581297466699</v>
      </c>
      <c r="E41" s="2">
        <f t="shared" ref="E41:E69" si="0">ABS(D41)</f>
        <v>0.32836581297466699</v>
      </c>
      <c r="F41" s="20">
        <f t="shared" ref="F41:F69" si="1">E41/$E$70</f>
        <v>6.2617704670734756E-2</v>
      </c>
      <c r="H41" s="19" t="s">
        <v>129</v>
      </c>
      <c r="I41" s="19"/>
      <c r="J41" s="19"/>
      <c r="K41" s="19"/>
      <c r="L41" s="19"/>
      <c r="M41" s="19"/>
      <c r="N41" s="19"/>
      <c r="O41" s="19"/>
      <c r="P41" s="19"/>
    </row>
    <row r="42" spans="3:16">
      <c r="C42" s="2" t="s">
        <v>5</v>
      </c>
      <c r="D42" s="2">
        <v>0.111209826753189</v>
      </c>
      <c r="E42" s="2">
        <f t="shared" si="0"/>
        <v>0.111209826753189</v>
      </c>
      <c r="F42" s="9">
        <f t="shared" si="1"/>
        <v>2.1207153159552596E-2</v>
      </c>
      <c r="H42" s="19" t="s">
        <v>130</v>
      </c>
      <c r="I42" s="19"/>
      <c r="J42" s="19"/>
      <c r="K42" s="19"/>
      <c r="L42" s="19"/>
      <c r="M42" s="19"/>
      <c r="N42" s="19"/>
      <c r="O42" s="19"/>
      <c r="P42" s="19"/>
    </row>
    <row r="43" spans="3:16">
      <c r="C43" s="4" t="s">
        <v>6</v>
      </c>
      <c r="D43" s="2">
        <v>-0.32773744017399098</v>
      </c>
      <c r="E43" s="2">
        <f t="shared" si="0"/>
        <v>0.32773744017399098</v>
      </c>
      <c r="F43" s="20">
        <f t="shared" si="1"/>
        <v>6.2497877146366718E-2</v>
      </c>
      <c r="H43" s="19"/>
      <c r="I43" s="19"/>
      <c r="J43" s="19"/>
      <c r="K43" s="19"/>
      <c r="L43" s="19"/>
      <c r="M43" s="19"/>
      <c r="N43" s="19"/>
      <c r="O43" s="19"/>
      <c r="P43" s="19"/>
    </row>
    <row r="44" spans="3:16">
      <c r="C44" s="5" t="s">
        <v>7</v>
      </c>
      <c r="D44" s="2">
        <v>0.19329034749916299</v>
      </c>
      <c r="E44" s="2">
        <f t="shared" si="0"/>
        <v>0.19329034749916299</v>
      </c>
      <c r="F44" s="9">
        <f t="shared" si="1"/>
        <v>3.6859494555056022E-2</v>
      </c>
      <c r="H44" s="19" t="s">
        <v>131</v>
      </c>
      <c r="I44" s="19"/>
      <c r="J44" s="19"/>
      <c r="K44" s="19"/>
      <c r="L44" s="19"/>
      <c r="M44" s="19"/>
      <c r="N44" s="19"/>
      <c r="O44" s="19"/>
      <c r="P44" s="19"/>
    </row>
    <row r="45" spans="3:16">
      <c r="C45" s="2" t="s">
        <v>8</v>
      </c>
      <c r="D45" s="2">
        <v>0.165103140853055</v>
      </c>
      <c r="E45" s="2">
        <f t="shared" si="0"/>
        <v>0.165103140853055</v>
      </c>
      <c r="F45" s="9">
        <f t="shared" si="1"/>
        <v>3.1484336388407502E-2</v>
      </c>
      <c r="H45" s="19" t="s">
        <v>132</v>
      </c>
      <c r="I45" s="19"/>
      <c r="J45" s="19"/>
      <c r="K45" s="19"/>
      <c r="L45" s="19"/>
      <c r="M45" s="19"/>
      <c r="N45" s="19"/>
      <c r="O45" s="19"/>
      <c r="P45" s="19"/>
    </row>
    <row r="46" spans="3:16">
      <c r="C46" s="2" t="s">
        <v>11</v>
      </c>
      <c r="D46" s="2">
        <v>-7.3717262653521604E-2</v>
      </c>
      <c r="E46" s="2">
        <f t="shared" si="0"/>
        <v>7.3717262653521604E-2</v>
      </c>
      <c r="F46" s="9">
        <f t="shared" si="1"/>
        <v>1.4057510251011787E-2</v>
      </c>
      <c r="H46" s="19" t="s">
        <v>133</v>
      </c>
      <c r="I46" s="19"/>
      <c r="J46" s="19"/>
      <c r="K46" s="19"/>
      <c r="L46" s="19"/>
      <c r="M46" s="19"/>
      <c r="N46" s="19"/>
      <c r="O46" s="19"/>
      <c r="P46" s="19"/>
    </row>
    <row r="47" spans="3:16">
      <c r="C47" s="2" t="s">
        <v>12</v>
      </c>
      <c r="D47" s="2">
        <v>-8.3155551784960993E-2</v>
      </c>
      <c r="E47" s="2">
        <f t="shared" si="0"/>
        <v>8.3155551784960993E-2</v>
      </c>
      <c r="F47" s="9">
        <f t="shared" si="1"/>
        <v>1.5857344393535852E-2</v>
      </c>
      <c r="H47" s="19"/>
      <c r="I47" s="19"/>
      <c r="J47" s="19"/>
      <c r="K47" s="19"/>
      <c r="L47" s="19"/>
      <c r="M47" s="19"/>
      <c r="N47" s="19"/>
      <c r="O47" s="19"/>
      <c r="P47" s="19"/>
    </row>
    <row r="48" spans="3:16">
      <c r="C48" s="4" t="s">
        <v>16</v>
      </c>
      <c r="D48" s="2">
        <v>-0.28513247048197199</v>
      </c>
      <c r="E48" s="2">
        <f t="shared" si="0"/>
        <v>0.28513247048197199</v>
      </c>
      <c r="F48" s="20">
        <f t="shared" si="1"/>
        <v>5.4373324271898421E-2</v>
      </c>
      <c r="H48" s="19" t="s">
        <v>134</v>
      </c>
      <c r="I48" s="19"/>
      <c r="J48" s="19"/>
      <c r="K48" s="19"/>
      <c r="L48" s="19"/>
      <c r="M48" s="19"/>
      <c r="N48" s="19"/>
      <c r="O48" s="19"/>
      <c r="P48" s="19"/>
    </row>
    <row r="49" spans="3:16">
      <c r="C49" s="4" t="s">
        <v>21</v>
      </c>
      <c r="D49" s="2">
        <v>-0.396376364749496</v>
      </c>
      <c r="E49" s="2">
        <f t="shared" si="0"/>
        <v>0.396376364749496</v>
      </c>
      <c r="F49" s="20">
        <f t="shared" si="1"/>
        <v>7.5586973934641075E-2</v>
      </c>
      <c r="H49" s="19"/>
      <c r="I49" s="19"/>
      <c r="J49" s="19"/>
      <c r="K49" s="19"/>
      <c r="L49" s="19"/>
      <c r="M49" s="19"/>
      <c r="N49" s="19"/>
      <c r="O49" s="19"/>
      <c r="P49" s="19"/>
    </row>
    <row r="50" spans="3:16">
      <c r="C50" s="2" t="s">
        <v>22</v>
      </c>
      <c r="D50" s="2">
        <v>0.16480406131713701</v>
      </c>
      <c r="E50" s="2">
        <f t="shared" si="0"/>
        <v>0.16480406131713701</v>
      </c>
      <c r="F50" s="9">
        <f t="shared" si="1"/>
        <v>3.1427303429088387E-2</v>
      </c>
      <c r="H50" s="19" t="s">
        <v>135</v>
      </c>
      <c r="I50" s="19"/>
      <c r="J50" s="19"/>
      <c r="K50" s="19"/>
      <c r="L50" s="19"/>
      <c r="M50" s="19"/>
      <c r="N50" s="19"/>
      <c r="O50" s="19"/>
      <c r="P50" s="19"/>
    </row>
    <row r="51" spans="3:16">
      <c r="C51" s="4" t="s">
        <v>24</v>
      </c>
      <c r="D51" s="2">
        <v>0.27110574713791402</v>
      </c>
      <c r="E51" s="2">
        <f t="shared" si="0"/>
        <v>0.27110574713791402</v>
      </c>
      <c r="F51" s="20">
        <f t="shared" si="1"/>
        <v>5.1698498863310328E-2</v>
      </c>
      <c r="H51" s="19" t="s">
        <v>136</v>
      </c>
      <c r="I51" s="19"/>
      <c r="J51" s="19"/>
      <c r="K51" s="19"/>
      <c r="L51" s="19"/>
      <c r="M51" s="19"/>
      <c r="N51" s="19"/>
      <c r="O51" s="19"/>
      <c r="P51" s="19"/>
    </row>
    <row r="52" spans="3:16">
      <c r="C52" s="4" t="s">
        <v>26</v>
      </c>
      <c r="D52" s="2">
        <v>0.75854552104358797</v>
      </c>
      <c r="E52" s="2">
        <f t="shared" si="0"/>
        <v>0.75854552104358797</v>
      </c>
      <c r="F52" s="20">
        <f t="shared" si="1"/>
        <v>0.14465080571490688</v>
      </c>
      <c r="H52" s="19"/>
      <c r="I52" s="19"/>
      <c r="J52" s="19"/>
      <c r="K52" s="19"/>
      <c r="L52" s="19"/>
      <c r="M52" s="19"/>
      <c r="N52" s="19"/>
      <c r="O52" s="19"/>
      <c r="P52" s="19"/>
    </row>
    <row r="53" spans="3:16">
      <c r="C53" s="2" t="s">
        <v>27</v>
      </c>
      <c r="D53" s="2">
        <v>-0.189766561721806</v>
      </c>
      <c r="E53" s="2">
        <f t="shared" si="0"/>
        <v>0.189766561721806</v>
      </c>
      <c r="F53" s="9">
        <f t="shared" si="1"/>
        <v>3.6187526376850764E-2</v>
      </c>
      <c r="H53" s="19" t="s">
        <v>137</v>
      </c>
      <c r="I53" s="19"/>
      <c r="J53" s="19"/>
      <c r="K53" s="19"/>
      <c r="L53" s="19"/>
      <c r="M53" s="19"/>
      <c r="N53" s="19"/>
      <c r="O53" s="19"/>
      <c r="P53" s="19"/>
    </row>
    <row r="54" spans="3:16">
      <c r="C54" s="2" t="s">
        <v>78</v>
      </c>
      <c r="D54" s="2">
        <v>0.10624786578496</v>
      </c>
      <c r="E54" s="2">
        <f t="shared" si="0"/>
        <v>0.10624786578496</v>
      </c>
      <c r="F54" s="9">
        <f t="shared" si="1"/>
        <v>2.0260932224792107E-2</v>
      </c>
      <c r="H54" s="19"/>
      <c r="I54" s="19"/>
      <c r="J54" s="19"/>
      <c r="K54" s="19"/>
      <c r="L54" s="19"/>
      <c r="M54" s="19"/>
      <c r="N54" s="19"/>
      <c r="O54" s="19"/>
      <c r="P54" s="19"/>
    </row>
    <row r="55" spans="3:16">
      <c r="C55" s="2" t="s">
        <v>79</v>
      </c>
      <c r="D55" s="2">
        <v>5.2651946582888E-2</v>
      </c>
      <c r="E55" s="2">
        <f t="shared" si="0"/>
        <v>5.2651946582888E-2</v>
      </c>
      <c r="F55" s="9">
        <f t="shared" si="1"/>
        <v>1.0040460703261268E-2</v>
      </c>
      <c r="H55" s="19"/>
      <c r="I55" s="19"/>
      <c r="J55" s="19"/>
      <c r="K55" s="19"/>
      <c r="L55" s="19"/>
      <c r="M55" s="19"/>
      <c r="N55" s="19"/>
      <c r="O55" s="19"/>
      <c r="P55" s="19"/>
    </row>
    <row r="56" spans="3:16">
      <c r="C56" s="2" t="s">
        <v>80</v>
      </c>
      <c r="D56" s="2">
        <v>7.1292733701296906E-2</v>
      </c>
      <c r="E56" s="2">
        <f t="shared" si="0"/>
        <v>7.1292733701296906E-2</v>
      </c>
      <c r="F56" s="9">
        <f t="shared" si="1"/>
        <v>1.3595164806092512E-2</v>
      </c>
      <c r="H56" s="21" t="s">
        <v>138</v>
      </c>
      <c r="I56" s="19"/>
      <c r="J56" s="19"/>
      <c r="K56" s="19"/>
      <c r="L56" s="19"/>
      <c r="M56" s="19"/>
      <c r="N56" s="19"/>
      <c r="O56" s="19"/>
      <c r="P56" s="19"/>
    </row>
    <row r="57" spans="3:16">
      <c r="C57" s="2" t="s">
        <v>81</v>
      </c>
      <c r="D57" s="2">
        <v>-7.0817265543286198E-2</v>
      </c>
      <c r="E57" s="2">
        <f t="shared" si="0"/>
        <v>7.0817265543286198E-2</v>
      </c>
      <c r="F57" s="9">
        <f t="shared" si="1"/>
        <v>1.3504495426022334E-2</v>
      </c>
      <c r="H57" s="19" t="s">
        <v>139</v>
      </c>
      <c r="I57" s="19"/>
      <c r="J57" s="19"/>
      <c r="K57" s="19"/>
      <c r="L57" s="19"/>
      <c r="M57" s="19"/>
      <c r="N57" s="19"/>
      <c r="O57" s="19"/>
      <c r="P57" s="19"/>
    </row>
    <row r="58" spans="3:16">
      <c r="C58" s="2" t="s">
        <v>82</v>
      </c>
      <c r="D58" s="2">
        <v>-0.22397726628870701</v>
      </c>
      <c r="E58" s="2">
        <f t="shared" si="0"/>
        <v>0.22397726628870701</v>
      </c>
      <c r="F58" s="9">
        <f t="shared" si="1"/>
        <v>4.2711335222058507E-2</v>
      </c>
      <c r="H58" s="19" t="s">
        <v>140</v>
      </c>
      <c r="I58" s="19"/>
      <c r="J58" s="19"/>
      <c r="K58" s="19"/>
      <c r="L58" s="19"/>
      <c r="M58" s="19"/>
      <c r="N58" s="19"/>
      <c r="O58" s="19"/>
      <c r="P58" s="19"/>
    </row>
    <row r="59" spans="3:16">
      <c r="C59" s="2" t="s">
        <v>83</v>
      </c>
      <c r="D59" s="2">
        <v>7.4889793994052295E-2</v>
      </c>
      <c r="E59" s="2">
        <f t="shared" si="0"/>
        <v>7.4889793994052295E-2</v>
      </c>
      <c r="F59" s="9">
        <f t="shared" si="1"/>
        <v>1.4281106064879888E-2</v>
      </c>
      <c r="H59" s="19" t="s">
        <v>153</v>
      </c>
      <c r="I59" s="19"/>
      <c r="J59" s="19"/>
      <c r="K59" s="19"/>
      <c r="L59" s="19"/>
      <c r="M59" s="19"/>
      <c r="N59" s="19"/>
      <c r="O59" s="19"/>
      <c r="P59" s="19"/>
    </row>
    <row r="60" spans="3:16">
      <c r="C60" s="2" t="s">
        <v>84</v>
      </c>
      <c r="D60" s="2">
        <v>5.5802716680763698E-2</v>
      </c>
      <c r="E60" s="2">
        <f t="shared" si="0"/>
        <v>5.5802716680763698E-2</v>
      </c>
      <c r="F60" s="9">
        <f t="shared" si="1"/>
        <v>1.064129667241066E-2</v>
      </c>
      <c r="H60" s="19" t="s">
        <v>154</v>
      </c>
      <c r="I60" s="19"/>
      <c r="J60" s="19"/>
      <c r="K60" s="19"/>
      <c r="L60" s="19"/>
      <c r="M60" s="19"/>
      <c r="N60" s="19"/>
      <c r="O60" s="19"/>
      <c r="P60" s="19"/>
    </row>
    <row r="61" spans="3:16">
      <c r="C61" s="5" t="s">
        <v>85</v>
      </c>
      <c r="D61" s="5">
        <v>0.20809172489394601</v>
      </c>
      <c r="E61" s="2">
        <f t="shared" si="0"/>
        <v>0.20809172489394601</v>
      </c>
      <c r="F61" s="9">
        <f t="shared" si="1"/>
        <v>3.9682042584738141E-2</v>
      </c>
      <c r="H61" s="19" t="s">
        <v>141</v>
      </c>
      <c r="I61" s="19"/>
      <c r="J61" s="19"/>
      <c r="K61" s="19"/>
      <c r="L61" s="19"/>
      <c r="M61" s="19"/>
      <c r="N61" s="19"/>
      <c r="O61" s="19"/>
      <c r="P61" s="19"/>
    </row>
    <row r="62" spans="3:16">
      <c r="C62" s="5" t="s">
        <v>86</v>
      </c>
      <c r="D62" s="5">
        <v>-9.4343141812783499E-2</v>
      </c>
      <c r="E62" s="2">
        <f t="shared" si="0"/>
        <v>9.4343141812783499E-2</v>
      </c>
      <c r="F62" s="9">
        <f t="shared" si="1"/>
        <v>1.7990761395729964E-2</v>
      </c>
      <c r="H62" s="19"/>
      <c r="I62" s="19"/>
      <c r="J62" s="19"/>
      <c r="K62" s="19"/>
      <c r="L62" s="19"/>
      <c r="M62" s="19"/>
      <c r="N62" s="19"/>
      <c r="O62" s="19"/>
      <c r="P62" s="19"/>
    </row>
    <row r="63" spans="3:16">
      <c r="C63" s="5" t="s">
        <v>87</v>
      </c>
      <c r="D63" s="5">
        <v>3.38407748998623E-2</v>
      </c>
      <c r="E63" s="2">
        <f t="shared" si="0"/>
        <v>3.38407748998623E-2</v>
      </c>
      <c r="F63" s="9">
        <f t="shared" si="1"/>
        <v>6.4532651231627202E-3</v>
      </c>
      <c r="H63" s="19" t="s">
        <v>142</v>
      </c>
      <c r="I63" s="19"/>
      <c r="J63" s="19"/>
      <c r="K63" s="19"/>
      <c r="L63" s="19"/>
      <c r="M63" s="19"/>
      <c r="N63" s="19"/>
      <c r="O63" s="19"/>
      <c r="P63" s="19"/>
    </row>
    <row r="64" spans="3:16">
      <c r="C64" s="5" t="s">
        <v>88</v>
      </c>
      <c r="D64" s="5">
        <v>-0.13432324324165501</v>
      </c>
      <c r="E64" s="2">
        <f t="shared" si="0"/>
        <v>0.13432324324165501</v>
      </c>
      <c r="F64" s="9">
        <f t="shared" si="1"/>
        <v>2.561476512894514E-2</v>
      </c>
      <c r="H64" s="19" t="s">
        <v>143</v>
      </c>
      <c r="I64" s="19"/>
      <c r="J64" s="19"/>
      <c r="K64" s="19"/>
      <c r="L64" s="19"/>
      <c r="M64" s="19"/>
      <c r="N64" s="19"/>
      <c r="O64" s="19"/>
      <c r="P64" s="19"/>
    </row>
    <row r="65" spans="3:16">
      <c r="C65" s="5" t="s">
        <v>89</v>
      </c>
      <c r="D65" s="5">
        <v>-3.9437454533990002E-2</v>
      </c>
      <c r="E65" s="2">
        <f t="shared" si="0"/>
        <v>3.9437454533990002E-2</v>
      </c>
      <c r="F65" s="9">
        <f t="shared" si="1"/>
        <v>7.5205237067886626E-3</v>
      </c>
      <c r="H65" s="19" t="s">
        <v>144</v>
      </c>
      <c r="I65" s="19"/>
      <c r="J65" s="19"/>
      <c r="K65" s="19"/>
      <c r="L65" s="19"/>
      <c r="M65" s="19"/>
      <c r="N65" s="19"/>
      <c r="O65" s="19"/>
      <c r="P65" s="19"/>
    </row>
    <row r="66" spans="3:16">
      <c r="C66" s="4" t="s">
        <v>29</v>
      </c>
      <c r="D66" s="5">
        <v>0.38737647433160499</v>
      </c>
      <c r="E66" s="2">
        <f t="shared" si="0"/>
        <v>0.38737647433160499</v>
      </c>
      <c r="F66" s="20">
        <f t="shared" si="1"/>
        <v>7.3870740216059799E-2</v>
      </c>
      <c r="H66" s="19" t="s">
        <v>145</v>
      </c>
      <c r="I66" s="19"/>
      <c r="J66" s="19"/>
      <c r="K66" s="19"/>
      <c r="L66" s="19"/>
      <c r="M66" s="19"/>
      <c r="N66" s="19"/>
      <c r="O66" s="19"/>
      <c r="P66" s="19"/>
    </row>
    <row r="67" spans="3:16">
      <c r="C67" s="2" t="s">
        <v>30</v>
      </c>
      <c r="D67" s="2">
        <v>-7.2369947128760603E-2</v>
      </c>
      <c r="E67" s="2">
        <f t="shared" si="0"/>
        <v>7.2369947128760603E-2</v>
      </c>
      <c r="F67" s="9">
        <f t="shared" si="1"/>
        <v>1.3800583974602224E-2</v>
      </c>
      <c r="H67" s="19"/>
      <c r="I67" s="19"/>
      <c r="J67" s="19"/>
      <c r="K67" s="19"/>
      <c r="L67" s="19"/>
      <c r="M67" s="19"/>
      <c r="N67" s="19"/>
      <c r="O67" s="19"/>
      <c r="P67" s="19"/>
    </row>
    <row r="68" spans="3:16">
      <c r="C68" s="2" t="s">
        <v>31</v>
      </c>
      <c r="D68" s="2">
        <v>-5.2334547902613597E-2</v>
      </c>
      <c r="E68" s="2">
        <f t="shared" si="0"/>
        <v>5.2334547902613597E-2</v>
      </c>
      <c r="F68" s="9">
        <f t="shared" si="1"/>
        <v>9.9799343754920708E-3</v>
      </c>
      <c r="H68" s="19" t="s">
        <v>146</v>
      </c>
      <c r="I68" s="19"/>
      <c r="J68" s="19"/>
      <c r="K68" s="19"/>
      <c r="L68" s="19"/>
      <c r="M68" s="19"/>
      <c r="N68" s="19"/>
      <c r="O68" s="19"/>
      <c r="P68" s="19"/>
    </row>
    <row r="69" spans="3:16">
      <c r="C69" s="2" t="s">
        <v>34</v>
      </c>
      <c r="D69" s="2">
        <v>-7.5393943373149294E-2</v>
      </c>
      <c r="E69" s="2">
        <f t="shared" si="0"/>
        <v>7.5393943373149294E-2</v>
      </c>
      <c r="F69" s="9">
        <f t="shared" si="1"/>
        <v>1.4377244809179271E-2</v>
      </c>
      <c r="H69" s="19" t="s">
        <v>147</v>
      </c>
      <c r="I69" s="19"/>
      <c r="J69" s="19"/>
      <c r="K69" s="19"/>
      <c r="L69" s="19"/>
      <c r="M69" s="19"/>
      <c r="N69" s="19"/>
      <c r="O69" s="19"/>
      <c r="P69" s="19"/>
    </row>
    <row r="70" spans="3:16">
      <c r="C70" s="2"/>
      <c r="D70" s="2" t="s">
        <v>62</v>
      </c>
      <c r="E70" s="2">
        <f>SUM(E40:E69)</f>
        <v>5.2439771579192564</v>
      </c>
      <c r="F70" s="2"/>
      <c r="H70" s="19" t="s">
        <v>148</v>
      </c>
      <c r="I70" s="19"/>
      <c r="J70" s="19"/>
      <c r="K70" s="19"/>
      <c r="L70" s="19"/>
      <c r="M70" s="19"/>
      <c r="N70" s="19"/>
      <c r="O70" s="19"/>
      <c r="P70" s="19"/>
    </row>
    <row r="71" spans="3:16">
      <c r="H71" s="19" t="s">
        <v>149</v>
      </c>
      <c r="I71" s="19"/>
      <c r="J71" s="19"/>
      <c r="K71" s="19"/>
      <c r="L71" s="19"/>
      <c r="M71" s="19"/>
      <c r="N71" s="19"/>
      <c r="O71" s="19"/>
      <c r="P71" s="19"/>
    </row>
    <row r="72" spans="3:16">
      <c r="H72" s="19"/>
      <c r="I72" s="19"/>
      <c r="J72" s="19"/>
      <c r="K72" s="19"/>
      <c r="L72" s="19"/>
      <c r="M72" s="19"/>
      <c r="N72" s="19"/>
      <c r="O72" s="19"/>
      <c r="P72" s="19"/>
    </row>
    <row r="73" spans="3:16">
      <c r="H73" s="19" t="s">
        <v>150</v>
      </c>
      <c r="I73" s="19"/>
      <c r="J73" s="19"/>
      <c r="K73" s="19"/>
      <c r="L73" s="19"/>
      <c r="M73" s="19"/>
      <c r="N73" s="19"/>
      <c r="O73" s="19"/>
      <c r="P73" s="19"/>
    </row>
    <row r="74" spans="3:16">
      <c r="H74" s="19" t="s">
        <v>151</v>
      </c>
      <c r="I74" s="19"/>
      <c r="J74" s="19"/>
      <c r="K74" s="19"/>
      <c r="L74" s="19"/>
      <c r="M74" s="19"/>
      <c r="N74" s="19"/>
      <c r="O74" s="19"/>
      <c r="P74" s="19"/>
    </row>
    <row r="75" spans="3:16">
      <c r="H75" s="19" t="s">
        <v>152</v>
      </c>
      <c r="I75" s="19"/>
      <c r="J75" s="19"/>
      <c r="K75" s="19"/>
      <c r="L75" s="19"/>
      <c r="M75" s="19"/>
      <c r="N75" s="19"/>
      <c r="O75" s="19"/>
      <c r="P75" s="19"/>
    </row>
    <row r="76" spans="3:16">
      <c r="H76" s="19"/>
      <c r="I76" s="19"/>
      <c r="J76" s="19"/>
      <c r="K76" s="19"/>
      <c r="L76" s="19"/>
      <c r="M76" s="19"/>
      <c r="N76" s="19"/>
      <c r="O76" s="19"/>
      <c r="P76" s="19"/>
    </row>
  </sheetData>
  <mergeCells count="4">
    <mergeCell ref="H2:I2"/>
    <mergeCell ref="C2:D2"/>
    <mergeCell ref="C35:M35"/>
    <mergeCell ref="C38:D38"/>
  </mergeCells>
  <conditionalFormatting sqref="F40:F6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Matrix</vt:lpstr>
      <vt:lpstr>Data Audit</vt:lpstr>
      <vt:lpstr>Gain chart</vt:lpstr>
      <vt:lpstr>Model Summary</vt:lpstr>
      <vt:lpstr>STB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2016-12-26T17:17:13Z</dcterms:created>
  <dcterms:modified xsi:type="dcterms:W3CDTF">2017-01-09T14:17:00Z</dcterms:modified>
</cp:coreProperties>
</file>