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hes\Desktop\WORK\Journal Publishing\Engineering\Under Submission\Neural Networks Forecasting YFC\DATA &amp; ANALYSIS\EXPONENTIAL SMOOTHING &amp; MOVING AVERAGE (EXCEL)\"/>
    </mc:Choice>
  </mc:AlternateContent>
  <xr:revisionPtr revIDLastSave="0" documentId="13_ncr:1_{98FF32FA-6865-44DF-AB19-65EC91D4CCDD}" xr6:coauthVersionLast="47" xr6:coauthVersionMax="47" xr10:uidLastSave="{00000000-0000-0000-0000-000000000000}"/>
  <bookViews>
    <workbookView xWindow="428" yWindow="277" windowWidth="17482" windowHeight="14003" activeTab="1" xr2:uid="{00000000-000D-0000-FFFF-FFFF00000000}"/>
  </bookViews>
  <sheets>
    <sheet name="MOVING AVERAGE" sheetId="7" r:id="rId1"/>
    <sheet name="EXPONENTIAL SMOOTHING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8" i="3" l="1"/>
  <c r="L48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" i="3"/>
  <c r="L4" i="3"/>
  <c r="L47" i="3"/>
  <c r="L10" i="3"/>
  <c r="L11" i="3"/>
  <c r="L12" i="3" s="1"/>
  <c r="L13" i="3" s="1"/>
  <c r="L14" i="3" s="1"/>
  <c r="L15" i="3" s="1"/>
  <c r="L16" i="3" s="1"/>
  <c r="L17" i="3" s="1"/>
  <c r="L18" i="3" s="1"/>
  <c r="L19" i="3" s="1"/>
  <c r="L20" i="3" s="1"/>
  <c r="L21" i="3" s="1"/>
  <c r="L22" i="3" s="1"/>
  <c r="L23" i="3" s="1"/>
  <c r="L24" i="3" s="1"/>
  <c r="L25" i="3" s="1"/>
  <c r="L26" i="3" s="1"/>
  <c r="L27" i="3" s="1"/>
  <c r="L28" i="3" s="1"/>
  <c r="L29" i="3" s="1"/>
  <c r="L30" i="3" s="1"/>
  <c r="L31" i="3" s="1"/>
  <c r="L32" i="3" s="1"/>
  <c r="L33" i="3" s="1"/>
  <c r="L34" i="3" s="1"/>
  <c r="L35" i="3" s="1"/>
  <c r="L36" i="3" s="1"/>
  <c r="L37" i="3" s="1"/>
  <c r="L38" i="3" s="1"/>
  <c r="L39" i="3" s="1"/>
  <c r="L40" i="3" s="1"/>
  <c r="L41" i="3" s="1"/>
  <c r="L42" i="3" s="1"/>
  <c r="L43" i="3" s="1"/>
  <c r="L44" i="3" s="1"/>
  <c r="L45" i="3" s="1"/>
  <c r="L46" i="3" s="1"/>
  <c r="L6" i="3"/>
  <c r="L7" i="3" s="1"/>
  <c r="L5" i="3"/>
  <c r="H5" i="3"/>
  <c r="H4" i="3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9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8" i="7"/>
  <c r="F44" i="7"/>
  <c r="F45" i="7"/>
  <c r="F46" i="7"/>
  <c r="F4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7" i="7"/>
  <c r="D48" i="7"/>
  <c r="C48" i="7"/>
  <c r="E46" i="7"/>
  <c r="E45" i="7"/>
  <c r="E44" i="7"/>
  <c r="E43" i="7"/>
  <c r="E42" i="7"/>
  <c r="E41" i="7"/>
  <c r="E40" i="7"/>
  <c r="E39" i="7"/>
  <c r="E38" i="7"/>
  <c r="E37" i="7"/>
  <c r="E36" i="7"/>
  <c r="E35" i="7"/>
  <c r="E34" i="7"/>
  <c r="E33" i="7"/>
  <c r="E32" i="7"/>
  <c r="E31" i="7"/>
  <c r="E30" i="7"/>
  <c r="E29" i="7"/>
  <c r="E28" i="7"/>
  <c r="E27" i="7"/>
  <c r="E26" i="7"/>
  <c r="E25" i="7"/>
  <c r="E24" i="7"/>
  <c r="E23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E8" i="7"/>
  <c r="E7" i="7"/>
  <c r="E6" i="7"/>
  <c r="E5" i="7"/>
  <c r="E4" i="7"/>
  <c r="D48" i="3"/>
  <c r="C48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" i="3"/>
  <c r="F4" i="3" s="1"/>
  <c r="L8" i="3" l="1"/>
  <c r="L9" i="3" s="1"/>
  <c r="E48" i="3"/>
  <c r="J4" i="3"/>
  <c r="J5" i="3" s="1"/>
  <c r="J6" i="3" s="1"/>
  <c r="K4" i="3"/>
  <c r="E48" i="7"/>
  <c r="F5" i="3"/>
  <c r="G5" i="3" s="1"/>
  <c r="G4" i="3"/>
  <c r="F6" i="3" l="1"/>
  <c r="I4" i="3"/>
  <c r="K5" i="3"/>
  <c r="F7" i="3"/>
  <c r="G6" i="3"/>
  <c r="I5" i="3" l="1"/>
  <c r="H6" i="3"/>
  <c r="J7" i="3"/>
  <c r="K6" i="3"/>
  <c r="F8" i="3"/>
  <c r="G7" i="3"/>
  <c r="G7" i="7" l="1"/>
  <c r="I8" i="7"/>
  <c r="G8" i="7"/>
  <c r="H7" i="3"/>
  <c r="I6" i="3"/>
  <c r="K7" i="3"/>
  <c r="J8" i="3"/>
  <c r="J9" i="3" s="1"/>
  <c r="F9" i="3"/>
  <c r="G8" i="3"/>
  <c r="I9" i="7" l="1"/>
  <c r="G9" i="7"/>
  <c r="K8" i="3"/>
  <c r="H8" i="3"/>
  <c r="I7" i="3"/>
  <c r="F10" i="3"/>
  <c r="G9" i="3"/>
  <c r="I10" i="7" l="1"/>
  <c r="G10" i="7"/>
  <c r="H9" i="3"/>
  <c r="I8" i="3"/>
  <c r="K9" i="3"/>
  <c r="J10" i="3"/>
  <c r="F11" i="3"/>
  <c r="G10" i="3"/>
  <c r="K9" i="7" l="1"/>
  <c r="I11" i="7"/>
  <c r="G11" i="7"/>
  <c r="J11" i="3"/>
  <c r="K10" i="3"/>
  <c r="H10" i="3"/>
  <c r="I9" i="3"/>
  <c r="F12" i="3"/>
  <c r="G11" i="3"/>
  <c r="K10" i="7" l="1"/>
  <c r="I12" i="7"/>
  <c r="G12" i="7"/>
  <c r="H11" i="3"/>
  <c r="I10" i="3"/>
  <c r="J12" i="3"/>
  <c r="K11" i="3"/>
  <c r="F13" i="3"/>
  <c r="G12" i="3"/>
  <c r="K11" i="7" l="1"/>
  <c r="I13" i="7"/>
  <c r="G13" i="7"/>
  <c r="J13" i="3"/>
  <c r="K12" i="3"/>
  <c r="H12" i="3"/>
  <c r="I11" i="3"/>
  <c r="F14" i="3"/>
  <c r="G13" i="3"/>
  <c r="I14" i="7" l="1"/>
  <c r="K12" i="7"/>
  <c r="G14" i="7"/>
  <c r="H13" i="3"/>
  <c r="I12" i="3"/>
  <c r="K13" i="3"/>
  <c r="J14" i="3"/>
  <c r="F15" i="3"/>
  <c r="G14" i="3"/>
  <c r="K13" i="7" l="1"/>
  <c r="I15" i="7"/>
  <c r="G15" i="7"/>
  <c r="J15" i="3"/>
  <c r="K14" i="3"/>
  <c r="H14" i="3"/>
  <c r="I13" i="3"/>
  <c r="F16" i="3"/>
  <c r="G15" i="3"/>
  <c r="I16" i="7" l="1"/>
  <c r="K14" i="7"/>
  <c r="G16" i="7"/>
  <c r="H15" i="3"/>
  <c r="I14" i="3"/>
  <c r="J16" i="3"/>
  <c r="K15" i="3"/>
  <c r="F17" i="3"/>
  <c r="G16" i="3"/>
  <c r="K15" i="7" l="1"/>
  <c r="I17" i="7"/>
  <c r="G17" i="7"/>
  <c r="J17" i="3"/>
  <c r="K16" i="3"/>
  <c r="H16" i="3"/>
  <c r="I15" i="3"/>
  <c r="F18" i="3"/>
  <c r="G17" i="3"/>
  <c r="I18" i="7" l="1"/>
  <c r="K16" i="7"/>
  <c r="G18" i="7"/>
  <c r="H17" i="3"/>
  <c r="I16" i="3"/>
  <c r="K17" i="3"/>
  <c r="J18" i="3"/>
  <c r="F19" i="3"/>
  <c r="G18" i="3"/>
  <c r="K17" i="7" l="1"/>
  <c r="I19" i="7"/>
  <c r="G19" i="7"/>
  <c r="K18" i="3"/>
  <c r="J19" i="3"/>
  <c r="H18" i="3"/>
  <c r="I17" i="3"/>
  <c r="F20" i="3"/>
  <c r="G19" i="3"/>
  <c r="K18" i="7" l="1"/>
  <c r="I20" i="7"/>
  <c r="G20" i="7"/>
  <c r="K19" i="3"/>
  <c r="J20" i="3"/>
  <c r="H19" i="3"/>
  <c r="I18" i="3"/>
  <c r="F21" i="3"/>
  <c r="G20" i="3"/>
  <c r="I21" i="7" l="1"/>
  <c r="K19" i="7"/>
  <c r="G21" i="7"/>
  <c r="K20" i="3"/>
  <c r="J21" i="3"/>
  <c r="H20" i="3"/>
  <c r="I19" i="3"/>
  <c r="F22" i="3"/>
  <c r="G21" i="3"/>
  <c r="K20" i="7" l="1"/>
  <c r="I22" i="7"/>
  <c r="G22" i="7"/>
  <c r="K21" i="3"/>
  <c r="J22" i="3"/>
  <c r="H21" i="3"/>
  <c r="I20" i="3"/>
  <c r="F23" i="3"/>
  <c r="G22" i="3"/>
  <c r="K21" i="7" l="1"/>
  <c r="I23" i="7"/>
  <c r="G23" i="7"/>
  <c r="K22" i="3"/>
  <c r="J23" i="3"/>
  <c r="H22" i="3"/>
  <c r="I21" i="3"/>
  <c r="F24" i="3"/>
  <c r="G23" i="3"/>
  <c r="I24" i="7" l="1"/>
  <c r="K22" i="7"/>
  <c r="G24" i="7"/>
  <c r="H23" i="3"/>
  <c r="I22" i="3"/>
  <c r="J24" i="3"/>
  <c r="K23" i="3"/>
  <c r="F25" i="3"/>
  <c r="G24" i="3"/>
  <c r="I25" i="7" l="1"/>
  <c r="K23" i="7"/>
  <c r="G25" i="7"/>
  <c r="K24" i="3"/>
  <c r="J25" i="3"/>
  <c r="H24" i="3"/>
  <c r="I23" i="3"/>
  <c r="F26" i="3"/>
  <c r="G25" i="3"/>
  <c r="I26" i="7" l="1"/>
  <c r="K24" i="7"/>
  <c r="G26" i="7"/>
  <c r="H25" i="3"/>
  <c r="I24" i="3"/>
  <c r="J26" i="3"/>
  <c r="K25" i="3"/>
  <c r="F27" i="3"/>
  <c r="G26" i="3"/>
  <c r="K25" i="7" l="1"/>
  <c r="I27" i="7"/>
  <c r="G27" i="7"/>
  <c r="J27" i="3"/>
  <c r="K26" i="3"/>
  <c r="H26" i="3"/>
  <c r="I25" i="3"/>
  <c r="F28" i="3"/>
  <c r="G27" i="3"/>
  <c r="I28" i="7" l="1"/>
  <c r="K26" i="7"/>
  <c r="G28" i="7"/>
  <c r="H27" i="3"/>
  <c r="I26" i="3"/>
  <c r="K27" i="3"/>
  <c r="J28" i="3"/>
  <c r="F29" i="3"/>
  <c r="G28" i="3"/>
  <c r="K27" i="7" l="1"/>
  <c r="I29" i="7"/>
  <c r="G29" i="7"/>
  <c r="K28" i="3"/>
  <c r="J29" i="3"/>
  <c r="H28" i="3"/>
  <c r="I27" i="3"/>
  <c r="F30" i="3"/>
  <c r="G29" i="3"/>
  <c r="I30" i="7" l="1"/>
  <c r="K28" i="7"/>
  <c r="G30" i="7"/>
  <c r="J30" i="3"/>
  <c r="K29" i="3"/>
  <c r="H29" i="3"/>
  <c r="I28" i="3"/>
  <c r="F31" i="3"/>
  <c r="G30" i="3"/>
  <c r="K29" i="7" l="1"/>
  <c r="I31" i="7"/>
  <c r="G31" i="7"/>
  <c r="H30" i="3"/>
  <c r="I29" i="3"/>
  <c r="J31" i="3"/>
  <c r="K30" i="3"/>
  <c r="F32" i="3"/>
  <c r="G31" i="3"/>
  <c r="I32" i="7" l="1"/>
  <c r="K30" i="7"/>
  <c r="G32" i="7"/>
  <c r="J32" i="3"/>
  <c r="K31" i="3"/>
  <c r="H31" i="3"/>
  <c r="I30" i="3"/>
  <c r="F33" i="3"/>
  <c r="G32" i="3"/>
  <c r="K31" i="7" l="1"/>
  <c r="I33" i="7"/>
  <c r="G33" i="7"/>
  <c r="H32" i="3"/>
  <c r="I31" i="3"/>
  <c r="J33" i="3"/>
  <c r="K32" i="3"/>
  <c r="F34" i="3"/>
  <c r="G33" i="3"/>
  <c r="I34" i="7" l="1"/>
  <c r="K32" i="7"/>
  <c r="G34" i="7"/>
  <c r="K33" i="3"/>
  <c r="J34" i="3"/>
  <c r="H33" i="3"/>
  <c r="I32" i="3"/>
  <c r="F35" i="3"/>
  <c r="G34" i="3"/>
  <c r="K33" i="7" l="1"/>
  <c r="I35" i="7"/>
  <c r="G35" i="7"/>
  <c r="K34" i="3"/>
  <c r="J35" i="3"/>
  <c r="H34" i="3"/>
  <c r="I33" i="3"/>
  <c r="F36" i="3"/>
  <c r="G35" i="3"/>
  <c r="K34" i="7" l="1"/>
  <c r="I36" i="7"/>
  <c r="G36" i="7"/>
  <c r="J36" i="3"/>
  <c r="K35" i="3"/>
  <c r="H35" i="3"/>
  <c r="I34" i="3"/>
  <c r="F37" i="3"/>
  <c r="G36" i="3"/>
  <c r="I37" i="7" l="1"/>
  <c r="K35" i="7"/>
  <c r="G37" i="7"/>
  <c r="H36" i="3"/>
  <c r="I35" i="3"/>
  <c r="K36" i="3"/>
  <c r="J37" i="3"/>
  <c r="F38" i="3"/>
  <c r="G37" i="3"/>
  <c r="I38" i="7" l="1"/>
  <c r="K36" i="7"/>
  <c r="G38" i="7"/>
  <c r="K37" i="3"/>
  <c r="J38" i="3"/>
  <c r="H37" i="3"/>
  <c r="I36" i="3"/>
  <c r="F39" i="3"/>
  <c r="G38" i="3"/>
  <c r="K37" i="7" l="1"/>
  <c r="I39" i="7"/>
  <c r="G39" i="7"/>
  <c r="J39" i="3"/>
  <c r="K38" i="3"/>
  <c r="H38" i="3"/>
  <c r="I37" i="3"/>
  <c r="F40" i="3"/>
  <c r="G39" i="3"/>
  <c r="I40" i="7" l="1"/>
  <c r="K38" i="7"/>
  <c r="G40" i="7"/>
  <c r="H39" i="3"/>
  <c r="I38" i="3"/>
  <c r="J40" i="3"/>
  <c r="K39" i="3"/>
  <c r="F41" i="3"/>
  <c r="G40" i="3"/>
  <c r="K39" i="7" l="1"/>
  <c r="I41" i="7"/>
  <c r="G41" i="7"/>
  <c r="K40" i="3"/>
  <c r="J41" i="3"/>
  <c r="H40" i="3"/>
  <c r="I39" i="3"/>
  <c r="F42" i="3"/>
  <c r="G41" i="3"/>
  <c r="I42" i="7" l="1"/>
  <c r="K40" i="7"/>
  <c r="G42" i="7"/>
  <c r="H41" i="3"/>
  <c r="I40" i="3"/>
  <c r="J42" i="3"/>
  <c r="K41" i="3"/>
  <c r="F43" i="3"/>
  <c r="G42" i="3"/>
  <c r="I43" i="7" l="1"/>
  <c r="K41" i="7"/>
  <c r="G43" i="7"/>
  <c r="K42" i="3"/>
  <c r="J43" i="3"/>
  <c r="H42" i="3"/>
  <c r="I41" i="3"/>
  <c r="F44" i="3"/>
  <c r="G43" i="3"/>
  <c r="I44" i="7" l="1"/>
  <c r="K42" i="7"/>
  <c r="G44" i="7"/>
  <c r="J44" i="3"/>
  <c r="K43" i="3"/>
  <c r="H43" i="3"/>
  <c r="I42" i="3"/>
  <c r="F45" i="3"/>
  <c r="G44" i="3"/>
  <c r="K43" i="7" l="1"/>
  <c r="I45" i="7"/>
  <c r="G45" i="7"/>
  <c r="H44" i="3"/>
  <c r="I43" i="3"/>
  <c r="J45" i="3"/>
  <c r="K44" i="3"/>
  <c r="F46" i="3"/>
  <c r="G45" i="3"/>
  <c r="K44" i="7" l="1"/>
  <c r="I46" i="7"/>
  <c r="G46" i="7"/>
  <c r="K45" i="3"/>
  <c r="J46" i="3"/>
  <c r="J47" i="3" s="1"/>
  <c r="J48" i="3" s="1"/>
  <c r="H45" i="3"/>
  <c r="I44" i="3"/>
  <c r="F47" i="3"/>
  <c r="G46" i="3"/>
  <c r="G47" i="3" l="1"/>
  <c r="I47" i="7"/>
  <c r="H48" i="7"/>
  <c r="K45" i="7"/>
  <c r="G47" i="7"/>
  <c r="F48" i="7"/>
  <c r="H46" i="3"/>
  <c r="I45" i="3"/>
  <c r="K47" i="3"/>
  <c r="K46" i="3"/>
  <c r="K46" i="7" l="1"/>
  <c r="H47" i="3"/>
  <c r="H48" i="3" s="1"/>
  <c r="I46" i="3"/>
  <c r="K47" i="7" l="1"/>
  <c r="J48" i="7"/>
  <c r="I47" i="3"/>
</calcChain>
</file>

<file path=xl/sharedStrings.xml><?xml version="1.0" encoding="utf-8"?>
<sst xmlns="http://schemas.openxmlformats.org/spreadsheetml/2006/main" count="31" uniqueCount="9">
  <si>
    <t>Week</t>
  </si>
  <si>
    <t>Returns</t>
  </si>
  <si>
    <t>Grand Total</t>
  </si>
  <si>
    <t>Net Sales</t>
  </si>
  <si>
    <t>Forecast</t>
  </si>
  <si>
    <t xml:space="preserve"> α=</t>
  </si>
  <si>
    <t>Gross Sales</t>
  </si>
  <si>
    <t>Error</t>
  </si>
  <si>
    <t>Period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</si>
</sst>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7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64" fontId="0" fillId="4" borderId="2" xfId="0" applyNumberFormat="1" applyFill="1" applyBorder="1" applyAlignment="1">
      <alignment horizontal="center" vertical="center"/>
    </xf>
    <xf numFmtId="164" fontId="1" fillId="4" borderId="3" xfId="0" applyNumberFormat="1" applyFont="1" applyFill="1" applyBorder="1" applyAlignment="1">
      <alignment horizontal="center" vertical="center"/>
    </xf>
    <xf numFmtId="164" fontId="0" fillId="6" borderId="2" xfId="0" applyNumberFormat="1" applyFill="1" applyBorder="1" applyAlignment="1">
      <alignment horizontal="center" vertical="center"/>
    </xf>
    <xf numFmtId="164" fontId="1" fillId="6" borderId="3" xfId="0" applyNumberFormat="1" applyFont="1" applyFill="1" applyBorder="1" applyAlignment="1">
      <alignment horizontal="center" vertical="center"/>
    </xf>
    <xf numFmtId="164" fontId="0" fillId="7" borderId="2" xfId="0" applyNumberFormat="1" applyFill="1" applyBorder="1" applyAlignment="1">
      <alignment horizontal="center" vertical="center"/>
    </xf>
    <xf numFmtId="164" fontId="1" fillId="7" borderId="3" xfId="0" applyNumberFormat="1" applyFont="1" applyFill="1" applyBorder="1" applyAlignment="1">
      <alignment horizontal="center" vertical="center"/>
    </xf>
    <xf numFmtId="164" fontId="0" fillId="4" borderId="4" xfId="0" applyNumberFormat="1" applyFill="1" applyBorder="1" applyAlignment="1">
      <alignment horizontal="center" vertical="center"/>
    </xf>
    <xf numFmtId="164" fontId="1" fillId="4" borderId="6" xfId="0" applyNumberFormat="1" applyFont="1" applyFill="1" applyBorder="1" applyAlignment="1">
      <alignment horizontal="center" vertical="center"/>
    </xf>
    <xf numFmtId="164" fontId="0" fillId="6" borderId="4" xfId="0" applyNumberFormat="1" applyFill="1" applyBorder="1" applyAlignment="1">
      <alignment horizontal="center" vertical="center"/>
    </xf>
    <xf numFmtId="164" fontId="1" fillId="6" borderId="6" xfId="0" applyNumberFormat="1" applyFont="1" applyFill="1" applyBorder="1" applyAlignment="1">
      <alignment horizontal="center" vertical="center"/>
    </xf>
    <xf numFmtId="164" fontId="0" fillId="7" borderId="4" xfId="0" applyNumberFormat="1" applyFill="1" applyBorder="1" applyAlignment="1">
      <alignment horizontal="center" vertical="center"/>
    </xf>
    <xf numFmtId="164" fontId="1" fillId="7" borderId="6" xfId="0" applyNumberFormat="1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" fillId="3" borderId="16" xfId="0" applyFont="1" applyFill="1" applyBorder="1" applyAlignment="1">
      <alignment horizontal="center" vertical="center"/>
    </xf>
    <xf numFmtId="0" fontId="1" fillId="5" borderId="16" xfId="0" applyFont="1" applyFill="1" applyBorder="1" applyAlignment="1">
      <alignment horizontal="center" vertical="center"/>
    </xf>
    <xf numFmtId="164" fontId="0" fillId="4" borderId="8" xfId="0" applyNumberFormat="1" applyFill="1" applyBorder="1" applyAlignment="1">
      <alignment horizontal="center" vertical="center"/>
    </xf>
    <xf numFmtId="164" fontId="1" fillId="4" borderId="10" xfId="0" applyNumberFormat="1" applyFont="1" applyFill="1" applyBorder="1" applyAlignment="1">
      <alignment horizontal="center" vertical="center"/>
    </xf>
    <xf numFmtId="164" fontId="0" fillId="6" borderId="8" xfId="0" applyNumberFormat="1" applyFill="1" applyBorder="1" applyAlignment="1">
      <alignment horizontal="center" vertical="center"/>
    </xf>
    <xf numFmtId="164" fontId="1" fillId="6" borderId="10" xfId="0" applyNumberFormat="1" applyFont="1" applyFill="1" applyBorder="1" applyAlignment="1">
      <alignment horizontal="center" vertical="center"/>
    </xf>
    <xf numFmtId="164" fontId="0" fillId="7" borderId="8" xfId="0" applyNumberFormat="1" applyFill="1" applyBorder="1" applyAlignment="1">
      <alignment horizontal="center" vertical="center"/>
    </xf>
    <xf numFmtId="164" fontId="1" fillId="7" borderId="10" xfId="0" applyNumberFormat="1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" fillId="7" borderId="11" xfId="0" applyFont="1" applyFill="1" applyBorder="1" applyAlignment="1">
      <alignment horizontal="center" vertical="center"/>
    </xf>
    <xf numFmtId="0" fontId="1" fillId="8" borderId="17" xfId="0" applyFont="1" applyFill="1" applyBorder="1" applyAlignment="1">
      <alignment horizontal="center" vertical="center"/>
    </xf>
    <xf numFmtId="0" fontId="1" fillId="8" borderId="15" xfId="0" applyFont="1" applyFill="1" applyBorder="1" applyAlignment="1">
      <alignment horizontal="center" vertical="center"/>
    </xf>
    <xf numFmtId="164" fontId="1" fillId="2" borderId="11" xfId="0" applyNumberFormat="1" applyFont="1" applyFill="1" applyBorder="1" applyAlignment="1">
      <alignment horizontal="center" vertical="center"/>
    </xf>
    <xf numFmtId="0" fontId="1" fillId="9" borderId="11" xfId="0" applyFont="1" applyFill="1" applyBorder="1" applyAlignment="1">
      <alignment horizontal="center" vertical="center"/>
    </xf>
    <xf numFmtId="164" fontId="0" fillId="9" borderId="8" xfId="0" applyNumberFormat="1" applyFill="1" applyBorder="1" applyAlignment="1">
      <alignment horizontal="center" vertical="center"/>
    </xf>
    <xf numFmtId="164" fontId="1" fillId="9" borderId="10" xfId="0" applyNumberFormat="1" applyFont="1" applyFill="1" applyBorder="1" applyAlignment="1">
      <alignment horizontal="center" vertical="center"/>
    </xf>
    <xf numFmtId="164" fontId="0" fillId="9" borderId="2" xfId="0" applyNumberFormat="1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Weekly Sales-Forecast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'MOVING AVERAGE'!$C$2</c:f>
              <c:strCache>
                <c:ptCount val="1"/>
                <c:pt idx="0">
                  <c:v>Gross Sales</c:v>
                </c:pt>
              </c:strCache>
            </c:strRef>
          </c:tx>
          <c:spPr>
            <a:ln w="9525" cap="rnd">
              <a:solidFill>
                <a:srgbClr val="C00000"/>
              </a:solidFill>
              <a:prstDash val="solid"/>
              <a:round/>
            </a:ln>
            <a:effectLst/>
          </c:spPr>
          <c:marker>
            <c:symbol val="circle"/>
            <c:size val="3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cat>
            <c:numRef>
              <c:f>'MOVING AVERAGE'!$B$4:$B$47</c:f>
              <c:numCache>
                <c:formatCode>General</c:formatCode>
                <c:ptCount val="4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</c:numCache>
            </c:numRef>
          </c:cat>
          <c:val>
            <c:numRef>
              <c:f>'MOVING AVERAGE'!$C$4:$C$46</c:f>
              <c:numCache>
                <c:formatCode>General</c:formatCode>
                <c:ptCount val="43"/>
                <c:pt idx="0">
                  <c:v>199</c:v>
                </c:pt>
                <c:pt idx="1">
                  <c:v>117</c:v>
                </c:pt>
                <c:pt idx="2">
                  <c:v>132</c:v>
                </c:pt>
                <c:pt idx="3">
                  <c:v>45</c:v>
                </c:pt>
                <c:pt idx="4">
                  <c:v>114</c:v>
                </c:pt>
                <c:pt idx="5">
                  <c:v>93</c:v>
                </c:pt>
                <c:pt idx="6">
                  <c:v>129</c:v>
                </c:pt>
                <c:pt idx="7">
                  <c:v>165</c:v>
                </c:pt>
                <c:pt idx="8">
                  <c:v>116</c:v>
                </c:pt>
                <c:pt idx="9">
                  <c:v>130</c:v>
                </c:pt>
                <c:pt idx="10">
                  <c:v>123</c:v>
                </c:pt>
                <c:pt idx="11">
                  <c:v>79</c:v>
                </c:pt>
                <c:pt idx="12">
                  <c:v>80</c:v>
                </c:pt>
                <c:pt idx="13">
                  <c:v>101</c:v>
                </c:pt>
                <c:pt idx="14">
                  <c:v>100</c:v>
                </c:pt>
                <c:pt idx="15">
                  <c:v>114</c:v>
                </c:pt>
                <c:pt idx="16">
                  <c:v>104</c:v>
                </c:pt>
                <c:pt idx="17">
                  <c:v>101</c:v>
                </c:pt>
                <c:pt idx="18">
                  <c:v>100</c:v>
                </c:pt>
                <c:pt idx="19">
                  <c:v>109</c:v>
                </c:pt>
                <c:pt idx="20">
                  <c:v>91</c:v>
                </c:pt>
                <c:pt idx="21">
                  <c:v>33</c:v>
                </c:pt>
                <c:pt idx="22">
                  <c:v>84</c:v>
                </c:pt>
                <c:pt idx="23">
                  <c:v>51</c:v>
                </c:pt>
                <c:pt idx="24">
                  <c:v>85</c:v>
                </c:pt>
                <c:pt idx="25">
                  <c:v>73</c:v>
                </c:pt>
                <c:pt idx="26">
                  <c:v>86</c:v>
                </c:pt>
                <c:pt idx="27">
                  <c:v>89</c:v>
                </c:pt>
                <c:pt idx="28">
                  <c:v>97</c:v>
                </c:pt>
                <c:pt idx="29">
                  <c:v>134</c:v>
                </c:pt>
                <c:pt idx="30">
                  <c:v>94</c:v>
                </c:pt>
                <c:pt idx="31">
                  <c:v>79</c:v>
                </c:pt>
                <c:pt idx="32">
                  <c:v>92</c:v>
                </c:pt>
                <c:pt idx="33">
                  <c:v>98</c:v>
                </c:pt>
                <c:pt idx="34">
                  <c:v>53</c:v>
                </c:pt>
                <c:pt idx="35">
                  <c:v>123</c:v>
                </c:pt>
                <c:pt idx="36">
                  <c:v>112</c:v>
                </c:pt>
                <c:pt idx="37">
                  <c:v>96</c:v>
                </c:pt>
                <c:pt idx="38">
                  <c:v>83</c:v>
                </c:pt>
                <c:pt idx="39">
                  <c:v>41</c:v>
                </c:pt>
                <c:pt idx="40">
                  <c:v>91</c:v>
                </c:pt>
                <c:pt idx="41">
                  <c:v>96</c:v>
                </c:pt>
                <c:pt idx="42">
                  <c:v>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BD-40FE-959A-2BC4E6D45323}"/>
            </c:ext>
          </c:extLst>
        </c:ser>
        <c:ser>
          <c:idx val="2"/>
          <c:order val="1"/>
          <c:tx>
            <c:v>Returns</c:v>
          </c:tx>
          <c:spPr>
            <a:ln w="12700" cap="rnd">
              <a:solidFill>
                <a:schemeClr val="accent4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'MOVING AVERAGE'!$B$4:$B$47</c:f>
              <c:numCache>
                <c:formatCode>General</c:formatCode>
                <c:ptCount val="4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</c:numCache>
            </c:numRef>
          </c:cat>
          <c:val>
            <c:numRef>
              <c:f>'MOVING AVERAGE'!$D$4:$D$46</c:f>
              <c:numCache>
                <c:formatCode>General</c:formatCode>
                <c:ptCount val="43"/>
                <c:pt idx="0">
                  <c:v>31</c:v>
                </c:pt>
                <c:pt idx="1">
                  <c:v>41</c:v>
                </c:pt>
                <c:pt idx="2">
                  <c:v>20</c:v>
                </c:pt>
                <c:pt idx="3">
                  <c:v>21</c:v>
                </c:pt>
                <c:pt idx="4">
                  <c:v>12</c:v>
                </c:pt>
                <c:pt idx="5">
                  <c:v>28</c:v>
                </c:pt>
                <c:pt idx="6">
                  <c:v>19</c:v>
                </c:pt>
                <c:pt idx="7">
                  <c:v>86</c:v>
                </c:pt>
                <c:pt idx="8">
                  <c:v>40</c:v>
                </c:pt>
                <c:pt idx="9">
                  <c:v>26</c:v>
                </c:pt>
                <c:pt idx="10">
                  <c:v>28</c:v>
                </c:pt>
                <c:pt idx="11">
                  <c:v>43</c:v>
                </c:pt>
                <c:pt idx="12">
                  <c:v>15</c:v>
                </c:pt>
                <c:pt idx="13">
                  <c:v>18</c:v>
                </c:pt>
                <c:pt idx="14">
                  <c:v>27</c:v>
                </c:pt>
                <c:pt idx="15">
                  <c:v>25</c:v>
                </c:pt>
                <c:pt idx="16">
                  <c:v>32</c:v>
                </c:pt>
                <c:pt idx="17">
                  <c:v>24</c:v>
                </c:pt>
                <c:pt idx="18">
                  <c:v>26</c:v>
                </c:pt>
                <c:pt idx="19">
                  <c:v>30</c:v>
                </c:pt>
                <c:pt idx="20">
                  <c:v>19</c:v>
                </c:pt>
                <c:pt idx="21">
                  <c:v>20</c:v>
                </c:pt>
                <c:pt idx="22">
                  <c:v>19</c:v>
                </c:pt>
                <c:pt idx="23">
                  <c:v>16</c:v>
                </c:pt>
                <c:pt idx="24">
                  <c:v>12</c:v>
                </c:pt>
                <c:pt idx="25">
                  <c:v>13</c:v>
                </c:pt>
                <c:pt idx="26">
                  <c:v>9</c:v>
                </c:pt>
                <c:pt idx="27">
                  <c:v>12</c:v>
                </c:pt>
                <c:pt idx="28">
                  <c:v>1</c:v>
                </c:pt>
                <c:pt idx="29">
                  <c:v>9</c:v>
                </c:pt>
                <c:pt idx="30">
                  <c:v>8</c:v>
                </c:pt>
                <c:pt idx="31">
                  <c:v>10</c:v>
                </c:pt>
                <c:pt idx="32">
                  <c:v>12</c:v>
                </c:pt>
                <c:pt idx="33">
                  <c:v>8</c:v>
                </c:pt>
                <c:pt idx="34">
                  <c:v>10</c:v>
                </c:pt>
                <c:pt idx="35">
                  <c:v>9</c:v>
                </c:pt>
                <c:pt idx="36">
                  <c:v>27</c:v>
                </c:pt>
                <c:pt idx="37">
                  <c:v>14</c:v>
                </c:pt>
                <c:pt idx="38">
                  <c:v>14</c:v>
                </c:pt>
                <c:pt idx="39">
                  <c:v>18</c:v>
                </c:pt>
                <c:pt idx="40">
                  <c:v>11</c:v>
                </c:pt>
                <c:pt idx="41">
                  <c:v>17</c:v>
                </c:pt>
                <c:pt idx="42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BD-40FE-959A-2BC4E6D45323}"/>
            </c:ext>
          </c:extLst>
        </c:ser>
        <c:ser>
          <c:idx val="3"/>
          <c:order val="2"/>
          <c:tx>
            <c:v>Net Sales</c:v>
          </c:tx>
          <c:spPr>
            <a:ln w="12700" cap="rnd">
              <a:solidFill>
                <a:schemeClr val="bg1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square"/>
            <c:size val="4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cat>
            <c:numRef>
              <c:f>'MOVING AVERAGE'!$B$4:$B$47</c:f>
              <c:numCache>
                <c:formatCode>General</c:formatCode>
                <c:ptCount val="4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</c:numCache>
            </c:numRef>
          </c:cat>
          <c:val>
            <c:numRef>
              <c:f>'MOVING AVERAGE'!$E$5:$E$46</c:f>
              <c:numCache>
                <c:formatCode>General</c:formatCode>
                <c:ptCount val="42"/>
                <c:pt idx="0">
                  <c:v>97</c:v>
                </c:pt>
                <c:pt idx="1">
                  <c:v>111</c:v>
                </c:pt>
                <c:pt idx="2">
                  <c:v>33</c:v>
                </c:pt>
                <c:pt idx="3">
                  <c:v>86</c:v>
                </c:pt>
                <c:pt idx="4">
                  <c:v>74</c:v>
                </c:pt>
                <c:pt idx="5">
                  <c:v>43</c:v>
                </c:pt>
                <c:pt idx="6">
                  <c:v>125</c:v>
                </c:pt>
                <c:pt idx="7">
                  <c:v>90</c:v>
                </c:pt>
                <c:pt idx="8">
                  <c:v>102</c:v>
                </c:pt>
                <c:pt idx="9">
                  <c:v>80</c:v>
                </c:pt>
                <c:pt idx="10">
                  <c:v>64</c:v>
                </c:pt>
                <c:pt idx="11">
                  <c:v>62</c:v>
                </c:pt>
                <c:pt idx="12">
                  <c:v>74</c:v>
                </c:pt>
                <c:pt idx="13">
                  <c:v>75</c:v>
                </c:pt>
                <c:pt idx="14">
                  <c:v>82</c:v>
                </c:pt>
                <c:pt idx="15">
                  <c:v>80</c:v>
                </c:pt>
                <c:pt idx="16">
                  <c:v>75</c:v>
                </c:pt>
                <c:pt idx="17">
                  <c:v>70</c:v>
                </c:pt>
                <c:pt idx="18">
                  <c:v>90</c:v>
                </c:pt>
                <c:pt idx="19">
                  <c:v>71</c:v>
                </c:pt>
                <c:pt idx="20">
                  <c:v>14</c:v>
                </c:pt>
                <c:pt idx="21">
                  <c:v>68</c:v>
                </c:pt>
                <c:pt idx="22">
                  <c:v>39</c:v>
                </c:pt>
                <c:pt idx="23">
                  <c:v>72</c:v>
                </c:pt>
                <c:pt idx="24">
                  <c:v>64</c:v>
                </c:pt>
                <c:pt idx="25">
                  <c:v>74</c:v>
                </c:pt>
                <c:pt idx="26">
                  <c:v>88</c:v>
                </c:pt>
                <c:pt idx="27">
                  <c:v>88</c:v>
                </c:pt>
                <c:pt idx="28">
                  <c:v>126</c:v>
                </c:pt>
                <c:pt idx="29">
                  <c:v>84</c:v>
                </c:pt>
                <c:pt idx="30">
                  <c:v>67</c:v>
                </c:pt>
                <c:pt idx="31">
                  <c:v>84</c:v>
                </c:pt>
                <c:pt idx="32">
                  <c:v>88</c:v>
                </c:pt>
                <c:pt idx="33">
                  <c:v>44</c:v>
                </c:pt>
                <c:pt idx="34">
                  <c:v>96</c:v>
                </c:pt>
                <c:pt idx="35">
                  <c:v>98</c:v>
                </c:pt>
                <c:pt idx="36">
                  <c:v>82</c:v>
                </c:pt>
                <c:pt idx="37">
                  <c:v>65</c:v>
                </c:pt>
                <c:pt idx="38">
                  <c:v>30</c:v>
                </c:pt>
                <c:pt idx="39">
                  <c:v>74</c:v>
                </c:pt>
                <c:pt idx="40">
                  <c:v>69</c:v>
                </c:pt>
                <c:pt idx="41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BD-40FE-959A-2BC4E6D45323}"/>
            </c:ext>
          </c:extLst>
        </c:ser>
        <c:ser>
          <c:idx val="0"/>
          <c:order val="3"/>
          <c:tx>
            <c:strRef>
              <c:f>'MOVING AVERAGE'!$H$3</c:f>
              <c:strCache>
                <c:ptCount val="1"/>
                <c:pt idx="0">
                  <c:v>Forecast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'MOVING AVERAGE'!$F$4:$F$47</c:f>
              <c:numCache>
                <c:formatCode>0.0</c:formatCode>
                <c:ptCount val="44"/>
                <c:pt idx="3">
                  <c:v>122</c:v>
                </c:pt>
                <c:pt idx="4">
                  <c:v>80.333333333333329</c:v>
                </c:pt>
                <c:pt idx="5">
                  <c:v>76.666666666666671</c:v>
                </c:pt>
                <c:pt idx="6">
                  <c:v>64.333333333333329</c:v>
                </c:pt>
                <c:pt idx="7">
                  <c:v>67.666666666666671</c:v>
                </c:pt>
                <c:pt idx="8">
                  <c:v>80.666666666666671</c:v>
                </c:pt>
                <c:pt idx="9">
                  <c:v>86</c:v>
                </c:pt>
                <c:pt idx="10">
                  <c:v>105.66666666666667</c:v>
                </c:pt>
                <c:pt idx="11">
                  <c:v>90.666666666666671</c:v>
                </c:pt>
                <c:pt idx="12">
                  <c:v>82</c:v>
                </c:pt>
                <c:pt idx="13">
                  <c:v>68.666666666666671</c:v>
                </c:pt>
                <c:pt idx="14">
                  <c:v>66.666666666666671</c:v>
                </c:pt>
                <c:pt idx="15">
                  <c:v>70.333333333333329</c:v>
                </c:pt>
                <c:pt idx="16">
                  <c:v>77</c:v>
                </c:pt>
                <c:pt idx="17">
                  <c:v>79</c:v>
                </c:pt>
                <c:pt idx="18">
                  <c:v>79</c:v>
                </c:pt>
                <c:pt idx="19">
                  <c:v>75</c:v>
                </c:pt>
                <c:pt idx="20">
                  <c:v>78.333333333333329</c:v>
                </c:pt>
                <c:pt idx="21">
                  <c:v>77</c:v>
                </c:pt>
                <c:pt idx="22">
                  <c:v>58.333333333333336</c:v>
                </c:pt>
                <c:pt idx="23">
                  <c:v>51</c:v>
                </c:pt>
                <c:pt idx="24">
                  <c:v>40.333333333333336</c:v>
                </c:pt>
                <c:pt idx="25">
                  <c:v>59.666666666666664</c:v>
                </c:pt>
                <c:pt idx="26">
                  <c:v>58.333333333333336</c:v>
                </c:pt>
                <c:pt idx="27">
                  <c:v>70</c:v>
                </c:pt>
                <c:pt idx="28">
                  <c:v>75.333333333333329</c:v>
                </c:pt>
                <c:pt idx="29">
                  <c:v>83.333333333333329</c:v>
                </c:pt>
                <c:pt idx="30">
                  <c:v>100.66666666666667</c:v>
                </c:pt>
                <c:pt idx="31">
                  <c:v>99.333333333333329</c:v>
                </c:pt>
                <c:pt idx="32">
                  <c:v>92.333333333333329</c:v>
                </c:pt>
                <c:pt idx="33">
                  <c:v>78.333333333333329</c:v>
                </c:pt>
                <c:pt idx="34">
                  <c:v>79.666666666666671</c:v>
                </c:pt>
                <c:pt idx="35">
                  <c:v>72</c:v>
                </c:pt>
                <c:pt idx="36">
                  <c:v>76</c:v>
                </c:pt>
                <c:pt idx="37">
                  <c:v>79.333333333333329</c:v>
                </c:pt>
                <c:pt idx="38">
                  <c:v>92</c:v>
                </c:pt>
                <c:pt idx="39">
                  <c:v>81.666666666666671</c:v>
                </c:pt>
                <c:pt idx="40">
                  <c:v>59</c:v>
                </c:pt>
                <c:pt idx="41">
                  <c:v>56.333333333333336</c:v>
                </c:pt>
                <c:pt idx="42">
                  <c:v>57.666666666666664</c:v>
                </c:pt>
                <c:pt idx="43">
                  <c:v>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BD-40FE-959A-2BC4E6D453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4054144"/>
        <c:axId val="1014049984"/>
      </c:lineChart>
      <c:catAx>
        <c:axId val="1014054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049984"/>
        <c:crosses val="autoZero"/>
        <c:auto val="1"/>
        <c:lblAlgn val="ctr"/>
        <c:lblOffset val="100"/>
        <c:noMultiLvlLbl val="0"/>
      </c:catAx>
      <c:valAx>
        <c:axId val="101404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054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Weekly Sales-Forecast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'EXPONENTIAL SMOOTHING'!$C$2</c:f>
              <c:strCache>
                <c:ptCount val="1"/>
                <c:pt idx="0">
                  <c:v>Gross Sales</c:v>
                </c:pt>
              </c:strCache>
            </c:strRef>
          </c:tx>
          <c:spPr>
            <a:ln w="9525" cap="rnd">
              <a:solidFill>
                <a:srgbClr val="C00000"/>
              </a:solidFill>
              <a:prstDash val="solid"/>
              <a:round/>
            </a:ln>
            <a:effectLst/>
          </c:spPr>
          <c:marker>
            <c:symbol val="circle"/>
            <c:size val="3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cat>
            <c:numRef>
              <c:f>'EXPONENTIAL SMOOTHING'!$B$4:$B$47</c:f>
              <c:numCache>
                <c:formatCode>General</c:formatCode>
                <c:ptCount val="4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</c:numCache>
            </c:numRef>
          </c:cat>
          <c:val>
            <c:numRef>
              <c:f>'EXPONENTIAL SMOOTHING'!$C$4:$C$46</c:f>
              <c:numCache>
                <c:formatCode>General</c:formatCode>
                <c:ptCount val="43"/>
                <c:pt idx="0">
                  <c:v>199</c:v>
                </c:pt>
                <c:pt idx="1">
                  <c:v>117</c:v>
                </c:pt>
                <c:pt idx="2">
                  <c:v>132</c:v>
                </c:pt>
                <c:pt idx="3">
                  <c:v>45</c:v>
                </c:pt>
                <c:pt idx="4">
                  <c:v>114</c:v>
                </c:pt>
                <c:pt idx="5">
                  <c:v>93</c:v>
                </c:pt>
                <c:pt idx="6">
                  <c:v>129</c:v>
                </c:pt>
                <c:pt idx="7">
                  <c:v>165</c:v>
                </c:pt>
                <c:pt idx="8">
                  <c:v>116</c:v>
                </c:pt>
                <c:pt idx="9">
                  <c:v>130</c:v>
                </c:pt>
                <c:pt idx="10">
                  <c:v>123</c:v>
                </c:pt>
                <c:pt idx="11">
                  <c:v>79</c:v>
                </c:pt>
                <c:pt idx="12">
                  <c:v>80</c:v>
                </c:pt>
                <c:pt idx="13">
                  <c:v>101</c:v>
                </c:pt>
                <c:pt idx="14">
                  <c:v>100</c:v>
                </c:pt>
                <c:pt idx="15">
                  <c:v>114</c:v>
                </c:pt>
                <c:pt idx="16">
                  <c:v>104</c:v>
                </c:pt>
                <c:pt idx="17">
                  <c:v>101</c:v>
                </c:pt>
                <c:pt idx="18">
                  <c:v>100</c:v>
                </c:pt>
                <c:pt idx="19">
                  <c:v>109</c:v>
                </c:pt>
                <c:pt idx="20">
                  <c:v>91</c:v>
                </c:pt>
                <c:pt idx="21">
                  <c:v>33</c:v>
                </c:pt>
                <c:pt idx="22">
                  <c:v>84</c:v>
                </c:pt>
                <c:pt idx="23">
                  <c:v>51</c:v>
                </c:pt>
                <c:pt idx="24">
                  <c:v>85</c:v>
                </c:pt>
                <c:pt idx="25">
                  <c:v>73</c:v>
                </c:pt>
                <c:pt idx="26">
                  <c:v>86</c:v>
                </c:pt>
                <c:pt idx="27">
                  <c:v>89</c:v>
                </c:pt>
                <c:pt idx="28">
                  <c:v>97</c:v>
                </c:pt>
                <c:pt idx="29">
                  <c:v>134</c:v>
                </c:pt>
                <c:pt idx="30">
                  <c:v>94</c:v>
                </c:pt>
                <c:pt idx="31">
                  <c:v>79</c:v>
                </c:pt>
                <c:pt idx="32">
                  <c:v>92</c:v>
                </c:pt>
                <c:pt idx="33">
                  <c:v>98</c:v>
                </c:pt>
                <c:pt idx="34">
                  <c:v>53</c:v>
                </c:pt>
                <c:pt idx="35">
                  <c:v>123</c:v>
                </c:pt>
                <c:pt idx="36">
                  <c:v>112</c:v>
                </c:pt>
                <c:pt idx="37">
                  <c:v>96</c:v>
                </c:pt>
                <c:pt idx="38">
                  <c:v>83</c:v>
                </c:pt>
                <c:pt idx="39">
                  <c:v>41</c:v>
                </c:pt>
                <c:pt idx="40">
                  <c:v>91</c:v>
                </c:pt>
                <c:pt idx="41">
                  <c:v>96</c:v>
                </c:pt>
                <c:pt idx="42">
                  <c:v>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2B8-4FED-A148-915EFEA8C979}"/>
            </c:ext>
          </c:extLst>
        </c:ser>
        <c:ser>
          <c:idx val="2"/>
          <c:order val="1"/>
          <c:tx>
            <c:v>Returns</c:v>
          </c:tx>
          <c:spPr>
            <a:ln w="12700" cap="rnd">
              <a:solidFill>
                <a:schemeClr val="accent4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'EXPONENTIAL SMOOTHING'!$B$4:$B$47</c:f>
              <c:numCache>
                <c:formatCode>General</c:formatCode>
                <c:ptCount val="4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</c:numCache>
            </c:numRef>
          </c:cat>
          <c:val>
            <c:numRef>
              <c:f>'EXPONENTIAL SMOOTHING'!$D$4:$D$46</c:f>
              <c:numCache>
                <c:formatCode>General</c:formatCode>
                <c:ptCount val="43"/>
                <c:pt idx="0">
                  <c:v>31</c:v>
                </c:pt>
                <c:pt idx="1">
                  <c:v>41</c:v>
                </c:pt>
                <c:pt idx="2">
                  <c:v>20</c:v>
                </c:pt>
                <c:pt idx="3">
                  <c:v>21</c:v>
                </c:pt>
                <c:pt idx="4">
                  <c:v>12</c:v>
                </c:pt>
                <c:pt idx="5">
                  <c:v>28</c:v>
                </c:pt>
                <c:pt idx="6">
                  <c:v>19</c:v>
                </c:pt>
                <c:pt idx="7">
                  <c:v>86</c:v>
                </c:pt>
                <c:pt idx="8">
                  <c:v>40</c:v>
                </c:pt>
                <c:pt idx="9">
                  <c:v>26</c:v>
                </c:pt>
                <c:pt idx="10">
                  <c:v>28</c:v>
                </c:pt>
                <c:pt idx="11">
                  <c:v>43</c:v>
                </c:pt>
                <c:pt idx="12">
                  <c:v>15</c:v>
                </c:pt>
                <c:pt idx="13">
                  <c:v>18</c:v>
                </c:pt>
                <c:pt idx="14">
                  <c:v>27</c:v>
                </c:pt>
                <c:pt idx="15">
                  <c:v>25</c:v>
                </c:pt>
                <c:pt idx="16">
                  <c:v>32</c:v>
                </c:pt>
                <c:pt idx="17">
                  <c:v>24</c:v>
                </c:pt>
                <c:pt idx="18">
                  <c:v>26</c:v>
                </c:pt>
                <c:pt idx="19">
                  <c:v>30</c:v>
                </c:pt>
                <c:pt idx="20">
                  <c:v>19</c:v>
                </c:pt>
                <c:pt idx="21">
                  <c:v>20</c:v>
                </c:pt>
                <c:pt idx="22">
                  <c:v>19</c:v>
                </c:pt>
                <c:pt idx="23">
                  <c:v>16</c:v>
                </c:pt>
                <c:pt idx="24">
                  <c:v>12</c:v>
                </c:pt>
                <c:pt idx="25">
                  <c:v>13</c:v>
                </c:pt>
                <c:pt idx="26">
                  <c:v>9</c:v>
                </c:pt>
                <c:pt idx="27">
                  <c:v>12</c:v>
                </c:pt>
                <c:pt idx="28">
                  <c:v>1</c:v>
                </c:pt>
                <c:pt idx="29">
                  <c:v>9</c:v>
                </c:pt>
                <c:pt idx="30">
                  <c:v>8</c:v>
                </c:pt>
                <c:pt idx="31">
                  <c:v>10</c:v>
                </c:pt>
                <c:pt idx="32">
                  <c:v>12</c:v>
                </c:pt>
                <c:pt idx="33">
                  <c:v>8</c:v>
                </c:pt>
                <c:pt idx="34">
                  <c:v>10</c:v>
                </c:pt>
                <c:pt idx="35">
                  <c:v>9</c:v>
                </c:pt>
                <c:pt idx="36">
                  <c:v>27</c:v>
                </c:pt>
                <c:pt idx="37">
                  <c:v>14</c:v>
                </c:pt>
                <c:pt idx="38">
                  <c:v>14</c:v>
                </c:pt>
                <c:pt idx="39">
                  <c:v>18</c:v>
                </c:pt>
                <c:pt idx="40">
                  <c:v>11</c:v>
                </c:pt>
                <c:pt idx="41">
                  <c:v>17</c:v>
                </c:pt>
                <c:pt idx="42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2B8-4FED-A148-915EFEA8C979}"/>
            </c:ext>
          </c:extLst>
        </c:ser>
        <c:ser>
          <c:idx val="3"/>
          <c:order val="2"/>
          <c:tx>
            <c:v>Net Sales</c:v>
          </c:tx>
          <c:spPr>
            <a:ln w="12700" cap="rnd">
              <a:solidFill>
                <a:schemeClr val="bg1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square"/>
            <c:size val="4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cat>
            <c:numRef>
              <c:f>'EXPONENTIAL SMOOTHING'!$B$4:$B$47</c:f>
              <c:numCache>
                <c:formatCode>General</c:formatCode>
                <c:ptCount val="4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</c:numCache>
            </c:numRef>
          </c:cat>
          <c:val>
            <c:numRef>
              <c:f>'EXPONENTIAL SMOOTHING'!$E$5:$E$46</c:f>
              <c:numCache>
                <c:formatCode>General</c:formatCode>
                <c:ptCount val="42"/>
                <c:pt idx="0">
                  <c:v>97</c:v>
                </c:pt>
                <c:pt idx="1">
                  <c:v>111</c:v>
                </c:pt>
                <c:pt idx="2">
                  <c:v>33</c:v>
                </c:pt>
                <c:pt idx="3">
                  <c:v>86</c:v>
                </c:pt>
                <c:pt idx="4">
                  <c:v>74</c:v>
                </c:pt>
                <c:pt idx="5">
                  <c:v>43</c:v>
                </c:pt>
                <c:pt idx="6">
                  <c:v>125</c:v>
                </c:pt>
                <c:pt idx="7">
                  <c:v>90</c:v>
                </c:pt>
                <c:pt idx="8">
                  <c:v>102</c:v>
                </c:pt>
                <c:pt idx="9">
                  <c:v>80</c:v>
                </c:pt>
                <c:pt idx="10">
                  <c:v>64</c:v>
                </c:pt>
                <c:pt idx="11">
                  <c:v>62</c:v>
                </c:pt>
                <c:pt idx="12">
                  <c:v>74</c:v>
                </c:pt>
                <c:pt idx="13">
                  <c:v>75</c:v>
                </c:pt>
                <c:pt idx="14">
                  <c:v>82</c:v>
                </c:pt>
                <c:pt idx="15">
                  <c:v>80</c:v>
                </c:pt>
                <c:pt idx="16">
                  <c:v>75</c:v>
                </c:pt>
                <c:pt idx="17">
                  <c:v>70</c:v>
                </c:pt>
                <c:pt idx="18">
                  <c:v>90</c:v>
                </c:pt>
                <c:pt idx="19">
                  <c:v>71</c:v>
                </c:pt>
                <c:pt idx="20">
                  <c:v>14</c:v>
                </c:pt>
                <c:pt idx="21">
                  <c:v>68</c:v>
                </c:pt>
                <c:pt idx="22">
                  <c:v>39</c:v>
                </c:pt>
                <c:pt idx="23">
                  <c:v>72</c:v>
                </c:pt>
                <c:pt idx="24">
                  <c:v>64</c:v>
                </c:pt>
                <c:pt idx="25">
                  <c:v>74</c:v>
                </c:pt>
                <c:pt idx="26">
                  <c:v>88</c:v>
                </c:pt>
                <c:pt idx="27">
                  <c:v>88</c:v>
                </c:pt>
                <c:pt idx="28">
                  <c:v>126</c:v>
                </c:pt>
                <c:pt idx="29">
                  <c:v>84</c:v>
                </c:pt>
                <c:pt idx="30">
                  <c:v>67</c:v>
                </c:pt>
                <c:pt idx="31">
                  <c:v>84</c:v>
                </c:pt>
                <c:pt idx="32">
                  <c:v>88</c:v>
                </c:pt>
                <c:pt idx="33">
                  <c:v>44</c:v>
                </c:pt>
                <c:pt idx="34">
                  <c:v>96</c:v>
                </c:pt>
                <c:pt idx="35">
                  <c:v>98</c:v>
                </c:pt>
                <c:pt idx="36">
                  <c:v>82</c:v>
                </c:pt>
                <c:pt idx="37">
                  <c:v>65</c:v>
                </c:pt>
                <c:pt idx="38">
                  <c:v>30</c:v>
                </c:pt>
                <c:pt idx="39">
                  <c:v>74</c:v>
                </c:pt>
                <c:pt idx="40">
                  <c:v>69</c:v>
                </c:pt>
                <c:pt idx="41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2B8-4FED-A148-915EFEA8C979}"/>
            </c:ext>
          </c:extLst>
        </c:ser>
        <c:ser>
          <c:idx val="0"/>
          <c:order val="3"/>
          <c:tx>
            <c:strRef>
              <c:f>'EXPONENTIAL SMOOTHING'!$H$3</c:f>
              <c:strCache>
                <c:ptCount val="1"/>
                <c:pt idx="0">
                  <c:v>Forecast</c:v>
                </c:pt>
              </c:strCache>
            </c:strRef>
          </c:tx>
          <c:spPr>
            <a:ln w="952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'EXPONENTIAL SMOOTHING'!$H$4:$H$47</c:f>
              <c:numCache>
                <c:formatCode>0.0</c:formatCode>
                <c:ptCount val="44"/>
                <c:pt idx="0">
                  <c:v>158</c:v>
                </c:pt>
                <c:pt idx="1">
                  <c:v>158</c:v>
                </c:pt>
                <c:pt idx="2">
                  <c:v>136.65</c:v>
                </c:pt>
                <c:pt idx="3">
                  <c:v>127.6725</c:v>
                </c:pt>
                <c:pt idx="4">
                  <c:v>94.537125000000003</c:v>
                </c:pt>
                <c:pt idx="5">
                  <c:v>91.549131250000002</c:v>
                </c:pt>
                <c:pt idx="6">
                  <c:v>85.406935312499996</c:v>
                </c:pt>
                <c:pt idx="7">
                  <c:v>70.564507953125002</c:v>
                </c:pt>
                <c:pt idx="8">
                  <c:v>89.616930169531258</c:v>
                </c:pt>
                <c:pt idx="9">
                  <c:v>89.751004610195309</c:v>
                </c:pt>
                <c:pt idx="10">
                  <c:v>94.038152996626948</c:v>
                </c:pt>
                <c:pt idx="11">
                  <c:v>89.124799447807519</c:v>
                </c:pt>
                <c:pt idx="12">
                  <c:v>80.331119641074878</c:v>
                </c:pt>
                <c:pt idx="13">
                  <c:v>73.915227766698678</c:v>
                </c:pt>
                <c:pt idx="14">
                  <c:v>73.944898048354133</c:v>
                </c:pt>
                <c:pt idx="15">
                  <c:v>74.314183731430191</c:v>
                </c:pt>
                <c:pt idx="16">
                  <c:v>77.004219425429625</c:v>
                </c:pt>
                <c:pt idx="17">
                  <c:v>78.052742626529266</c:v>
                </c:pt>
                <c:pt idx="18">
                  <c:v>76.984282707244034</c:v>
                </c:pt>
                <c:pt idx="19">
                  <c:v>74.539783759708627</c:v>
                </c:pt>
                <c:pt idx="20">
                  <c:v>79.9508594438106</c:v>
                </c:pt>
                <c:pt idx="21">
                  <c:v>76.818058638476884</c:v>
                </c:pt>
                <c:pt idx="22">
                  <c:v>54.831738115009976</c:v>
                </c:pt>
                <c:pt idx="23">
                  <c:v>59.440629774756481</c:v>
                </c:pt>
                <c:pt idx="24">
                  <c:v>52.286409353591715</c:v>
                </c:pt>
                <c:pt idx="25">
                  <c:v>59.186166079834621</c:v>
                </c:pt>
                <c:pt idx="26">
                  <c:v>60.871007951892501</c:v>
                </c:pt>
                <c:pt idx="27">
                  <c:v>65.466155168730126</c:v>
                </c:pt>
                <c:pt idx="28">
                  <c:v>73.35300085967458</c:v>
                </c:pt>
                <c:pt idx="29">
                  <c:v>78.479450558788471</c:v>
                </c:pt>
                <c:pt idx="30">
                  <c:v>95.111642863212495</c:v>
                </c:pt>
                <c:pt idx="31">
                  <c:v>91.222567861088123</c:v>
                </c:pt>
                <c:pt idx="32">
                  <c:v>82.744669109707274</c:v>
                </c:pt>
                <c:pt idx="33">
                  <c:v>83.184034921309731</c:v>
                </c:pt>
                <c:pt idx="34">
                  <c:v>84.869622698851316</c:v>
                </c:pt>
                <c:pt idx="35">
                  <c:v>70.565254754253345</c:v>
                </c:pt>
                <c:pt idx="36">
                  <c:v>79.467415590264665</c:v>
                </c:pt>
                <c:pt idx="37">
                  <c:v>85.953820133672025</c:v>
                </c:pt>
                <c:pt idx="38">
                  <c:v>84.569983086886822</c:v>
                </c:pt>
                <c:pt idx="39">
                  <c:v>77.720489006476441</c:v>
                </c:pt>
                <c:pt idx="40">
                  <c:v>61.018317854209691</c:v>
                </c:pt>
                <c:pt idx="41">
                  <c:v>65.561906605236302</c:v>
                </c:pt>
                <c:pt idx="42">
                  <c:v>66.765239293403596</c:v>
                </c:pt>
                <c:pt idx="43">
                  <c:v>64.747405540712336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B6-4BF1-B3DE-42FA4A4621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4054144"/>
        <c:axId val="1014049984"/>
      </c:lineChart>
      <c:catAx>
        <c:axId val="1014054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049984"/>
        <c:crosses val="autoZero"/>
        <c:auto val="1"/>
        <c:lblAlgn val="ctr"/>
        <c:lblOffset val="100"/>
        <c:noMultiLvlLbl val="0"/>
      </c:catAx>
      <c:valAx>
        <c:axId val="101404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054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Forecast</a:t>
            </a:r>
            <a:r>
              <a:rPr lang="en-US" baseline="0"/>
              <a:t> Error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19050" cap="rnd">
              <a:solidFill>
                <a:schemeClr val="accent2">
                  <a:lumMod val="50000"/>
                </a:schemeClr>
              </a:solidFill>
              <a:prstDash val="lgDashDotDot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val>
            <c:numRef>
              <c:f>'EXPONENTIAL SMOOTHING'!$G$12:$G$24</c:f>
              <c:numCache>
                <c:formatCode>0.0</c:formatCode>
                <c:ptCount val="13"/>
                <c:pt idx="0">
                  <c:v>-8.3568512000000084</c:v>
                </c:pt>
                <c:pt idx="1">
                  <c:v>5.3145190399999933</c:v>
                </c:pt>
                <c:pt idx="2">
                  <c:v>-17.748384768000022</c:v>
                </c:pt>
                <c:pt idx="3">
                  <c:v>-30.198707814400024</c:v>
                </c:pt>
                <c:pt idx="4">
                  <c:v>-26.158966251520013</c:v>
                </c:pt>
                <c:pt idx="5">
                  <c:v>-8.9271730012160191</c:v>
                </c:pt>
                <c:pt idx="6">
                  <c:v>-6.1417384009728124</c:v>
                </c:pt>
                <c:pt idx="7">
                  <c:v>2.0866092792217472</c:v>
                </c:pt>
                <c:pt idx="8">
                  <c:v>-0.33071257662260223</c:v>
                </c:pt>
                <c:pt idx="9">
                  <c:v>-5.2645700612980875</c:v>
                </c:pt>
                <c:pt idx="10">
                  <c:v>-9.2116560490384671</c:v>
                </c:pt>
                <c:pt idx="11">
                  <c:v>12.630675160769215</c:v>
                </c:pt>
                <c:pt idx="12">
                  <c:v>-8.8954598713846309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Forecat!#REF!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58BB-4744-BA2E-2DD02A8F23A2}"/>
            </c:ext>
          </c:extLst>
        </c:ser>
        <c:ser>
          <c:idx val="3"/>
          <c:order val="1"/>
          <c:spPr>
            <a:ln w="19050" cap="rnd">
              <a:solidFill>
                <a:schemeClr val="accent6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val>
            <c:numRef>
              <c:f>'EXPONENTIAL SMOOTHING'!$I$12:$I$24</c:f>
              <c:numCache>
                <c:formatCode>0.0</c:formatCode>
                <c:ptCount val="13"/>
                <c:pt idx="0">
                  <c:v>0.38306983046874166</c:v>
                </c:pt>
                <c:pt idx="1">
                  <c:v>12.248995389804691</c:v>
                </c:pt>
                <c:pt idx="2">
                  <c:v>-14.038152996626948</c:v>
                </c:pt>
                <c:pt idx="3">
                  <c:v>-25.124799447807519</c:v>
                </c:pt>
                <c:pt idx="4">
                  <c:v>-18.331119641074878</c:v>
                </c:pt>
                <c:pt idx="5">
                  <c:v>8.4772233301322331E-2</c:v>
                </c:pt>
                <c:pt idx="6">
                  <c:v>1.0551019516458666</c:v>
                </c:pt>
                <c:pt idx="7">
                  <c:v>7.685816268569809</c:v>
                </c:pt>
                <c:pt idx="8">
                  <c:v>2.9957805745703752</c:v>
                </c:pt>
                <c:pt idx="9">
                  <c:v>-3.0527426265292661</c:v>
                </c:pt>
                <c:pt idx="10">
                  <c:v>-6.9842827072440343</c:v>
                </c:pt>
                <c:pt idx="11">
                  <c:v>15.460216240291373</c:v>
                </c:pt>
                <c:pt idx="12">
                  <c:v>-8.9508594438106002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Forecat!#REF!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58BB-4744-BA2E-2DD02A8F23A2}"/>
            </c:ext>
          </c:extLst>
        </c:ser>
        <c:ser>
          <c:idx val="4"/>
          <c:order val="2"/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5"/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val>
            <c:numRef>
              <c:f>'EXPONENTIAL SMOOTHING'!$K$12:$K$24</c:f>
              <c:numCache>
                <c:formatCode>0.0</c:formatCode>
                <c:ptCount val="13"/>
                <c:pt idx="0">
                  <c:v>-2.6328125</c:v>
                </c:pt>
                <c:pt idx="1">
                  <c:v>10.68359375</c:v>
                </c:pt>
                <c:pt idx="2">
                  <c:v>-16.658203125</c:v>
                </c:pt>
                <c:pt idx="3">
                  <c:v>-24.3291015625</c:v>
                </c:pt>
                <c:pt idx="4">
                  <c:v>-14.16455078125</c:v>
                </c:pt>
                <c:pt idx="5">
                  <c:v>4.917724609375</c:v>
                </c:pt>
                <c:pt idx="6">
                  <c:v>3.4588623046875</c:v>
                </c:pt>
                <c:pt idx="7">
                  <c:v>8.72943115234375</c:v>
                </c:pt>
                <c:pt idx="8">
                  <c:v>2.364715576171875</c:v>
                </c:pt>
                <c:pt idx="9">
                  <c:v>-3.8176422119140625</c:v>
                </c:pt>
                <c:pt idx="10">
                  <c:v>-6.9088211059570313</c:v>
                </c:pt>
                <c:pt idx="11">
                  <c:v>16.545589447021484</c:v>
                </c:pt>
                <c:pt idx="12">
                  <c:v>-10.727205276489258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Forecat!#REF!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4-58BB-4744-BA2E-2DD02A8F23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5580512"/>
        <c:axId val="1285585920"/>
      </c:lineChart>
      <c:catAx>
        <c:axId val="12855805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5585920"/>
        <c:crosses val="autoZero"/>
        <c:auto val="1"/>
        <c:lblAlgn val="ctr"/>
        <c:lblOffset val="100"/>
        <c:noMultiLvlLbl val="0"/>
      </c:catAx>
      <c:valAx>
        <c:axId val="128558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solidFill>
              <a:schemeClr val="accent6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5580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2017-Gross Sales</a:t>
            </a:r>
            <a:r>
              <a:rPr lang="en-US" baseline="0"/>
              <a:t> Data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'EXPONENTIAL SMOOTHING'!$C$2</c:f>
              <c:strCache>
                <c:ptCount val="1"/>
                <c:pt idx="0">
                  <c:v>Gross Sales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'EXPONENTIAL SMOOTHING'!$B$4:$B$47</c:f>
              <c:numCache>
                <c:formatCode>General</c:formatCode>
                <c:ptCount val="4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</c:numCache>
            </c:numRef>
          </c:cat>
          <c:val>
            <c:numRef>
              <c:f>'EXPONENTIAL SMOOTHING'!$C$4:$C$46</c:f>
              <c:numCache>
                <c:formatCode>General</c:formatCode>
                <c:ptCount val="43"/>
                <c:pt idx="0">
                  <c:v>199</c:v>
                </c:pt>
                <c:pt idx="1">
                  <c:v>117</c:v>
                </c:pt>
                <c:pt idx="2">
                  <c:v>132</c:v>
                </c:pt>
                <c:pt idx="3">
                  <c:v>45</c:v>
                </c:pt>
                <c:pt idx="4">
                  <c:v>114</c:v>
                </c:pt>
                <c:pt idx="5">
                  <c:v>93</c:v>
                </c:pt>
                <c:pt idx="6">
                  <c:v>129</c:v>
                </c:pt>
                <c:pt idx="7">
                  <c:v>165</c:v>
                </c:pt>
                <c:pt idx="8">
                  <c:v>116</c:v>
                </c:pt>
                <c:pt idx="9">
                  <c:v>130</c:v>
                </c:pt>
                <c:pt idx="10">
                  <c:v>123</c:v>
                </c:pt>
                <c:pt idx="11">
                  <c:v>79</c:v>
                </c:pt>
                <c:pt idx="12">
                  <c:v>80</c:v>
                </c:pt>
                <c:pt idx="13">
                  <c:v>101</c:v>
                </c:pt>
                <c:pt idx="14">
                  <c:v>100</c:v>
                </c:pt>
                <c:pt idx="15">
                  <c:v>114</c:v>
                </c:pt>
                <c:pt idx="16">
                  <c:v>104</c:v>
                </c:pt>
                <c:pt idx="17">
                  <c:v>101</c:v>
                </c:pt>
                <c:pt idx="18">
                  <c:v>100</c:v>
                </c:pt>
                <c:pt idx="19">
                  <c:v>109</c:v>
                </c:pt>
                <c:pt idx="20">
                  <c:v>91</c:v>
                </c:pt>
                <c:pt idx="21">
                  <c:v>33</c:v>
                </c:pt>
                <c:pt idx="22">
                  <c:v>84</c:v>
                </c:pt>
                <c:pt idx="23">
                  <c:v>51</c:v>
                </c:pt>
                <c:pt idx="24">
                  <c:v>85</c:v>
                </c:pt>
                <c:pt idx="25">
                  <c:v>73</c:v>
                </c:pt>
                <c:pt idx="26">
                  <c:v>86</c:v>
                </c:pt>
                <c:pt idx="27">
                  <c:v>89</c:v>
                </c:pt>
                <c:pt idx="28">
                  <c:v>97</c:v>
                </c:pt>
                <c:pt idx="29">
                  <c:v>134</c:v>
                </c:pt>
                <c:pt idx="30">
                  <c:v>94</c:v>
                </c:pt>
                <c:pt idx="31">
                  <c:v>79</c:v>
                </c:pt>
                <c:pt idx="32">
                  <c:v>92</c:v>
                </c:pt>
                <c:pt idx="33">
                  <c:v>98</c:v>
                </c:pt>
                <c:pt idx="34">
                  <c:v>53</c:v>
                </c:pt>
                <c:pt idx="35">
                  <c:v>123</c:v>
                </c:pt>
                <c:pt idx="36">
                  <c:v>112</c:v>
                </c:pt>
                <c:pt idx="37">
                  <c:v>96</c:v>
                </c:pt>
                <c:pt idx="38">
                  <c:v>83</c:v>
                </c:pt>
                <c:pt idx="39">
                  <c:v>41</c:v>
                </c:pt>
                <c:pt idx="40">
                  <c:v>91</c:v>
                </c:pt>
                <c:pt idx="41">
                  <c:v>96</c:v>
                </c:pt>
                <c:pt idx="42">
                  <c:v>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02-4605-A14A-5DDD07B5FF36}"/>
            </c:ext>
          </c:extLst>
        </c:ser>
        <c:ser>
          <c:idx val="2"/>
          <c:order val="1"/>
          <c:tx>
            <c:strRef>
              <c:f>'EXPONENTIAL SMOOTHING'!$D$2</c:f>
              <c:strCache>
                <c:ptCount val="1"/>
                <c:pt idx="0">
                  <c:v>Returns</c:v>
                </c:pt>
              </c:strCache>
            </c:strRef>
          </c:tx>
          <c:spPr>
            <a:ln w="19050" cap="rnd">
              <a:solidFill>
                <a:schemeClr val="bg1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'EXPONENTIAL SMOOTHING'!$B$4:$B$47</c:f>
              <c:numCache>
                <c:formatCode>General</c:formatCode>
                <c:ptCount val="4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</c:numCache>
            </c:numRef>
          </c:cat>
          <c:val>
            <c:numRef>
              <c:f>'EXPONENTIAL SMOOTHING'!$D$4:$D$46</c:f>
              <c:numCache>
                <c:formatCode>General</c:formatCode>
                <c:ptCount val="43"/>
                <c:pt idx="0">
                  <c:v>31</c:v>
                </c:pt>
                <c:pt idx="1">
                  <c:v>41</c:v>
                </c:pt>
                <c:pt idx="2">
                  <c:v>20</c:v>
                </c:pt>
                <c:pt idx="3">
                  <c:v>21</c:v>
                </c:pt>
                <c:pt idx="4">
                  <c:v>12</c:v>
                </c:pt>
                <c:pt idx="5">
                  <c:v>28</c:v>
                </c:pt>
                <c:pt idx="6">
                  <c:v>19</c:v>
                </c:pt>
                <c:pt idx="7">
                  <c:v>86</c:v>
                </c:pt>
                <c:pt idx="8">
                  <c:v>40</c:v>
                </c:pt>
                <c:pt idx="9">
                  <c:v>26</c:v>
                </c:pt>
                <c:pt idx="10">
                  <c:v>28</c:v>
                </c:pt>
                <c:pt idx="11">
                  <c:v>43</c:v>
                </c:pt>
                <c:pt idx="12">
                  <c:v>15</c:v>
                </c:pt>
                <c:pt idx="13">
                  <c:v>18</c:v>
                </c:pt>
                <c:pt idx="14">
                  <c:v>27</c:v>
                </c:pt>
                <c:pt idx="15">
                  <c:v>25</c:v>
                </c:pt>
                <c:pt idx="16">
                  <c:v>32</c:v>
                </c:pt>
                <c:pt idx="17">
                  <c:v>24</c:v>
                </c:pt>
                <c:pt idx="18">
                  <c:v>26</c:v>
                </c:pt>
                <c:pt idx="19">
                  <c:v>30</c:v>
                </c:pt>
                <c:pt idx="20">
                  <c:v>19</c:v>
                </c:pt>
                <c:pt idx="21">
                  <c:v>20</c:v>
                </c:pt>
                <c:pt idx="22">
                  <c:v>19</c:v>
                </c:pt>
                <c:pt idx="23">
                  <c:v>16</c:v>
                </c:pt>
                <c:pt idx="24">
                  <c:v>12</c:v>
                </c:pt>
                <c:pt idx="25">
                  <c:v>13</c:v>
                </c:pt>
                <c:pt idx="26">
                  <c:v>9</c:v>
                </c:pt>
                <c:pt idx="27">
                  <c:v>12</c:v>
                </c:pt>
                <c:pt idx="28">
                  <c:v>1</c:v>
                </c:pt>
                <c:pt idx="29">
                  <c:v>9</c:v>
                </c:pt>
                <c:pt idx="30">
                  <c:v>8</c:v>
                </c:pt>
                <c:pt idx="31">
                  <c:v>10</c:v>
                </c:pt>
                <c:pt idx="32">
                  <c:v>12</c:v>
                </c:pt>
                <c:pt idx="33">
                  <c:v>8</c:v>
                </c:pt>
                <c:pt idx="34">
                  <c:v>10</c:v>
                </c:pt>
                <c:pt idx="35">
                  <c:v>9</c:v>
                </c:pt>
                <c:pt idx="36">
                  <c:v>27</c:v>
                </c:pt>
                <c:pt idx="37">
                  <c:v>14</c:v>
                </c:pt>
                <c:pt idx="38">
                  <c:v>14</c:v>
                </c:pt>
                <c:pt idx="39">
                  <c:v>18</c:v>
                </c:pt>
                <c:pt idx="40">
                  <c:v>11</c:v>
                </c:pt>
                <c:pt idx="41">
                  <c:v>17</c:v>
                </c:pt>
                <c:pt idx="42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02-4605-A14A-5DDD07B5FF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4043744"/>
        <c:axId val="1014051648"/>
      </c:lineChart>
      <c:catAx>
        <c:axId val="1014043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051648"/>
        <c:crosses val="autoZero"/>
        <c:auto val="1"/>
        <c:lblAlgn val="ctr"/>
        <c:lblOffset val="100"/>
        <c:noMultiLvlLbl val="0"/>
      </c:catAx>
      <c:valAx>
        <c:axId val="101405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043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291551</xdr:colOff>
      <xdr:row>2</xdr:row>
      <xdr:rowOff>165802</xdr:rowOff>
    </xdr:from>
    <xdr:to>
      <xdr:col>20</xdr:col>
      <xdr:colOff>432937</xdr:colOff>
      <xdr:row>17</xdr:row>
      <xdr:rowOff>175327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1BBAA7-7D3B-474D-A103-2929529026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113960</xdr:colOff>
      <xdr:row>18</xdr:row>
      <xdr:rowOff>99161</xdr:rowOff>
    </xdr:from>
    <xdr:to>
      <xdr:col>24</xdr:col>
      <xdr:colOff>255346</xdr:colOff>
      <xdr:row>33</xdr:row>
      <xdr:rowOff>108685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154143</xdr:colOff>
      <xdr:row>3</xdr:row>
      <xdr:rowOff>123867</xdr:rowOff>
    </xdr:from>
    <xdr:to>
      <xdr:col>24</xdr:col>
      <xdr:colOff>297018</xdr:colOff>
      <xdr:row>17</xdr:row>
      <xdr:rowOff>116425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108304</xdr:colOff>
      <xdr:row>34</xdr:row>
      <xdr:rowOff>164688</xdr:rowOff>
    </xdr:from>
    <xdr:to>
      <xdr:col>24</xdr:col>
      <xdr:colOff>262788</xdr:colOff>
      <xdr:row>49</xdr:row>
      <xdr:rowOff>35760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6C9F8-B75C-4BBB-AA47-07147E8439A6}">
  <dimension ref="B1:K48"/>
  <sheetViews>
    <sheetView topLeftCell="A21" zoomScale="78" workbookViewId="0">
      <selection activeCell="J26" sqref="J26"/>
    </sheetView>
  </sheetViews>
  <sheetFormatPr defaultRowHeight="14.25" x14ac:dyDescent="0.45"/>
  <cols>
    <col min="1" max="1" width="5.73046875" style="1" customWidth="1"/>
    <col min="2" max="3" width="11" style="1" customWidth="1"/>
    <col min="4" max="4" width="10.1328125" style="1" customWidth="1"/>
    <col min="5" max="5" width="9.1328125" style="1" bestFit="1" customWidth="1"/>
    <col min="6" max="6" width="18.46484375" style="1" bestFit="1" customWidth="1"/>
    <col min="7" max="7" width="15.265625" style="1" customWidth="1"/>
    <col min="8" max="8" width="19.3984375" style="1" customWidth="1"/>
    <col min="9" max="10" width="15.265625" style="1" customWidth="1"/>
    <col min="11" max="11" width="19.46484375" style="1" customWidth="1"/>
    <col min="12" max="16384" width="9.06640625" style="1"/>
  </cols>
  <sheetData>
    <row r="1" spans="2:11" ht="14.65" thickBot="1" x14ac:dyDescent="0.5"/>
    <row r="2" spans="2:11" ht="14.65" thickBot="1" x14ac:dyDescent="0.5">
      <c r="B2" s="44" t="s">
        <v>0</v>
      </c>
      <c r="C2" s="46" t="s">
        <v>6</v>
      </c>
      <c r="D2" s="46" t="s">
        <v>1</v>
      </c>
      <c r="E2" s="46" t="s">
        <v>3</v>
      </c>
      <c r="F2" s="25" t="s">
        <v>8</v>
      </c>
      <c r="G2" s="26">
        <v>3</v>
      </c>
      <c r="H2" s="25" t="s">
        <v>8</v>
      </c>
      <c r="I2" s="27">
        <v>4</v>
      </c>
      <c r="J2" s="25" t="s">
        <v>8</v>
      </c>
      <c r="K2" s="36">
        <v>5</v>
      </c>
    </row>
    <row r="3" spans="2:11" ht="14.65" thickBot="1" x14ac:dyDescent="0.5">
      <c r="B3" s="45"/>
      <c r="C3" s="47"/>
      <c r="D3" s="47"/>
      <c r="E3" s="47"/>
      <c r="F3" s="24" t="s">
        <v>4</v>
      </c>
      <c r="G3" s="34" t="s">
        <v>7</v>
      </c>
      <c r="H3" s="34" t="s">
        <v>4</v>
      </c>
      <c r="I3" s="34" t="s">
        <v>7</v>
      </c>
      <c r="J3" s="34" t="s">
        <v>4</v>
      </c>
      <c r="K3" s="35" t="s">
        <v>7</v>
      </c>
    </row>
    <row r="4" spans="2:11" x14ac:dyDescent="0.45">
      <c r="B4" s="5">
        <v>1</v>
      </c>
      <c r="C4" s="6">
        <v>199</v>
      </c>
      <c r="D4" s="6">
        <v>31</v>
      </c>
      <c r="E4" s="7">
        <f>C4-D5</f>
        <v>158</v>
      </c>
      <c r="F4" s="28"/>
      <c r="G4" s="29"/>
      <c r="H4" s="30"/>
      <c r="I4" s="31"/>
      <c r="J4" s="32"/>
      <c r="K4" s="33"/>
    </row>
    <row r="5" spans="2:11" x14ac:dyDescent="0.45">
      <c r="B5" s="8">
        <v>2</v>
      </c>
      <c r="C5" s="9">
        <v>117</v>
      </c>
      <c r="D5" s="9">
        <v>41</v>
      </c>
      <c r="E5" s="10">
        <f t="shared" ref="E5:E46" si="0">C5-D6</f>
        <v>97</v>
      </c>
      <c r="F5" s="11"/>
      <c r="G5" s="12"/>
      <c r="H5" s="13"/>
      <c r="I5" s="14"/>
      <c r="J5" s="15"/>
      <c r="K5" s="16"/>
    </row>
    <row r="6" spans="2:11" x14ac:dyDescent="0.45">
      <c r="B6" s="8">
        <v>3</v>
      </c>
      <c r="C6" s="9">
        <v>132</v>
      </c>
      <c r="D6" s="9">
        <v>20</v>
      </c>
      <c r="E6" s="10">
        <f t="shared" si="0"/>
        <v>111</v>
      </c>
      <c r="F6" s="11"/>
      <c r="G6" s="12"/>
      <c r="H6" s="13"/>
      <c r="I6" s="14"/>
      <c r="J6" s="15"/>
      <c r="K6" s="16"/>
    </row>
    <row r="7" spans="2:11" x14ac:dyDescent="0.45">
      <c r="B7" s="8">
        <v>4</v>
      </c>
      <c r="C7" s="9">
        <v>45</v>
      </c>
      <c r="D7" s="9">
        <v>21</v>
      </c>
      <c r="E7" s="10">
        <f t="shared" si="0"/>
        <v>33</v>
      </c>
      <c r="F7" s="11">
        <f>AVERAGE(E4:E6)</f>
        <v>122</v>
      </c>
      <c r="G7" s="12">
        <f t="shared" ref="G7:G47" si="1">$E7-F7</f>
        <v>-89</v>
      </c>
      <c r="H7" s="13"/>
      <c r="I7" s="14"/>
      <c r="J7" s="15"/>
      <c r="K7" s="16"/>
    </row>
    <row r="8" spans="2:11" x14ac:dyDescent="0.45">
      <c r="B8" s="8">
        <v>5</v>
      </c>
      <c r="C8" s="9">
        <v>114</v>
      </c>
      <c r="D8" s="9">
        <v>12</v>
      </c>
      <c r="E8" s="10">
        <f t="shared" si="0"/>
        <v>86</v>
      </c>
      <c r="F8" s="11">
        <f t="shared" ref="F8:F47" si="2">AVERAGE(E5:E7)</f>
        <v>80.333333333333329</v>
      </c>
      <c r="G8" s="12">
        <f t="shared" si="1"/>
        <v>5.6666666666666714</v>
      </c>
      <c r="H8" s="13">
        <f>AVERAGE(E4:E7)</f>
        <v>99.75</v>
      </c>
      <c r="I8" s="14">
        <f t="shared" ref="I8:I47" si="3">E8-H8</f>
        <v>-13.75</v>
      </c>
      <c r="J8" s="15"/>
      <c r="K8" s="16"/>
    </row>
    <row r="9" spans="2:11" x14ac:dyDescent="0.45">
      <c r="B9" s="8">
        <v>6</v>
      </c>
      <c r="C9" s="9">
        <v>93</v>
      </c>
      <c r="D9" s="9">
        <v>28</v>
      </c>
      <c r="E9" s="10">
        <f t="shared" si="0"/>
        <v>74</v>
      </c>
      <c r="F9" s="11">
        <f t="shared" si="2"/>
        <v>76.666666666666671</v>
      </c>
      <c r="G9" s="12">
        <f t="shared" si="1"/>
        <v>-2.6666666666666714</v>
      </c>
      <c r="H9" s="13">
        <f t="shared" ref="H9:H47" si="4">AVERAGE(E5:E8)</f>
        <v>81.75</v>
      </c>
      <c r="I9" s="14">
        <f t="shared" si="3"/>
        <v>-7.75</v>
      </c>
      <c r="J9" s="15">
        <f>AVERAGE(E4:E8)</f>
        <v>97</v>
      </c>
      <c r="K9" s="16">
        <f t="shared" ref="K9:K47" si="5">E9-J9</f>
        <v>-23</v>
      </c>
    </row>
    <row r="10" spans="2:11" x14ac:dyDescent="0.45">
      <c r="B10" s="8">
        <v>7</v>
      </c>
      <c r="C10" s="9">
        <v>129</v>
      </c>
      <c r="D10" s="9">
        <v>19</v>
      </c>
      <c r="E10" s="10">
        <f t="shared" si="0"/>
        <v>43</v>
      </c>
      <c r="F10" s="11">
        <f t="shared" si="2"/>
        <v>64.333333333333329</v>
      </c>
      <c r="G10" s="12">
        <f t="shared" si="1"/>
        <v>-21.333333333333329</v>
      </c>
      <c r="H10" s="13">
        <f t="shared" si="4"/>
        <v>76</v>
      </c>
      <c r="I10" s="14">
        <f t="shared" si="3"/>
        <v>-33</v>
      </c>
      <c r="J10" s="15">
        <f t="shared" ref="J10:J47" si="6">AVERAGE(E5:E9)</f>
        <v>80.2</v>
      </c>
      <c r="K10" s="16">
        <f t="shared" si="5"/>
        <v>-37.200000000000003</v>
      </c>
    </row>
    <row r="11" spans="2:11" x14ac:dyDescent="0.45">
      <c r="B11" s="8">
        <v>8</v>
      </c>
      <c r="C11" s="9">
        <v>165</v>
      </c>
      <c r="D11" s="9">
        <v>86</v>
      </c>
      <c r="E11" s="10">
        <f t="shared" si="0"/>
        <v>125</v>
      </c>
      <c r="F11" s="11">
        <f t="shared" si="2"/>
        <v>67.666666666666671</v>
      </c>
      <c r="G11" s="12">
        <f t="shared" si="1"/>
        <v>57.333333333333329</v>
      </c>
      <c r="H11" s="13">
        <f t="shared" si="4"/>
        <v>59</v>
      </c>
      <c r="I11" s="14">
        <f t="shared" si="3"/>
        <v>66</v>
      </c>
      <c r="J11" s="15">
        <f t="shared" si="6"/>
        <v>69.400000000000006</v>
      </c>
      <c r="K11" s="16">
        <f t="shared" si="5"/>
        <v>55.599999999999994</v>
      </c>
    </row>
    <row r="12" spans="2:11" x14ac:dyDescent="0.45">
      <c r="B12" s="8">
        <v>9</v>
      </c>
      <c r="C12" s="9">
        <v>116</v>
      </c>
      <c r="D12" s="9">
        <v>40</v>
      </c>
      <c r="E12" s="10">
        <f t="shared" si="0"/>
        <v>90</v>
      </c>
      <c r="F12" s="11">
        <f t="shared" si="2"/>
        <v>80.666666666666671</v>
      </c>
      <c r="G12" s="12">
        <f t="shared" si="1"/>
        <v>9.3333333333333286</v>
      </c>
      <c r="H12" s="13">
        <f t="shared" si="4"/>
        <v>82</v>
      </c>
      <c r="I12" s="14">
        <f t="shared" si="3"/>
        <v>8</v>
      </c>
      <c r="J12" s="15">
        <f t="shared" si="6"/>
        <v>72.2</v>
      </c>
      <c r="K12" s="16">
        <f t="shared" si="5"/>
        <v>17.799999999999997</v>
      </c>
    </row>
    <row r="13" spans="2:11" x14ac:dyDescent="0.45">
      <c r="B13" s="8">
        <v>10</v>
      </c>
      <c r="C13" s="9">
        <v>130</v>
      </c>
      <c r="D13" s="9">
        <v>26</v>
      </c>
      <c r="E13" s="10">
        <f t="shared" si="0"/>
        <v>102</v>
      </c>
      <c r="F13" s="11">
        <f t="shared" si="2"/>
        <v>86</v>
      </c>
      <c r="G13" s="12">
        <f t="shared" si="1"/>
        <v>16</v>
      </c>
      <c r="H13" s="13">
        <f t="shared" si="4"/>
        <v>83</v>
      </c>
      <c r="I13" s="14">
        <f t="shared" si="3"/>
        <v>19</v>
      </c>
      <c r="J13" s="15">
        <f t="shared" si="6"/>
        <v>83.6</v>
      </c>
      <c r="K13" s="16">
        <f t="shared" si="5"/>
        <v>18.400000000000006</v>
      </c>
    </row>
    <row r="14" spans="2:11" x14ac:dyDescent="0.45">
      <c r="B14" s="8">
        <v>11</v>
      </c>
      <c r="C14" s="9">
        <v>123</v>
      </c>
      <c r="D14" s="9">
        <v>28</v>
      </c>
      <c r="E14" s="10">
        <f t="shared" si="0"/>
        <v>80</v>
      </c>
      <c r="F14" s="11">
        <f t="shared" si="2"/>
        <v>105.66666666666667</v>
      </c>
      <c r="G14" s="12">
        <f t="shared" si="1"/>
        <v>-25.666666666666671</v>
      </c>
      <c r="H14" s="13">
        <f t="shared" si="4"/>
        <v>90</v>
      </c>
      <c r="I14" s="14">
        <f t="shared" si="3"/>
        <v>-10</v>
      </c>
      <c r="J14" s="15">
        <f t="shared" si="6"/>
        <v>86.8</v>
      </c>
      <c r="K14" s="16">
        <f t="shared" si="5"/>
        <v>-6.7999999999999972</v>
      </c>
    </row>
    <row r="15" spans="2:11" x14ac:dyDescent="0.45">
      <c r="B15" s="8">
        <v>12</v>
      </c>
      <c r="C15" s="9">
        <v>79</v>
      </c>
      <c r="D15" s="9">
        <v>43</v>
      </c>
      <c r="E15" s="10">
        <f t="shared" si="0"/>
        <v>64</v>
      </c>
      <c r="F15" s="11">
        <f t="shared" si="2"/>
        <v>90.666666666666671</v>
      </c>
      <c r="G15" s="12">
        <f t="shared" si="1"/>
        <v>-26.666666666666671</v>
      </c>
      <c r="H15" s="13">
        <f t="shared" si="4"/>
        <v>99.25</v>
      </c>
      <c r="I15" s="14">
        <f t="shared" si="3"/>
        <v>-35.25</v>
      </c>
      <c r="J15" s="15">
        <f t="shared" si="6"/>
        <v>88</v>
      </c>
      <c r="K15" s="16">
        <f t="shared" si="5"/>
        <v>-24</v>
      </c>
    </row>
    <row r="16" spans="2:11" x14ac:dyDescent="0.45">
      <c r="B16" s="8">
        <v>13</v>
      </c>
      <c r="C16" s="9">
        <v>80</v>
      </c>
      <c r="D16" s="9">
        <v>15</v>
      </c>
      <c r="E16" s="10">
        <f t="shared" si="0"/>
        <v>62</v>
      </c>
      <c r="F16" s="11">
        <f t="shared" si="2"/>
        <v>82</v>
      </c>
      <c r="G16" s="12">
        <f t="shared" si="1"/>
        <v>-20</v>
      </c>
      <c r="H16" s="13">
        <f t="shared" si="4"/>
        <v>84</v>
      </c>
      <c r="I16" s="14">
        <f t="shared" si="3"/>
        <v>-22</v>
      </c>
      <c r="J16" s="15">
        <f t="shared" si="6"/>
        <v>92.2</v>
      </c>
      <c r="K16" s="16">
        <f t="shared" si="5"/>
        <v>-30.200000000000003</v>
      </c>
    </row>
    <row r="17" spans="2:11" x14ac:dyDescent="0.45">
      <c r="B17" s="8">
        <v>14</v>
      </c>
      <c r="C17" s="9">
        <v>101</v>
      </c>
      <c r="D17" s="9">
        <v>18</v>
      </c>
      <c r="E17" s="10">
        <f t="shared" si="0"/>
        <v>74</v>
      </c>
      <c r="F17" s="11">
        <f t="shared" si="2"/>
        <v>68.666666666666671</v>
      </c>
      <c r="G17" s="12">
        <f t="shared" si="1"/>
        <v>5.3333333333333286</v>
      </c>
      <c r="H17" s="13">
        <f t="shared" si="4"/>
        <v>77</v>
      </c>
      <c r="I17" s="14">
        <f t="shared" si="3"/>
        <v>-3</v>
      </c>
      <c r="J17" s="15">
        <f t="shared" si="6"/>
        <v>79.599999999999994</v>
      </c>
      <c r="K17" s="16">
        <f t="shared" si="5"/>
        <v>-5.5999999999999943</v>
      </c>
    </row>
    <row r="18" spans="2:11" x14ac:dyDescent="0.45">
      <c r="B18" s="8">
        <v>15</v>
      </c>
      <c r="C18" s="9">
        <v>100</v>
      </c>
      <c r="D18" s="9">
        <v>27</v>
      </c>
      <c r="E18" s="10">
        <f t="shared" si="0"/>
        <v>75</v>
      </c>
      <c r="F18" s="11">
        <f t="shared" si="2"/>
        <v>66.666666666666671</v>
      </c>
      <c r="G18" s="12">
        <f t="shared" si="1"/>
        <v>8.3333333333333286</v>
      </c>
      <c r="H18" s="13">
        <f t="shared" si="4"/>
        <v>70</v>
      </c>
      <c r="I18" s="14">
        <f t="shared" si="3"/>
        <v>5</v>
      </c>
      <c r="J18" s="15">
        <f t="shared" si="6"/>
        <v>76.400000000000006</v>
      </c>
      <c r="K18" s="16">
        <f t="shared" si="5"/>
        <v>-1.4000000000000057</v>
      </c>
    </row>
    <row r="19" spans="2:11" x14ac:dyDescent="0.45">
      <c r="B19" s="8">
        <v>16</v>
      </c>
      <c r="C19" s="9">
        <v>114</v>
      </c>
      <c r="D19" s="9">
        <v>25</v>
      </c>
      <c r="E19" s="10">
        <f t="shared" si="0"/>
        <v>82</v>
      </c>
      <c r="F19" s="11">
        <f t="shared" si="2"/>
        <v>70.333333333333329</v>
      </c>
      <c r="G19" s="12">
        <f t="shared" si="1"/>
        <v>11.666666666666671</v>
      </c>
      <c r="H19" s="13">
        <f t="shared" si="4"/>
        <v>68.75</v>
      </c>
      <c r="I19" s="14">
        <f t="shared" si="3"/>
        <v>13.25</v>
      </c>
      <c r="J19" s="15">
        <f t="shared" si="6"/>
        <v>71</v>
      </c>
      <c r="K19" s="16">
        <f t="shared" si="5"/>
        <v>11</v>
      </c>
    </row>
    <row r="20" spans="2:11" x14ac:dyDescent="0.45">
      <c r="B20" s="8">
        <v>17</v>
      </c>
      <c r="C20" s="9">
        <v>104</v>
      </c>
      <c r="D20" s="9">
        <v>32</v>
      </c>
      <c r="E20" s="10">
        <f t="shared" si="0"/>
        <v>80</v>
      </c>
      <c r="F20" s="11">
        <f t="shared" si="2"/>
        <v>77</v>
      </c>
      <c r="G20" s="12">
        <f t="shared" si="1"/>
        <v>3</v>
      </c>
      <c r="H20" s="13">
        <f t="shared" si="4"/>
        <v>73.25</v>
      </c>
      <c r="I20" s="14">
        <f t="shared" si="3"/>
        <v>6.75</v>
      </c>
      <c r="J20" s="15">
        <f t="shared" si="6"/>
        <v>71.400000000000006</v>
      </c>
      <c r="K20" s="16">
        <f t="shared" si="5"/>
        <v>8.5999999999999943</v>
      </c>
    </row>
    <row r="21" spans="2:11" x14ac:dyDescent="0.45">
      <c r="B21" s="8">
        <v>18</v>
      </c>
      <c r="C21" s="9">
        <v>101</v>
      </c>
      <c r="D21" s="9">
        <v>24</v>
      </c>
      <c r="E21" s="10">
        <f t="shared" si="0"/>
        <v>75</v>
      </c>
      <c r="F21" s="11">
        <f t="shared" si="2"/>
        <v>79</v>
      </c>
      <c r="G21" s="12">
        <f t="shared" si="1"/>
        <v>-4</v>
      </c>
      <c r="H21" s="13">
        <f t="shared" si="4"/>
        <v>77.75</v>
      </c>
      <c r="I21" s="14">
        <f t="shared" si="3"/>
        <v>-2.75</v>
      </c>
      <c r="J21" s="15">
        <f t="shared" si="6"/>
        <v>74.599999999999994</v>
      </c>
      <c r="K21" s="16">
        <f t="shared" si="5"/>
        <v>0.40000000000000568</v>
      </c>
    </row>
    <row r="22" spans="2:11" x14ac:dyDescent="0.45">
      <c r="B22" s="8">
        <v>19</v>
      </c>
      <c r="C22" s="9">
        <v>100</v>
      </c>
      <c r="D22" s="9">
        <v>26</v>
      </c>
      <c r="E22" s="10">
        <f t="shared" si="0"/>
        <v>70</v>
      </c>
      <c r="F22" s="11">
        <f t="shared" si="2"/>
        <v>79</v>
      </c>
      <c r="G22" s="12">
        <f t="shared" si="1"/>
        <v>-9</v>
      </c>
      <c r="H22" s="13">
        <f t="shared" si="4"/>
        <v>78</v>
      </c>
      <c r="I22" s="14">
        <f t="shared" si="3"/>
        <v>-8</v>
      </c>
      <c r="J22" s="15">
        <f t="shared" si="6"/>
        <v>77.2</v>
      </c>
      <c r="K22" s="16">
        <f t="shared" si="5"/>
        <v>-7.2000000000000028</v>
      </c>
    </row>
    <row r="23" spans="2:11" x14ac:dyDescent="0.45">
      <c r="B23" s="8">
        <v>20</v>
      </c>
      <c r="C23" s="9">
        <v>109</v>
      </c>
      <c r="D23" s="9">
        <v>30</v>
      </c>
      <c r="E23" s="10">
        <f t="shared" si="0"/>
        <v>90</v>
      </c>
      <c r="F23" s="11">
        <f t="shared" si="2"/>
        <v>75</v>
      </c>
      <c r="G23" s="12">
        <f t="shared" si="1"/>
        <v>15</v>
      </c>
      <c r="H23" s="13">
        <f t="shared" si="4"/>
        <v>76.75</v>
      </c>
      <c r="I23" s="14">
        <f t="shared" si="3"/>
        <v>13.25</v>
      </c>
      <c r="J23" s="15">
        <f t="shared" si="6"/>
        <v>76.400000000000006</v>
      </c>
      <c r="K23" s="16">
        <f t="shared" si="5"/>
        <v>13.599999999999994</v>
      </c>
    </row>
    <row r="24" spans="2:11" x14ac:dyDescent="0.45">
      <c r="B24" s="8">
        <v>21</v>
      </c>
      <c r="C24" s="9">
        <v>91</v>
      </c>
      <c r="D24" s="9">
        <v>19</v>
      </c>
      <c r="E24" s="10">
        <f t="shared" si="0"/>
        <v>71</v>
      </c>
      <c r="F24" s="11">
        <f t="shared" si="2"/>
        <v>78.333333333333329</v>
      </c>
      <c r="G24" s="12">
        <f t="shared" si="1"/>
        <v>-7.3333333333333286</v>
      </c>
      <c r="H24" s="13">
        <f t="shared" si="4"/>
        <v>78.75</v>
      </c>
      <c r="I24" s="14">
        <f t="shared" si="3"/>
        <v>-7.75</v>
      </c>
      <c r="J24" s="15">
        <f t="shared" si="6"/>
        <v>79.400000000000006</v>
      </c>
      <c r="K24" s="16">
        <f t="shared" si="5"/>
        <v>-8.4000000000000057</v>
      </c>
    </row>
    <row r="25" spans="2:11" x14ac:dyDescent="0.45">
      <c r="B25" s="8">
        <v>22</v>
      </c>
      <c r="C25" s="9">
        <v>33</v>
      </c>
      <c r="D25" s="9">
        <v>20</v>
      </c>
      <c r="E25" s="10">
        <f t="shared" si="0"/>
        <v>14</v>
      </c>
      <c r="F25" s="11">
        <f t="shared" si="2"/>
        <v>77</v>
      </c>
      <c r="G25" s="12">
        <f t="shared" si="1"/>
        <v>-63</v>
      </c>
      <c r="H25" s="13">
        <f t="shared" si="4"/>
        <v>76.5</v>
      </c>
      <c r="I25" s="14">
        <f t="shared" si="3"/>
        <v>-62.5</v>
      </c>
      <c r="J25" s="15">
        <f t="shared" si="6"/>
        <v>77.2</v>
      </c>
      <c r="K25" s="16">
        <f t="shared" si="5"/>
        <v>-63.2</v>
      </c>
    </row>
    <row r="26" spans="2:11" x14ac:dyDescent="0.45">
      <c r="B26" s="8">
        <v>23</v>
      </c>
      <c r="C26" s="9">
        <v>84</v>
      </c>
      <c r="D26" s="9">
        <v>19</v>
      </c>
      <c r="E26" s="10">
        <f t="shared" si="0"/>
        <v>68</v>
      </c>
      <c r="F26" s="11">
        <f t="shared" si="2"/>
        <v>58.333333333333336</v>
      </c>
      <c r="G26" s="12">
        <f t="shared" si="1"/>
        <v>9.6666666666666643</v>
      </c>
      <c r="H26" s="13">
        <f t="shared" si="4"/>
        <v>61.25</v>
      </c>
      <c r="I26" s="14">
        <f t="shared" si="3"/>
        <v>6.75</v>
      </c>
      <c r="J26" s="15">
        <f t="shared" si="6"/>
        <v>64</v>
      </c>
      <c r="K26" s="16">
        <f t="shared" si="5"/>
        <v>4</v>
      </c>
    </row>
    <row r="27" spans="2:11" x14ac:dyDescent="0.45">
      <c r="B27" s="8">
        <v>24</v>
      </c>
      <c r="C27" s="9">
        <v>51</v>
      </c>
      <c r="D27" s="9">
        <v>16</v>
      </c>
      <c r="E27" s="10">
        <f t="shared" si="0"/>
        <v>39</v>
      </c>
      <c r="F27" s="11">
        <f t="shared" si="2"/>
        <v>51</v>
      </c>
      <c r="G27" s="12">
        <f t="shared" si="1"/>
        <v>-12</v>
      </c>
      <c r="H27" s="13">
        <f t="shared" si="4"/>
        <v>60.75</v>
      </c>
      <c r="I27" s="14">
        <f t="shared" si="3"/>
        <v>-21.75</v>
      </c>
      <c r="J27" s="15">
        <f t="shared" si="6"/>
        <v>62.6</v>
      </c>
      <c r="K27" s="16">
        <f t="shared" si="5"/>
        <v>-23.6</v>
      </c>
    </row>
    <row r="28" spans="2:11" x14ac:dyDescent="0.45">
      <c r="B28" s="8">
        <v>25</v>
      </c>
      <c r="C28" s="9">
        <v>85</v>
      </c>
      <c r="D28" s="9">
        <v>12</v>
      </c>
      <c r="E28" s="10">
        <f t="shared" si="0"/>
        <v>72</v>
      </c>
      <c r="F28" s="11">
        <f t="shared" si="2"/>
        <v>40.333333333333336</v>
      </c>
      <c r="G28" s="12">
        <f t="shared" si="1"/>
        <v>31.666666666666664</v>
      </c>
      <c r="H28" s="13">
        <f t="shared" si="4"/>
        <v>48</v>
      </c>
      <c r="I28" s="14">
        <f t="shared" si="3"/>
        <v>24</v>
      </c>
      <c r="J28" s="15">
        <f t="shared" si="6"/>
        <v>56.4</v>
      </c>
      <c r="K28" s="16">
        <f t="shared" si="5"/>
        <v>15.600000000000001</v>
      </c>
    </row>
    <row r="29" spans="2:11" x14ac:dyDescent="0.45">
      <c r="B29" s="8">
        <v>26</v>
      </c>
      <c r="C29" s="9">
        <v>73</v>
      </c>
      <c r="D29" s="9">
        <v>13</v>
      </c>
      <c r="E29" s="10">
        <f t="shared" si="0"/>
        <v>64</v>
      </c>
      <c r="F29" s="11">
        <f t="shared" si="2"/>
        <v>59.666666666666664</v>
      </c>
      <c r="G29" s="12">
        <f t="shared" si="1"/>
        <v>4.3333333333333357</v>
      </c>
      <c r="H29" s="13">
        <f t="shared" si="4"/>
        <v>48.25</v>
      </c>
      <c r="I29" s="14">
        <f t="shared" si="3"/>
        <v>15.75</v>
      </c>
      <c r="J29" s="15">
        <f t="shared" si="6"/>
        <v>52.8</v>
      </c>
      <c r="K29" s="16">
        <f t="shared" si="5"/>
        <v>11.200000000000003</v>
      </c>
    </row>
    <row r="30" spans="2:11" x14ac:dyDescent="0.45">
      <c r="B30" s="8">
        <v>27</v>
      </c>
      <c r="C30" s="9">
        <v>86</v>
      </c>
      <c r="D30" s="9">
        <v>9</v>
      </c>
      <c r="E30" s="10">
        <f t="shared" si="0"/>
        <v>74</v>
      </c>
      <c r="F30" s="11">
        <f t="shared" si="2"/>
        <v>58.333333333333336</v>
      </c>
      <c r="G30" s="12">
        <f t="shared" si="1"/>
        <v>15.666666666666664</v>
      </c>
      <c r="H30" s="13">
        <f t="shared" si="4"/>
        <v>60.75</v>
      </c>
      <c r="I30" s="14">
        <f t="shared" si="3"/>
        <v>13.25</v>
      </c>
      <c r="J30" s="15">
        <f t="shared" si="6"/>
        <v>51.4</v>
      </c>
      <c r="K30" s="16">
        <f t="shared" si="5"/>
        <v>22.6</v>
      </c>
    </row>
    <row r="31" spans="2:11" x14ac:dyDescent="0.45">
      <c r="B31" s="8">
        <v>28</v>
      </c>
      <c r="C31" s="9">
        <v>89</v>
      </c>
      <c r="D31" s="9">
        <v>12</v>
      </c>
      <c r="E31" s="10">
        <f t="shared" si="0"/>
        <v>88</v>
      </c>
      <c r="F31" s="11">
        <f t="shared" si="2"/>
        <v>70</v>
      </c>
      <c r="G31" s="12">
        <f t="shared" si="1"/>
        <v>18</v>
      </c>
      <c r="H31" s="13">
        <f t="shared" si="4"/>
        <v>62.25</v>
      </c>
      <c r="I31" s="14">
        <f t="shared" si="3"/>
        <v>25.75</v>
      </c>
      <c r="J31" s="15">
        <f t="shared" si="6"/>
        <v>63.4</v>
      </c>
      <c r="K31" s="16">
        <f t="shared" si="5"/>
        <v>24.6</v>
      </c>
    </row>
    <row r="32" spans="2:11" x14ac:dyDescent="0.45">
      <c r="B32" s="8">
        <v>29</v>
      </c>
      <c r="C32" s="9">
        <v>97</v>
      </c>
      <c r="D32" s="9">
        <v>1</v>
      </c>
      <c r="E32" s="10">
        <f t="shared" si="0"/>
        <v>88</v>
      </c>
      <c r="F32" s="11">
        <f t="shared" si="2"/>
        <v>75.333333333333329</v>
      </c>
      <c r="G32" s="12">
        <f t="shared" si="1"/>
        <v>12.666666666666671</v>
      </c>
      <c r="H32" s="13">
        <f t="shared" si="4"/>
        <v>74.5</v>
      </c>
      <c r="I32" s="14">
        <f t="shared" si="3"/>
        <v>13.5</v>
      </c>
      <c r="J32" s="15">
        <f t="shared" si="6"/>
        <v>67.400000000000006</v>
      </c>
      <c r="K32" s="16">
        <f t="shared" si="5"/>
        <v>20.599999999999994</v>
      </c>
    </row>
    <row r="33" spans="2:11" x14ac:dyDescent="0.45">
      <c r="B33" s="8">
        <v>30</v>
      </c>
      <c r="C33" s="9">
        <v>134</v>
      </c>
      <c r="D33" s="9">
        <v>9</v>
      </c>
      <c r="E33" s="10">
        <f t="shared" si="0"/>
        <v>126</v>
      </c>
      <c r="F33" s="11">
        <f t="shared" si="2"/>
        <v>83.333333333333329</v>
      </c>
      <c r="G33" s="12">
        <f t="shared" si="1"/>
        <v>42.666666666666671</v>
      </c>
      <c r="H33" s="13">
        <f t="shared" si="4"/>
        <v>78.5</v>
      </c>
      <c r="I33" s="14">
        <f t="shared" si="3"/>
        <v>47.5</v>
      </c>
      <c r="J33" s="15">
        <f t="shared" si="6"/>
        <v>77.2</v>
      </c>
      <c r="K33" s="16">
        <f t="shared" si="5"/>
        <v>48.8</v>
      </c>
    </row>
    <row r="34" spans="2:11" x14ac:dyDescent="0.45">
      <c r="B34" s="8">
        <v>31</v>
      </c>
      <c r="C34" s="9">
        <v>94</v>
      </c>
      <c r="D34" s="9">
        <v>8</v>
      </c>
      <c r="E34" s="10">
        <f t="shared" si="0"/>
        <v>84</v>
      </c>
      <c r="F34" s="11">
        <f t="shared" si="2"/>
        <v>100.66666666666667</v>
      </c>
      <c r="G34" s="12">
        <f t="shared" si="1"/>
        <v>-16.666666666666671</v>
      </c>
      <c r="H34" s="13">
        <f t="shared" si="4"/>
        <v>94</v>
      </c>
      <c r="I34" s="14">
        <f t="shared" si="3"/>
        <v>-10</v>
      </c>
      <c r="J34" s="15">
        <f t="shared" si="6"/>
        <v>88</v>
      </c>
      <c r="K34" s="16">
        <f t="shared" si="5"/>
        <v>-4</v>
      </c>
    </row>
    <row r="35" spans="2:11" x14ac:dyDescent="0.45">
      <c r="B35" s="8">
        <v>32</v>
      </c>
      <c r="C35" s="9">
        <v>79</v>
      </c>
      <c r="D35" s="9">
        <v>10</v>
      </c>
      <c r="E35" s="10">
        <f t="shared" si="0"/>
        <v>67</v>
      </c>
      <c r="F35" s="11">
        <f t="shared" si="2"/>
        <v>99.333333333333329</v>
      </c>
      <c r="G35" s="12">
        <f t="shared" si="1"/>
        <v>-32.333333333333329</v>
      </c>
      <c r="H35" s="13">
        <f t="shared" si="4"/>
        <v>96.5</v>
      </c>
      <c r="I35" s="14">
        <f t="shared" si="3"/>
        <v>-29.5</v>
      </c>
      <c r="J35" s="15">
        <f t="shared" si="6"/>
        <v>92</v>
      </c>
      <c r="K35" s="16">
        <f t="shared" si="5"/>
        <v>-25</v>
      </c>
    </row>
    <row r="36" spans="2:11" x14ac:dyDescent="0.45">
      <c r="B36" s="8">
        <v>33</v>
      </c>
      <c r="C36" s="9">
        <v>92</v>
      </c>
      <c r="D36" s="9">
        <v>12</v>
      </c>
      <c r="E36" s="10">
        <f t="shared" si="0"/>
        <v>84</v>
      </c>
      <c r="F36" s="11">
        <f t="shared" si="2"/>
        <v>92.333333333333329</v>
      </c>
      <c r="G36" s="12">
        <f t="shared" si="1"/>
        <v>-8.3333333333333286</v>
      </c>
      <c r="H36" s="13">
        <f t="shared" si="4"/>
        <v>91.25</v>
      </c>
      <c r="I36" s="14">
        <f t="shared" si="3"/>
        <v>-7.25</v>
      </c>
      <c r="J36" s="15">
        <f t="shared" si="6"/>
        <v>90.6</v>
      </c>
      <c r="K36" s="16">
        <f t="shared" si="5"/>
        <v>-6.5999999999999943</v>
      </c>
    </row>
    <row r="37" spans="2:11" x14ac:dyDescent="0.45">
      <c r="B37" s="8">
        <v>34</v>
      </c>
      <c r="C37" s="9">
        <v>98</v>
      </c>
      <c r="D37" s="9">
        <v>8</v>
      </c>
      <c r="E37" s="10">
        <f t="shared" si="0"/>
        <v>88</v>
      </c>
      <c r="F37" s="11">
        <f t="shared" si="2"/>
        <v>78.333333333333329</v>
      </c>
      <c r="G37" s="12">
        <f t="shared" si="1"/>
        <v>9.6666666666666714</v>
      </c>
      <c r="H37" s="13">
        <f t="shared" si="4"/>
        <v>90.25</v>
      </c>
      <c r="I37" s="14">
        <f t="shared" si="3"/>
        <v>-2.25</v>
      </c>
      <c r="J37" s="15">
        <f t="shared" si="6"/>
        <v>89.8</v>
      </c>
      <c r="K37" s="16">
        <f t="shared" si="5"/>
        <v>-1.7999999999999972</v>
      </c>
    </row>
    <row r="38" spans="2:11" x14ac:dyDescent="0.45">
      <c r="B38" s="8">
        <v>35</v>
      </c>
      <c r="C38" s="9">
        <v>53</v>
      </c>
      <c r="D38" s="9">
        <v>10</v>
      </c>
      <c r="E38" s="10">
        <f t="shared" si="0"/>
        <v>44</v>
      </c>
      <c r="F38" s="11">
        <f t="shared" si="2"/>
        <v>79.666666666666671</v>
      </c>
      <c r="G38" s="12">
        <f t="shared" si="1"/>
        <v>-35.666666666666671</v>
      </c>
      <c r="H38" s="13">
        <f t="shared" si="4"/>
        <v>80.75</v>
      </c>
      <c r="I38" s="14">
        <f t="shared" si="3"/>
        <v>-36.75</v>
      </c>
      <c r="J38" s="15">
        <f t="shared" si="6"/>
        <v>89.8</v>
      </c>
      <c r="K38" s="16">
        <f t="shared" si="5"/>
        <v>-45.8</v>
      </c>
    </row>
    <row r="39" spans="2:11" x14ac:dyDescent="0.45">
      <c r="B39" s="8">
        <v>36</v>
      </c>
      <c r="C39" s="9">
        <v>123</v>
      </c>
      <c r="D39" s="9">
        <v>9</v>
      </c>
      <c r="E39" s="10">
        <f t="shared" si="0"/>
        <v>96</v>
      </c>
      <c r="F39" s="11">
        <f t="shared" si="2"/>
        <v>72</v>
      </c>
      <c r="G39" s="12">
        <f t="shared" si="1"/>
        <v>24</v>
      </c>
      <c r="H39" s="13">
        <f t="shared" si="4"/>
        <v>70.75</v>
      </c>
      <c r="I39" s="14">
        <f t="shared" si="3"/>
        <v>25.25</v>
      </c>
      <c r="J39" s="15">
        <f t="shared" si="6"/>
        <v>73.400000000000006</v>
      </c>
      <c r="K39" s="16">
        <f t="shared" si="5"/>
        <v>22.599999999999994</v>
      </c>
    </row>
    <row r="40" spans="2:11" x14ac:dyDescent="0.45">
      <c r="B40" s="8">
        <v>37</v>
      </c>
      <c r="C40" s="9">
        <v>112</v>
      </c>
      <c r="D40" s="9">
        <v>27</v>
      </c>
      <c r="E40" s="10">
        <f t="shared" si="0"/>
        <v>98</v>
      </c>
      <c r="F40" s="11">
        <f t="shared" si="2"/>
        <v>76</v>
      </c>
      <c r="G40" s="12">
        <f t="shared" si="1"/>
        <v>22</v>
      </c>
      <c r="H40" s="13">
        <f t="shared" si="4"/>
        <v>78</v>
      </c>
      <c r="I40" s="14">
        <f t="shared" si="3"/>
        <v>20</v>
      </c>
      <c r="J40" s="15">
        <f t="shared" si="6"/>
        <v>75.8</v>
      </c>
      <c r="K40" s="16">
        <f t="shared" si="5"/>
        <v>22.200000000000003</v>
      </c>
    </row>
    <row r="41" spans="2:11" x14ac:dyDescent="0.45">
      <c r="B41" s="8">
        <v>38</v>
      </c>
      <c r="C41" s="9">
        <v>96</v>
      </c>
      <c r="D41" s="9">
        <v>14</v>
      </c>
      <c r="E41" s="10">
        <f t="shared" si="0"/>
        <v>82</v>
      </c>
      <c r="F41" s="11">
        <f t="shared" si="2"/>
        <v>79.333333333333329</v>
      </c>
      <c r="G41" s="12">
        <f t="shared" si="1"/>
        <v>2.6666666666666714</v>
      </c>
      <c r="H41" s="13">
        <f t="shared" si="4"/>
        <v>81.5</v>
      </c>
      <c r="I41" s="14">
        <f t="shared" si="3"/>
        <v>0.5</v>
      </c>
      <c r="J41" s="15">
        <f t="shared" si="6"/>
        <v>82</v>
      </c>
      <c r="K41" s="16">
        <f t="shared" si="5"/>
        <v>0</v>
      </c>
    </row>
    <row r="42" spans="2:11" x14ac:dyDescent="0.45">
      <c r="B42" s="8">
        <v>39</v>
      </c>
      <c r="C42" s="9">
        <v>83</v>
      </c>
      <c r="D42" s="9">
        <v>14</v>
      </c>
      <c r="E42" s="10">
        <f t="shared" si="0"/>
        <v>65</v>
      </c>
      <c r="F42" s="11">
        <f t="shared" si="2"/>
        <v>92</v>
      </c>
      <c r="G42" s="12">
        <f t="shared" si="1"/>
        <v>-27</v>
      </c>
      <c r="H42" s="13">
        <f t="shared" si="4"/>
        <v>80</v>
      </c>
      <c r="I42" s="14">
        <f t="shared" si="3"/>
        <v>-15</v>
      </c>
      <c r="J42" s="15">
        <f t="shared" si="6"/>
        <v>81.599999999999994</v>
      </c>
      <c r="K42" s="16">
        <f t="shared" si="5"/>
        <v>-16.599999999999994</v>
      </c>
    </row>
    <row r="43" spans="2:11" x14ac:dyDescent="0.45">
      <c r="B43" s="8">
        <v>40</v>
      </c>
      <c r="C43" s="9">
        <v>41</v>
      </c>
      <c r="D43" s="9">
        <v>18</v>
      </c>
      <c r="E43" s="10">
        <f t="shared" si="0"/>
        <v>30</v>
      </c>
      <c r="F43" s="11">
        <f t="shared" si="2"/>
        <v>81.666666666666671</v>
      </c>
      <c r="G43" s="12">
        <f t="shared" si="1"/>
        <v>-51.666666666666671</v>
      </c>
      <c r="H43" s="13">
        <f t="shared" si="4"/>
        <v>85.25</v>
      </c>
      <c r="I43" s="14">
        <f t="shared" si="3"/>
        <v>-55.25</v>
      </c>
      <c r="J43" s="15">
        <f t="shared" si="6"/>
        <v>77</v>
      </c>
      <c r="K43" s="16">
        <f t="shared" si="5"/>
        <v>-47</v>
      </c>
    </row>
    <row r="44" spans="2:11" x14ac:dyDescent="0.45">
      <c r="B44" s="8">
        <v>41</v>
      </c>
      <c r="C44" s="9">
        <v>91</v>
      </c>
      <c r="D44" s="9">
        <v>11</v>
      </c>
      <c r="E44" s="10">
        <f t="shared" si="0"/>
        <v>74</v>
      </c>
      <c r="F44" s="11">
        <f>AVERAGE(E41:E43)</f>
        <v>59</v>
      </c>
      <c r="G44" s="12">
        <f t="shared" si="1"/>
        <v>15</v>
      </c>
      <c r="H44" s="13">
        <f t="shared" si="4"/>
        <v>68.75</v>
      </c>
      <c r="I44" s="14">
        <f t="shared" si="3"/>
        <v>5.25</v>
      </c>
      <c r="J44" s="15">
        <f t="shared" si="6"/>
        <v>74.2</v>
      </c>
      <c r="K44" s="16">
        <f t="shared" si="5"/>
        <v>-0.20000000000000284</v>
      </c>
    </row>
    <row r="45" spans="2:11" x14ac:dyDescent="0.45">
      <c r="B45" s="8">
        <v>42</v>
      </c>
      <c r="C45" s="9">
        <v>96</v>
      </c>
      <c r="D45" s="9">
        <v>17</v>
      </c>
      <c r="E45" s="10">
        <f t="shared" si="0"/>
        <v>69</v>
      </c>
      <c r="F45" s="11">
        <f t="shared" si="2"/>
        <v>56.333333333333336</v>
      </c>
      <c r="G45" s="12">
        <f t="shared" si="1"/>
        <v>12.666666666666664</v>
      </c>
      <c r="H45" s="13">
        <f t="shared" si="4"/>
        <v>62.75</v>
      </c>
      <c r="I45" s="14">
        <f t="shared" si="3"/>
        <v>6.25</v>
      </c>
      <c r="J45" s="15">
        <f t="shared" si="6"/>
        <v>69.8</v>
      </c>
      <c r="K45" s="16">
        <f t="shared" si="5"/>
        <v>-0.79999999999999716</v>
      </c>
    </row>
    <row r="46" spans="2:11" x14ac:dyDescent="0.45">
      <c r="B46" s="8">
        <v>43</v>
      </c>
      <c r="C46" s="9">
        <v>74</v>
      </c>
      <c r="D46" s="9">
        <v>27</v>
      </c>
      <c r="E46" s="10">
        <f t="shared" si="0"/>
        <v>61</v>
      </c>
      <c r="F46" s="11">
        <f t="shared" si="2"/>
        <v>57.666666666666664</v>
      </c>
      <c r="G46" s="12">
        <f t="shared" si="1"/>
        <v>3.3333333333333357</v>
      </c>
      <c r="H46" s="13">
        <f t="shared" si="4"/>
        <v>59.5</v>
      </c>
      <c r="I46" s="14">
        <f t="shared" si="3"/>
        <v>1.5</v>
      </c>
      <c r="J46" s="15">
        <f t="shared" si="6"/>
        <v>64</v>
      </c>
      <c r="K46" s="16">
        <f t="shared" si="5"/>
        <v>-3</v>
      </c>
    </row>
    <row r="47" spans="2:11" ht="14.65" thickBot="1" x14ac:dyDescent="0.5">
      <c r="B47" s="2">
        <v>44</v>
      </c>
      <c r="C47" s="3">
        <v>0</v>
      </c>
      <c r="D47" s="3">
        <v>13</v>
      </c>
      <c r="E47" s="4"/>
      <c r="F47" s="11">
        <f t="shared" si="2"/>
        <v>68</v>
      </c>
      <c r="G47" s="18">
        <f t="shared" si="1"/>
        <v>-68</v>
      </c>
      <c r="H47" s="13">
        <f t="shared" si="4"/>
        <v>58.5</v>
      </c>
      <c r="I47" s="20">
        <f t="shared" si="3"/>
        <v>-58.5</v>
      </c>
      <c r="J47" s="15">
        <f t="shared" si="6"/>
        <v>59.8</v>
      </c>
      <c r="K47" s="22">
        <f t="shared" si="5"/>
        <v>-59.8</v>
      </c>
    </row>
    <row r="48" spans="2:11" ht="14.65" thickBot="1" x14ac:dyDescent="0.5">
      <c r="B48" s="23" t="s">
        <v>2</v>
      </c>
      <c r="C48" s="23">
        <f>SUM(C4:C47)</f>
        <v>4206</v>
      </c>
      <c r="D48" s="23">
        <f>SUM(D4:D47)</f>
        <v>920</v>
      </c>
      <c r="E48" s="23">
        <f>SUM(E4:E47)</f>
        <v>3317</v>
      </c>
      <c r="F48" s="23">
        <f>SUM(F4:F47)</f>
        <v>3115.6666666666665</v>
      </c>
      <c r="G48" s="37"/>
      <c r="H48" s="39">
        <f>SUM(H4:H47)</f>
        <v>3023.5</v>
      </c>
      <c r="I48" s="37"/>
      <c r="J48" s="23">
        <f t="shared" ref="J48" si="7">SUM(J4:J47)</f>
        <v>2955.6000000000013</v>
      </c>
      <c r="K48" s="38"/>
    </row>
  </sheetData>
  <mergeCells count="4">
    <mergeCell ref="B2:B3"/>
    <mergeCell ref="C2:C3"/>
    <mergeCell ref="D2:D3"/>
    <mergeCell ref="E2:E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M48"/>
  <sheetViews>
    <sheetView tabSelected="1" topLeftCell="D35" zoomScale="99" workbookViewId="0">
      <selection activeCell="G50" sqref="G50"/>
    </sheetView>
  </sheetViews>
  <sheetFormatPr defaultRowHeight="14.25" x14ac:dyDescent="0.45"/>
  <cols>
    <col min="1" max="1" width="5.73046875" style="1" customWidth="1"/>
    <col min="2" max="3" width="11" style="1" customWidth="1"/>
    <col min="4" max="4" width="10.1328125" style="1" customWidth="1"/>
    <col min="5" max="5" width="9.06640625" style="1"/>
    <col min="6" max="6" width="15.265625" style="1" bestFit="1" customWidth="1"/>
    <col min="7" max="10" width="15.265625" style="1" customWidth="1"/>
    <col min="11" max="11" width="9.06640625" style="1"/>
    <col min="12" max="12" width="11.33203125" style="1" customWidth="1"/>
    <col min="13" max="13" width="17.1328125" style="1" customWidth="1"/>
    <col min="14" max="16384" width="9.06640625" style="1"/>
  </cols>
  <sheetData>
    <row r="1" spans="2:13" ht="14.65" thickBot="1" x14ac:dyDescent="0.5"/>
    <row r="2" spans="2:13" ht="14.65" thickBot="1" x14ac:dyDescent="0.5">
      <c r="B2" s="44" t="s">
        <v>0</v>
      </c>
      <c r="C2" s="46" t="s">
        <v>6</v>
      </c>
      <c r="D2" s="46" t="s">
        <v>1</v>
      </c>
      <c r="E2" s="46" t="s">
        <v>3</v>
      </c>
      <c r="F2" s="25" t="s">
        <v>5</v>
      </c>
      <c r="G2" s="26">
        <v>0.2</v>
      </c>
      <c r="H2" s="25" t="s">
        <v>5</v>
      </c>
      <c r="I2" s="27">
        <v>0.35</v>
      </c>
      <c r="J2" s="34" t="s">
        <v>5</v>
      </c>
      <c r="K2" s="36">
        <v>0.5</v>
      </c>
      <c r="L2" s="34" t="s">
        <v>5</v>
      </c>
      <c r="M2" s="40">
        <v>0.7</v>
      </c>
    </row>
    <row r="3" spans="2:13" ht="14.65" thickBot="1" x14ac:dyDescent="0.5">
      <c r="B3" s="45"/>
      <c r="C3" s="47"/>
      <c r="D3" s="47"/>
      <c r="E3" s="47"/>
      <c r="F3" s="24" t="s">
        <v>4</v>
      </c>
      <c r="G3" s="34" t="s">
        <v>7</v>
      </c>
      <c r="H3" s="34" t="s">
        <v>4</v>
      </c>
      <c r="I3" s="34" t="s">
        <v>7</v>
      </c>
      <c r="J3" s="34" t="s">
        <v>4</v>
      </c>
      <c r="K3" s="35" t="s">
        <v>7</v>
      </c>
      <c r="L3" s="34" t="s">
        <v>4</v>
      </c>
      <c r="M3" s="35" t="s">
        <v>7</v>
      </c>
    </row>
    <row r="4" spans="2:13" x14ac:dyDescent="0.45">
      <c r="B4" s="5">
        <v>1</v>
      </c>
      <c r="C4" s="6">
        <v>199</v>
      </c>
      <c r="D4" s="6">
        <v>31</v>
      </c>
      <c r="E4" s="7">
        <f>C4-D5</f>
        <v>158</v>
      </c>
      <c r="F4" s="28">
        <f>E4</f>
        <v>158</v>
      </c>
      <c r="G4" s="29">
        <f>E4-F4</f>
        <v>0</v>
      </c>
      <c r="H4" s="30">
        <f>E4</f>
        <v>158</v>
      </c>
      <c r="I4" s="31">
        <f>E4-H4</f>
        <v>0</v>
      </c>
      <c r="J4" s="32">
        <f>E4</f>
        <v>158</v>
      </c>
      <c r="K4" s="33">
        <f>E4-J4</f>
        <v>0</v>
      </c>
      <c r="L4" s="41">
        <f>E4</f>
        <v>158</v>
      </c>
      <c r="M4" s="42">
        <f>E4-L4</f>
        <v>0</v>
      </c>
    </row>
    <row r="5" spans="2:13" x14ac:dyDescent="0.45">
      <c r="B5" s="8">
        <v>2</v>
      </c>
      <c r="C5" s="9">
        <v>117</v>
      </c>
      <c r="D5" s="9">
        <v>41</v>
      </c>
      <c r="E5" s="10">
        <f t="shared" ref="E5:E46" si="0">C5-D6</f>
        <v>97</v>
      </c>
      <c r="F5" s="11">
        <f t="shared" ref="F5:F47" si="1">$G$2*E4+(1-$G$2)*F4</f>
        <v>158</v>
      </c>
      <c r="G5" s="12">
        <f t="shared" ref="G5:G47" si="2">$E5-F5</f>
        <v>-61</v>
      </c>
      <c r="H5" s="13">
        <f>$I$2*E4+(1-$I$2)*H4</f>
        <v>158</v>
      </c>
      <c r="I5" s="14">
        <f t="shared" ref="I5:I47" si="3">E5-H5</f>
        <v>-61</v>
      </c>
      <c r="J5" s="15">
        <f>$K$2*E4+(1-$K$2)*J4</f>
        <v>158</v>
      </c>
      <c r="K5" s="16">
        <f t="shared" ref="K5:K47" si="4">E5-J5</f>
        <v>-61</v>
      </c>
      <c r="L5" s="43">
        <f>$K$2*E4+(1-$K$2)*L4</f>
        <v>158</v>
      </c>
      <c r="M5" s="42">
        <f>E5-L5</f>
        <v>-61</v>
      </c>
    </row>
    <row r="6" spans="2:13" x14ac:dyDescent="0.45">
      <c r="B6" s="8">
        <v>3</v>
      </c>
      <c r="C6" s="9">
        <v>132</v>
      </c>
      <c r="D6" s="9">
        <v>20</v>
      </c>
      <c r="E6" s="10">
        <f t="shared" si="0"/>
        <v>111</v>
      </c>
      <c r="F6" s="11">
        <f t="shared" si="1"/>
        <v>145.80000000000001</v>
      </c>
      <c r="G6" s="12">
        <f t="shared" si="2"/>
        <v>-34.800000000000011</v>
      </c>
      <c r="H6" s="13">
        <f t="shared" ref="H6:H47" si="5">$I$2*E5+(1-$I$2)*H5</f>
        <v>136.65</v>
      </c>
      <c r="I6" s="14">
        <f t="shared" si="3"/>
        <v>-25.650000000000006</v>
      </c>
      <c r="J6" s="15">
        <f>$K$2*E5+(1-$K$2)*J5</f>
        <v>127.5</v>
      </c>
      <c r="K6" s="16">
        <f t="shared" si="4"/>
        <v>-16.5</v>
      </c>
      <c r="L6" s="43">
        <f t="shared" ref="L6:L46" si="6">$K$2*E5+(1-$K$2)*L5</f>
        <v>127.5</v>
      </c>
      <c r="M6" s="42">
        <f t="shared" ref="M6:M47" si="7">E6-L6</f>
        <v>-16.5</v>
      </c>
    </row>
    <row r="7" spans="2:13" x14ac:dyDescent="0.45">
      <c r="B7" s="8">
        <v>4</v>
      </c>
      <c r="C7" s="9">
        <v>45</v>
      </c>
      <c r="D7" s="9">
        <v>21</v>
      </c>
      <c r="E7" s="10">
        <f t="shared" si="0"/>
        <v>33</v>
      </c>
      <c r="F7" s="11">
        <f t="shared" si="1"/>
        <v>138.84000000000003</v>
      </c>
      <c r="G7" s="12">
        <f t="shared" si="2"/>
        <v>-105.84000000000003</v>
      </c>
      <c r="H7" s="13">
        <f t="shared" si="5"/>
        <v>127.6725</v>
      </c>
      <c r="I7" s="14">
        <f t="shared" si="3"/>
        <v>-94.672499999999999</v>
      </c>
      <c r="J7" s="15">
        <f t="shared" ref="J7:J46" si="8">$K$2*E6+(1-$K$2)*J6</f>
        <v>119.25</v>
      </c>
      <c r="K7" s="16">
        <f t="shared" si="4"/>
        <v>-86.25</v>
      </c>
      <c r="L7" s="43">
        <f t="shared" si="6"/>
        <v>119.25</v>
      </c>
      <c r="M7" s="42">
        <f t="shared" si="7"/>
        <v>-86.25</v>
      </c>
    </row>
    <row r="8" spans="2:13" x14ac:dyDescent="0.45">
      <c r="B8" s="8">
        <v>5</v>
      </c>
      <c r="C8" s="9">
        <v>114</v>
      </c>
      <c r="D8" s="9">
        <v>12</v>
      </c>
      <c r="E8" s="10">
        <f t="shared" si="0"/>
        <v>86</v>
      </c>
      <c r="F8" s="11">
        <f t="shared" si="1"/>
        <v>117.67200000000003</v>
      </c>
      <c r="G8" s="12">
        <f t="shared" si="2"/>
        <v>-31.672000000000025</v>
      </c>
      <c r="H8" s="13">
        <f t="shared" si="5"/>
        <v>94.537125000000003</v>
      </c>
      <c r="I8" s="14">
        <f t="shared" si="3"/>
        <v>-8.5371250000000032</v>
      </c>
      <c r="J8" s="15">
        <f t="shared" si="8"/>
        <v>76.125</v>
      </c>
      <c r="K8" s="16">
        <f t="shared" si="4"/>
        <v>9.875</v>
      </c>
      <c r="L8" s="43">
        <f t="shared" si="6"/>
        <v>76.125</v>
      </c>
      <c r="M8" s="42">
        <f t="shared" si="7"/>
        <v>9.875</v>
      </c>
    </row>
    <row r="9" spans="2:13" x14ac:dyDescent="0.45">
      <c r="B9" s="8">
        <v>6</v>
      </c>
      <c r="C9" s="9">
        <v>93</v>
      </c>
      <c r="D9" s="9">
        <v>28</v>
      </c>
      <c r="E9" s="10">
        <f t="shared" si="0"/>
        <v>74</v>
      </c>
      <c r="F9" s="11">
        <f t="shared" si="1"/>
        <v>111.33760000000002</v>
      </c>
      <c r="G9" s="12">
        <f t="shared" si="2"/>
        <v>-37.337600000000023</v>
      </c>
      <c r="H9" s="13">
        <f t="shared" si="5"/>
        <v>91.549131250000002</v>
      </c>
      <c r="I9" s="14">
        <f t="shared" si="3"/>
        <v>-17.549131250000002</v>
      </c>
      <c r="J9" s="15">
        <f>$K$2*E8+(1-$K$2)*J8</f>
        <v>81.0625</v>
      </c>
      <c r="K9" s="16">
        <f t="shared" si="4"/>
        <v>-7.0625</v>
      </c>
      <c r="L9" s="43">
        <f t="shared" si="6"/>
        <v>81.0625</v>
      </c>
      <c r="M9" s="42">
        <f t="shared" si="7"/>
        <v>-7.0625</v>
      </c>
    </row>
    <row r="10" spans="2:13" x14ac:dyDescent="0.45">
      <c r="B10" s="8">
        <v>7</v>
      </c>
      <c r="C10" s="9">
        <v>129</v>
      </c>
      <c r="D10" s="9">
        <v>19</v>
      </c>
      <c r="E10" s="10">
        <f t="shared" si="0"/>
        <v>43</v>
      </c>
      <c r="F10" s="11">
        <f t="shared" si="1"/>
        <v>103.87008000000002</v>
      </c>
      <c r="G10" s="12">
        <f t="shared" si="2"/>
        <v>-60.870080000000016</v>
      </c>
      <c r="H10" s="13">
        <f t="shared" si="5"/>
        <v>85.406935312499996</v>
      </c>
      <c r="I10" s="14">
        <f t="shared" si="3"/>
        <v>-42.406935312499996</v>
      </c>
      <c r="J10" s="15">
        <f t="shared" si="8"/>
        <v>77.53125</v>
      </c>
      <c r="K10" s="16">
        <f t="shared" si="4"/>
        <v>-34.53125</v>
      </c>
      <c r="L10" s="43">
        <f t="shared" si="6"/>
        <v>77.53125</v>
      </c>
      <c r="M10" s="42">
        <f t="shared" si="7"/>
        <v>-34.53125</v>
      </c>
    </row>
    <row r="11" spans="2:13" x14ac:dyDescent="0.45">
      <c r="B11" s="8">
        <v>8</v>
      </c>
      <c r="C11" s="9">
        <v>165</v>
      </c>
      <c r="D11" s="9">
        <v>86</v>
      </c>
      <c r="E11" s="10">
        <f t="shared" si="0"/>
        <v>125</v>
      </c>
      <c r="F11" s="11">
        <f t="shared" si="1"/>
        <v>91.696064000000007</v>
      </c>
      <c r="G11" s="12">
        <f t="shared" si="2"/>
        <v>33.303935999999993</v>
      </c>
      <c r="H11" s="13">
        <f t="shared" si="5"/>
        <v>70.564507953125002</v>
      </c>
      <c r="I11" s="14">
        <f t="shared" si="3"/>
        <v>54.435492046874998</v>
      </c>
      <c r="J11" s="15">
        <f t="shared" si="8"/>
        <v>60.265625</v>
      </c>
      <c r="K11" s="16">
        <f t="shared" si="4"/>
        <v>64.734375</v>
      </c>
      <c r="L11" s="43">
        <f t="shared" si="6"/>
        <v>60.265625</v>
      </c>
      <c r="M11" s="42">
        <f t="shared" si="7"/>
        <v>64.734375</v>
      </c>
    </row>
    <row r="12" spans="2:13" x14ac:dyDescent="0.45">
      <c r="B12" s="8">
        <v>9</v>
      </c>
      <c r="C12" s="9">
        <v>116</v>
      </c>
      <c r="D12" s="9">
        <v>40</v>
      </c>
      <c r="E12" s="10">
        <f t="shared" si="0"/>
        <v>90</v>
      </c>
      <c r="F12" s="11">
        <f t="shared" si="1"/>
        <v>98.356851200000008</v>
      </c>
      <c r="G12" s="12">
        <f t="shared" si="2"/>
        <v>-8.3568512000000084</v>
      </c>
      <c r="H12" s="13">
        <f t="shared" si="5"/>
        <v>89.616930169531258</v>
      </c>
      <c r="I12" s="14">
        <f t="shared" si="3"/>
        <v>0.38306983046874166</v>
      </c>
      <c r="J12" s="15">
        <f t="shared" si="8"/>
        <v>92.6328125</v>
      </c>
      <c r="K12" s="16">
        <f t="shared" si="4"/>
        <v>-2.6328125</v>
      </c>
      <c r="L12" s="43">
        <f t="shared" si="6"/>
        <v>92.6328125</v>
      </c>
      <c r="M12" s="42">
        <f t="shared" si="7"/>
        <v>-2.6328125</v>
      </c>
    </row>
    <row r="13" spans="2:13" x14ac:dyDescent="0.45">
      <c r="B13" s="8">
        <v>10</v>
      </c>
      <c r="C13" s="9">
        <v>130</v>
      </c>
      <c r="D13" s="9">
        <v>26</v>
      </c>
      <c r="E13" s="10">
        <f t="shared" si="0"/>
        <v>102</v>
      </c>
      <c r="F13" s="11">
        <f t="shared" si="1"/>
        <v>96.685480960000007</v>
      </c>
      <c r="G13" s="12">
        <f t="shared" si="2"/>
        <v>5.3145190399999933</v>
      </c>
      <c r="H13" s="13">
        <f t="shared" si="5"/>
        <v>89.751004610195309</v>
      </c>
      <c r="I13" s="14">
        <f t="shared" si="3"/>
        <v>12.248995389804691</v>
      </c>
      <c r="J13" s="15">
        <f t="shared" si="8"/>
        <v>91.31640625</v>
      </c>
      <c r="K13" s="16">
        <f t="shared" si="4"/>
        <v>10.68359375</v>
      </c>
      <c r="L13" s="43">
        <f t="shared" si="6"/>
        <v>91.31640625</v>
      </c>
      <c r="M13" s="42">
        <f t="shared" si="7"/>
        <v>10.68359375</v>
      </c>
    </row>
    <row r="14" spans="2:13" x14ac:dyDescent="0.45">
      <c r="B14" s="8">
        <v>11</v>
      </c>
      <c r="C14" s="9">
        <v>123</v>
      </c>
      <c r="D14" s="9">
        <v>28</v>
      </c>
      <c r="E14" s="10">
        <f t="shared" si="0"/>
        <v>80</v>
      </c>
      <c r="F14" s="11">
        <f t="shared" si="1"/>
        <v>97.748384768000022</v>
      </c>
      <c r="G14" s="12">
        <f t="shared" si="2"/>
        <v>-17.748384768000022</v>
      </c>
      <c r="H14" s="13">
        <f t="shared" si="5"/>
        <v>94.038152996626948</v>
      </c>
      <c r="I14" s="14">
        <f t="shared" si="3"/>
        <v>-14.038152996626948</v>
      </c>
      <c r="J14" s="15">
        <f t="shared" si="8"/>
        <v>96.658203125</v>
      </c>
      <c r="K14" s="16">
        <f t="shared" si="4"/>
        <v>-16.658203125</v>
      </c>
      <c r="L14" s="43">
        <f t="shared" si="6"/>
        <v>96.658203125</v>
      </c>
      <c r="M14" s="42">
        <f t="shared" si="7"/>
        <v>-16.658203125</v>
      </c>
    </row>
    <row r="15" spans="2:13" x14ac:dyDescent="0.45">
      <c r="B15" s="8">
        <v>12</v>
      </c>
      <c r="C15" s="9">
        <v>79</v>
      </c>
      <c r="D15" s="9">
        <v>43</v>
      </c>
      <c r="E15" s="10">
        <f t="shared" si="0"/>
        <v>64</v>
      </c>
      <c r="F15" s="11">
        <f t="shared" si="1"/>
        <v>94.198707814400024</v>
      </c>
      <c r="G15" s="12">
        <f t="shared" si="2"/>
        <v>-30.198707814400024</v>
      </c>
      <c r="H15" s="13">
        <f t="shared" si="5"/>
        <v>89.124799447807519</v>
      </c>
      <c r="I15" s="14">
        <f t="shared" si="3"/>
        <v>-25.124799447807519</v>
      </c>
      <c r="J15" s="15">
        <f t="shared" si="8"/>
        <v>88.3291015625</v>
      </c>
      <c r="K15" s="16">
        <f t="shared" si="4"/>
        <v>-24.3291015625</v>
      </c>
      <c r="L15" s="43">
        <f t="shared" si="6"/>
        <v>88.3291015625</v>
      </c>
      <c r="M15" s="42">
        <f t="shared" si="7"/>
        <v>-24.3291015625</v>
      </c>
    </row>
    <row r="16" spans="2:13" x14ac:dyDescent="0.45">
      <c r="B16" s="8">
        <v>13</v>
      </c>
      <c r="C16" s="9">
        <v>80</v>
      </c>
      <c r="D16" s="9">
        <v>15</v>
      </c>
      <c r="E16" s="10">
        <f t="shared" si="0"/>
        <v>62</v>
      </c>
      <c r="F16" s="11">
        <f t="shared" si="1"/>
        <v>88.158966251520013</v>
      </c>
      <c r="G16" s="12">
        <f t="shared" si="2"/>
        <v>-26.158966251520013</v>
      </c>
      <c r="H16" s="13">
        <f t="shared" si="5"/>
        <v>80.331119641074878</v>
      </c>
      <c r="I16" s="14">
        <f t="shared" si="3"/>
        <v>-18.331119641074878</v>
      </c>
      <c r="J16" s="15">
        <f t="shared" si="8"/>
        <v>76.16455078125</v>
      </c>
      <c r="K16" s="16">
        <f t="shared" si="4"/>
        <v>-14.16455078125</v>
      </c>
      <c r="L16" s="43">
        <f t="shared" si="6"/>
        <v>76.16455078125</v>
      </c>
      <c r="M16" s="42">
        <f t="shared" si="7"/>
        <v>-14.16455078125</v>
      </c>
    </row>
    <row r="17" spans="2:13" x14ac:dyDescent="0.45">
      <c r="B17" s="8">
        <v>14</v>
      </c>
      <c r="C17" s="9">
        <v>101</v>
      </c>
      <c r="D17" s="9">
        <v>18</v>
      </c>
      <c r="E17" s="10">
        <f t="shared" si="0"/>
        <v>74</v>
      </c>
      <c r="F17" s="11">
        <f t="shared" si="1"/>
        <v>82.927173001216019</v>
      </c>
      <c r="G17" s="12">
        <f t="shared" si="2"/>
        <v>-8.9271730012160191</v>
      </c>
      <c r="H17" s="13">
        <f t="shared" si="5"/>
        <v>73.915227766698678</v>
      </c>
      <c r="I17" s="14">
        <f t="shared" si="3"/>
        <v>8.4772233301322331E-2</v>
      </c>
      <c r="J17" s="15">
        <f t="shared" si="8"/>
        <v>69.082275390625</v>
      </c>
      <c r="K17" s="16">
        <f t="shared" si="4"/>
        <v>4.917724609375</v>
      </c>
      <c r="L17" s="43">
        <f t="shared" si="6"/>
        <v>69.082275390625</v>
      </c>
      <c r="M17" s="42">
        <f t="shared" si="7"/>
        <v>4.917724609375</v>
      </c>
    </row>
    <row r="18" spans="2:13" x14ac:dyDescent="0.45">
      <c r="B18" s="8">
        <v>15</v>
      </c>
      <c r="C18" s="9">
        <v>100</v>
      </c>
      <c r="D18" s="9">
        <v>27</v>
      </c>
      <c r="E18" s="10">
        <f t="shared" si="0"/>
        <v>75</v>
      </c>
      <c r="F18" s="11">
        <f t="shared" si="1"/>
        <v>81.141738400972812</v>
      </c>
      <c r="G18" s="12">
        <f t="shared" si="2"/>
        <v>-6.1417384009728124</v>
      </c>
      <c r="H18" s="13">
        <f t="shared" si="5"/>
        <v>73.944898048354133</v>
      </c>
      <c r="I18" s="14">
        <f t="shared" si="3"/>
        <v>1.0551019516458666</v>
      </c>
      <c r="J18" s="15">
        <f t="shared" si="8"/>
        <v>71.5411376953125</v>
      </c>
      <c r="K18" s="16">
        <f t="shared" si="4"/>
        <v>3.4588623046875</v>
      </c>
      <c r="L18" s="43">
        <f t="shared" si="6"/>
        <v>71.5411376953125</v>
      </c>
      <c r="M18" s="42">
        <f t="shared" si="7"/>
        <v>3.4588623046875</v>
      </c>
    </row>
    <row r="19" spans="2:13" x14ac:dyDescent="0.45">
      <c r="B19" s="8">
        <v>16</v>
      </c>
      <c r="C19" s="9">
        <v>114</v>
      </c>
      <c r="D19" s="9">
        <v>25</v>
      </c>
      <c r="E19" s="10">
        <f t="shared" si="0"/>
        <v>82</v>
      </c>
      <c r="F19" s="11">
        <f t="shared" si="1"/>
        <v>79.913390720778253</v>
      </c>
      <c r="G19" s="12">
        <f t="shared" si="2"/>
        <v>2.0866092792217472</v>
      </c>
      <c r="H19" s="13">
        <f t="shared" si="5"/>
        <v>74.314183731430191</v>
      </c>
      <c r="I19" s="14">
        <f t="shared" si="3"/>
        <v>7.685816268569809</v>
      </c>
      <c r="J19" s="15">
        <f t="shared" si="8"/>
        <v>73.27056884765625</v>
      </c>
      <c r="K19" s="16">
        <f t="shared" si="4"/>
        <v>8.72943115234375</v>
      </c>
      <c r="L19" s="43">
        <f t="shared" si="6"/>
        <v>73.27056884765625</v>
      </c>
      <c r="M19" s="42">
        <f t="shared" si="7"/>
        <v>8.72943115234375</v>
      </c>
    </row>
    <row r="20" spans="2:13" x14ac:dyDescent="0.45">
      <c r="B20" s="8">
        <v>17</v>
      </c>
      <c r="C20" s="9">
        <v>104</v>
      </c>
      <c r="D20" s="9">
        <v>32</v>
      </c>
      <c r="E20" s="10">
        <f t="shared" si="0"/>
        <v>80</v>
      </c>
      <c r="F20" s="11">
        <f t="shared" si="1"/>
        <v>80.330712576622602</v>
      </c>
      <c r="G20" s="12">
        <f t="shared" si="2"/>
        <v>-0.33071257662260223</v>
      </c>
      <c r="H20" s="13">
        <f t="shared" si="5"/>
        <v>77.004219425429625</v>
      </c>
      <c r="I20" s="14">
        <f t="shared" si="3"/>
        <v>2.9957805745703752</v>
      </c>
      <c r="J20" s="15">
        <f t="shared" si="8"/>
        <v>77.635284423828125</v>
      </c>
      <c r="K20" s="16">
        <f t="shared" si="4"/>
        <v>2.364715576171875</v>
      </c>
      <c r="L20" s="43">
        <f t="shared" si="6"/>
        <v>77.635284423828125</v>
      </c>
      <c r="M20" s="42">
        <f t="shared" si="7"/>
        <v>2.364715576171875</v>
      </c>
    </row>
    <row r="21" spans="2:13" x14ac:dyDescent="0.45">
      <c r="B21" s="8">
        <v>18</v>
      </c>
      <c r="C21" s="9">
        <v>101</v>
      </c>
      <c r="D21" s="9">
        <v>24</v>
      </c>
      <c r="E21" s="10">
        <f t="shared" si="0"/>
        <v>75</v>
      </c>
      <c r="F21" s="11">
        <f t="shared" si="1"/>
        <v>80.264570061298087</v>
      </c>
      <c r="G21" s="12">
        <f t="shared" si="2"/>
        <v>-5.2645700612980875</v>
      </c>
      <c r="H21" s="13">
        <f t="shared" si="5"/>
        <v>78.052742626529266</v>
      </c>
      <c r="I21" s="14">
        <f t="shared" si="3"/>
        <v>-3.0527426265292661</v>
      </c>
      <c r="J21" s="15">
        <f t="shared" si="8"/>
        <v>78.817642211914063</v>
      </c>
      <c r="K21" s="16">
        <f t="shared" si="4"/>
        <v>-3.8176422119140625</v>
      </c>
      <c r="L21" s="43">
        <f t="shared" si="6"/>
        <v>78.817642211914063</v>
      </c>
      <c r="M21" s="42">
        <f t="shared" si="7"/>
        <v>-3.8176422119140625</v>
      </c>
    </row>
    <row r="22" spans="2:13" x14ac:dyDescent="0.45">
      <c r="B22" s="8">
        <v>19</v>
      </c>
      <c r="C22" s="9">
        <v>100</v>
      </c>
      <c r="D22" s="9">
        <v>26</v>
      </c>
      <c r="E22" s="10">
        <f t="shared" si="0"/>
        <v>70</v>
      </c>
      <c r="F22" s="11">
        <f t="shared" si="1"/>
        <v>79.211656049038467</v>
      </c>
      <c r="G22" s="12">
        <f t="shared" si="2"/>
        <v>-9.2116560490384671</v>
      </c>
      <c r="H22" s="13">
        <f t="shared" si="5"/>
        <v>76.984282707244034</v>
      </c>
      <c r="I22" s="14">
        <f t="shared" si="3"/>
        <v>-6.9842827072440343</v>
      </c>
      <c r="J22" s="15">
        <f t="shared" si="8"/>
        <v>76.908821105957031</v>
      </c>
      <c r="K22" s="16">
        <f t="shared" si="4"/>
        <v>-6.9088211059570313</v>
      </c>
      <c r="L22" s="43">
        <f t="shared" si="6"/>
        <v>76.908821105957031</v>
      </c>
      <c r="M22" s="42">
        <f t="shared" si="7"/>
        <v>-6.9088211059570313</v>
      </c>
    </row>
    <row r="23" spans="2:13" x14ac:dyDescent="0.45">
      <c r="B23" s="8">
        <v>20</v>
      </c>
      <c r="C23" s="9">
        <v>109</v>
      </c>
      <c r="D23" s="9">
        <v>30</v>
      </c>
      <c r="E23" s="10">
        <f t="shared" si="0"/>
        <v>90</v>
      </c>
      <c r="F23" s="11">
        <f t="shared" si="1"/>
        <v>77.369324839230785</v>
      </c>
      <c r="G23" s="12">
        <f t="shared" si="2"/>
        <v>12.630675160769215</v>
      </c>
      <c r="H23" s="13">
        <f t="shared" si="5"/>
        <v>74.539783759708627</v>
      </c>
      <c r="I23" s="14">
        <f t="shared" si="3"/>
        <v>15.460216240291373</v>
      </c>
      <c r="J23" s="15">
        <f t="shared" si="8"/>
        <v>73.454410552978516</v>
      </c>
      <c r="K23" s="16">
        <f t="shared" si="4"/>
        <v>16.545589447021484</v>
      </c>
      <c r="L23" s="43">
        <f t="shared" si="6"/>
        <v>73.454410552978516</v>
      </c>
      <c r="M23" s="42">
        <f t="shared" si="7"/>
        <v>16.545589447021484</v>
      </c>
    </row>
    <row r="24" spans="2:13" x14ac:dyDescent="0.45">
      <c r="B24" s="8">
        <v>21</v>
      </c>
      <c r="C24" s="9">
        <v>91</v>
      </c>
      <c r="D24" s="9">
        <v>19</v>
      </c>
      <c r="E24" s="10">
        <f t="shared" si="0"/>
        <v>71</v>
      </c>
      <c r="F24" s="11">
        <f t="shared" si="1"/>
        <v>79.895459871384631</v>
      </c>
      <c r="G24" s="12">
        <f t="shared" si="2"/>
        <v>-8.8954598713846309</v>
      </c>
      <c r="H24" s="13">
        <f t="shared" si="5"/>
        <v>79.9508594438106</v>
      </c>
      <c r="I24" s="14">
        <f t="shared" si="3"/>
        <v>-8.9508594438106002</v>
      </c>
      <c r="J24" s="15">
        <f t="shared" si="8"/>
        <v>81.727205276489258</v>
      </c>
      <c r="K24" s="16">
        <f t="shared" si="4"/>
        <v>-10.727205276489258</v>
      </c>
      <c r="L24" s="43">
        <f t="shared" si="6"/>
        <v>81.727205276489258</v>
      </c>
      <c r="M24" s="42">
        <f t="shared" si="7"/>
        <v>-10.727205276489258</v>
      </c>
    </row>
    <row r="25" spans="2:13" x14ac:dyDescent="0.45">
      <c r="B25" s="8">
        <v>22</v>
      </c>
      <c r="C25" s="9">
        <v>33</v>
      </c>
      <c r="D25" s="9">
        <v>20</v>
      </c>
      <c r="E25" s="10">
        <f t="shared" si="0"/>
        <v>14</v>
      </c>
      <c r="F25" s="11">
        <f t="shared" si="1"/>
        <v>78.116367897107708</v>
      </c>
      <c r="G25" s="12">
        <f t="shared" si="2"/>
        <v>-64.116367897107708</v>
      </c>
      <c r="H25" s="13">
        <f t="shared" si="5"/>
        <v>76.818058638476884</v>
      </c>
      <c r="I25" s="14">
        <f t="shared" si="3"/>
        <v>-62.818058638476884</v>
      </c>
      <c r="J25" s="15">
        <f t="shared" si="8"/>
        <v>76.363602638244629</v>
      </c>
      <c r="K25" s="16">
        <f t="shared" si="4"/>
        <v>-62.363602638244629</v>
      </c>
      <c r="L25" s="43">
        <f t="shared" si="6"/>
        <v>76.363602638244629</v>
      </c>
      <c r="M25" s="42">
        <f t="shared" si="7"/>
        <v>-62.363602638244629</v>
      </c>
    </row>
    <row r="26" spans="2:13" x14ac:dyDescent="0.45">
      <c r="B26" s="8">
        <v>23</v>
      </c>
      <c r="C26" s="9">
        <v>84</v>
      </c>
      <c r="D26" s="9">
        <v>19</v>
      </c>
      <c r="E26" s="10">
        <f t="shared" si="0"/>
        <v>68</v>
      </c>
      <c r="F26" s="11">
        <f t="shared" si="1"/>
        <v>65.293094317686169</v>
      </c>
      <c r="G26" s="12">
        <f t="shared" si="2"/>
        <v>2.7069056823138311</v>
      </c>
      <c r="H26" s="13">
        <f t="shared" si="5"/>
        <v>54.831738115009976</v>
      </c>
      <c r="I26" s="14">
        <f t="shared" si="3"/>
        <v>13.168261884990024</v>
      </c>
      <c r="J26" s="15">
        <f t="shared" si="8"/>
        <v>45.181801319122314</v>
      </c>
      <c r="K26" s="16">
        <f t="shared" si="4"/>
        <v>22.818198680877686</v>
      </c>
      <c r="L26" s="43">
        <f t="shared" si="6"/>
        <v>45.181801319122314</v>
      </c>
      <c r="M26" s="42">
        <f t="shared" si="7"/>
        <v>22.818198680877686</v>
      </c>
    </row>
    <row r="27" spans="2:13" x14ac:dyDescent="0.45">
      <c r="B27" s="8">
        <v>24</v>
      </c>
      <c r="C27" s="9">
        <v>51</v>
      </c>
      <c r="D27" s="9">
        <v>16</v>
      </c>
      <c r="E27" s="10">
        <f t="shared" si="0"/>
        <v>39</v>
      </c>
      <c r="F27" s="11">
        <f t="shared" si="1"/>
        <v>65.834475454148929</v>
      </c>
      <c r="G27" s="12">
        <f t="shared" si="2"/>
        <v>-26.834475454148929</v>
      </c>
      <c r="H27" s="13">
        <f t="shared" si="5"/>
        <v>59.440629774756481</v>
      </c>
      <c r="I27" s="14">
        <f t="shared" si="3"/>
        <v>-20.440629774756481</v>
      </c>
      <c r="J27" s="15">
        <f t="shared" si="8"/>
        <v>56.590900659561157</v>
      </c>
      <c r="K27" s="16">
        <f t="shared" si="4"/>
        <v>-17.590900659561157</v>
      </c>
      <c r="L27" s="43">
        <f t="shared" si="6"/>
        <v>56.590900659561157</v>
      </c>
      <c r="M27" s="42">
        <f t="shared" si="7"/>
        <v>-17.590900659561157</v>
      </c>
    </row>
    <row r="28" spans="2:13" x14ac:dyDescent="0.45">
      <c r="B28" s="8">
        <v>25</v>
      </c>
      <c r="C28" s="9">
        <v>85</v>
      </c>
      <c r="D28" s="9">
        <v>12</v>
      </c>
      <c r="E28" s="10">
        <f t="shared" si="0"/>
        <v>72</v>
      </c>
      <c r="F28" s="11">
        <f t="shared" si="1"/>
        <v>60.467580363319144</v>
      </c>
      <c r="G28" s="12">
        <f t="shared" si="2"/>
        <v>11.532419636680856</v>
      </c>
      <c r="H28" s="13">
        <f t="shared" si="5"/>
        <v>52.286409353591715</v>
      </c>
      <c r="I28" s="14">
        <f t="shared" si="3"/>
        <v>19.713590646408285</v>
      </c>
      <c r="J28" s="15">
        <f t="shared" si="8"/>
        <v>47.795450329780579</v>
      </c>
      <c r="K28" s="16">
        <f t="shared" si="4"/>
        <v>24.204549670219421</v>
      </c>
      <c r="L28" s="43">
        <f t="shared" si="6"/>
        <v>47.795450329780579</v>
      </c>
      <c r="M28" s="42">
        <f t="shared" si="7"/>
        <v>24.204549670219421</v>
      </c>
    </row>
    <row r="29" spans="2:13" x14ac:dyDescent="0.45">
      <c r="B29" s="8">
        <v>26</v>
      </c>
      <c r="C29" s="9">
        <v>73</v>
      </c>
      <c r="D29" s="9">
        <v>13</v>
      </c>
      <c r="E29" s="10">
        <f t="shared" si="0"/>
        <v>64</v>
      </c>
      <c r="F29" s="11">
        <f t="shared" si="1"/>
        <v>62.774064290655318</v>
      </c>
      <c r="G29" s="12">
        <f t="shared" si="2"/>
        <v>1.2259357093446823</v>
      </c>
      <c r="H29" s="13">
        <f t="shared" si="5"/>
        <v>59.186166079834621</v>
      </c>
      <c r="I29" s="14">
        <f t="shared" si="3"/>
        <v>4.8138339201653793</v>
      </c>
      <c r="J29" s="15">
        <f t="shared" si="8"/>
        <v>59.897725164890289</v>
      </c>
      <c r="K29" s="16">
        <f t="shared" si="4"/>
        <v>4.1022748351097107</v>
      </c>
      <c r="L29" s="43">
        <f t="shared" si="6"/>
        <v>59.897725164890289</v>
      </c>
      <c r="M29" s="42">
        <f t="shared" si="7"/>
        <v>4.1022748351097107</v>
      </c>
    </row>
    <row r="30" spans="2:13" x14ac:dyDescent="0.45">
      <c r="B30" s="8">
        <v>27</v>
      </c>
      <c r="C30" s="9">
        <v>86</v>
      </c>
      <c r="D30" s="9">
        <v>9</v>
      </c>
      <c r="E30" s="10">
        <f t="shared" si="0"/>
        <v>74</v>
      </c>
      <c r="F30" s="11">
        <f t="shared" si="1"/>
        <v>63.019251432524257</v>
      </c>
      <c r="G30" s="12">
        <f t="shared" si="2"/>
        <v>10.980748567475743</v>
      </c>
      <c r="H30" s="13">
        <f t="shared" si="5"/>
        <v>60.871007951892501</v>
      </c>
      <c r="I30" s="14">
        <f t="shared" si="3"/>
        <v>13.128992048107499</v>
      </c>
      <c r="J30" s="15">
        <f t="shared" si="8"/>
        <v>61.948862582445145</v>
      </c>
      <c r="K30" s="16">
        <f t="shared" si="4"/>
        <v>12.051137417554855</v>
      </c>
      <c r="L30" s="43">
        <f t="shared" si="6"/>
        <v>61.948862582445145</v>
      </c>
      <c r="M30" s="42">
        <f t="shared" si="7"/>
        <v>12.051137417554855</v>
      </c>
    </row>
    <row r="31" spans="2:13" x14ac:dyDescent="0.45">
      <c r="B31" s="8">
        <v>28</v>
      </c>
      <c r="C31" s="9">
        <v>89</v>
      </c>
      <c r="D31" s="9">
        <v>12</v>
      </c>
      <c r="E31" s="10">
        <f t="shared" si="0"/>
        <v>88</v>
      </c>
      <c r="F31" s="11">
        <f t="shared" si="1"/>
        <v>65.215401146019403</v>
      </c>
      <c r="G31" s="12">
        <f t="shared" si="2"/>
        <v>22.784598853980597</v>
      </c>
      <c r="H31" s="13">
        <f t="shared" si="5"/>
        <v>65.466155168730126</v>
      </c>
      <c r="I31" s="14">
        <f t="shared" si="3"/>
        <v>22.533844831269874</v>
      </c>
      <c r="J31" s="15">
        <f t="shared" si="8"/>
        <v>67.974431291222572</v>
      </c>
      <c r="K31" s="16">
        <f t="shared" si="4"/>
        <v>20.025568708777428</v>
      </c>
      <c r="L31" s="43">
        <f t="shared" si="6"/>
        <v>67.974431291222572</v>
      </c>
      <c r="M31" s="42">
        <f t="shared" si="7"/>
        <v>20.025568708777428</v>
      </c>
    </row>
    <row r="32" spans="2:13" x14ac:dyDescent="0.45">
      <c r="B32" s="8">
        <v>29</v>
      </c>
      <c r="C32" s="9">
        <v>97</v>
      </c>
      <c r="D32" s="9">
        <v>1</v>
      </c>
      <c r="E32" s="10">
        <f t="shared" si="0"/>
        <v>88</v>
      </c>
      <c r="F32" s="11">
        <f t="shared" si="1"/>
        <v>69.772320916815517</v>
      </c>
      <c r="G32" s="12">
        <f t="shared" si="2"/>
        <v>18.227679083184483</v>
      </c>
      <c r="H32" s="13">
        <f t="shared" si="5"/>
        <v>73.35300085967458</v>
      </c>
      <c r="I32" s="14">
        <f t="shared" si="3"/>
        <v>14.64699914032542</v>
      </c>
      <c r="J32" s="15">
        <f t="shared" si="8"/>
        <v>77.987215645611286</v>
      </c>
      <c r="K32" s="16">
        <f t="shared" si="4"/>
        <v>10.012784354388714</v>
      </c>
      <c r="L32" s="43">
        <f t="shared" si="6"/>
        <v>77.987215645611286</v>
      </c>
      <c r="M32" s="42">
        <f t="shared" si="7"/>
        <v>10.012784354388714</v>
      </c>
    </row>
    <row r="33" spans="2:13" x14ac:dyDescent="0.45">
      <c r="B33" s="8">
        <v>30</v>
      </c>
      <c r="C33" s="9">
        <v>134</v>
      </c>
      <c r="D33" s="9">
        <v>9</v>
      </c>
      <c r="E33" s="10">
        <f t="shared" si="0"/>
        <v>126</v>
      </c>
      <c r="F33" s="11">
        <f t="shared" si="1"/>
        <v>73.417856733452425</v>
      </c>
      <c r="G33" s="12">
        <f t="shared" si="2"/>
        <v>52.582143266547575</v>
      </c>
      <c r="H33" s="13">
        <f t="shared" si="5"/>
        <v>78.479450558788471</v>
      </c>
      <c r="I33" s="14">
        <f t="shared" si="3"/>
        <v>47.520549441211529</v>
      </c>
      <c r="J33" s="15">
        <f t="shared" si="8"/>
        <v>82.993607822805643</v>
      </c>
      <c r="K33" s="16">
        <f t="shared" si="4"/>
        <v>43.006392177194357</v>
      </c>
      <c r="L33" s="43">
        <f t="shared" si="6"/>
        <v>82.993607822805643</v>
      </c>
      <c r="M33" s="42">
        <f t="shared" si="7"/>
        <v>43.006392177194357</v>
      </c>
    </row>
    <row r="34" spans="2:13" x14ac:dyDescent="0.45">
      <c r="B34" s="8">
        <v>31</v>
      </c>
      <c r="C34" s="9">
        <v>94</v>
      </c>
      <c r="D34" s="9">
        <v>8</v>
      </c>
      <c r="E34" s="10">
        <f t="shared" si="0"/>
        <v>84</v>
      </c>
      <c r="F34" s="11">
        <f t="shared" si="1"/>
        <v>83.934285386761943</v>
      </c>
      <c r="G34" s="12">
        <f t="shared" si="2"/>
        <v>6.5714613238057495E-2</v>
      </c>
      <c r="H34" s="13">
        <f t="shared" si="5"/>
        <v>95.111642863212495</v>
      </c>
      <c r="I34" s="14">
        <f t="shared" si="3"/>
        <v>-11.111642863212495</v>
      </c>
      <c r="J34" s="15">
        <f t="shared" si="8"/>
        <v>104.49680391140282</v>
      </c>
      <c r="K34" s="16">
        <f t="shared" si="4"/>
        <v>-20.496803911402822</v>
      </c>
      <c r="L34" s="43">
        <f t="shared" si="6"/>
        <v>104.49680391140282</v>
      </c>
      <c r="M34" s="42">
        <f t="shared" si="7"/>
        <v>-20.496803911402822</v>
      </c>
    </row>
    <row r="35" spans="2:13" x14ac:dyDescent="0.45">
      <c r="B35" s="8">
        <v>32</v>
      </c>
      <c r="C35" s="9">
        <v>79</v>
      </c>
      <c r="D35" s="9">
        <v>10</v>
      </c>
      <c r="E35" s="10">
        <f t="shared" si="0"/>
        <v>67</v>
      </c>
      <c r="F35" s="11">
        <f t="shared" si="1"/>
        <v>83.94742830940956</v>
      </c>
      <c r="G35" s="12">
        <f t="shared" si="2"/>
        <v>-16.94742830940956</v>
      </c>
      <c r="H35" s="13">
        <f t="shared" si="5"/>
        <v>91.222567861088123</v>
      </c>
      <c r="I35" s="14">
        <f t="shared" si="3"/>
        <v>-24.222567861088123</v>
      </c>
      <c r="J35" s="15">
        <f t="shared" si="8"/>
        <v>94.248401955701411</v>
      </c>
      <c r="K35" s="16">
        <f t="shared" si="4"/>
        <v>-27.248401955701411</v>
      </c>
      <c r="L35" s="43">
        <f t="shared" si="6"/>
        <v>94.248401955701411</v>
      </c>
      <c r="M35" s="42">
        <f t="shared" si="7"/>
        <v>-27.248401955701411</v>
      </c>
    </row>
    <row r="36" spans="2:13" x14ac:dyDescent="0.45">
      <c r="B36" s="8">
        <v>33</v>
      </c>
      <c r="C36" s="9">
        <v>92</v>
      </c>
      <c r="D36" s="9">
        <v>12</v>
      </c>
      <c r="E36" s="10">
        <f t="shared" si="0"/>
        <v>84</v>
      </c>
      <c r="F36" s="11">
        <f t="shared" si="1"/>
        <v>80.557942647527653</v>
      </c>
      <c r="G36" s="12">
        <f t="shared" si="2"/>
        <v>3.4420573524723466</v>
      </c>
      <c r="H36" s="13">
        <f t="shared" si="5"/>
        <v>82.744669109707274</v>
      </c>
      <c r="I36" s="14">
        <f t="shared" si="3"/>
        <v>1.2553308902927256</v>
      </c>
      <c r="J36" s="15">
        <f t="shared" si="8"/>
        <v>80.624200977850705</v>
      </c>
      <c r="K36" s="16">
        <f t="shared" si="4"/>
        <v>3.3757990221492946</v>
      </c>
      <c r="L36" s="43">
        <f t="shared" si="6"/>
        <v>80.624200977850705</v>
      </c>
      <c r="M36" s="42">
        <f t="shared" si="7"/>
        <v>3.3757990221492946</v>
      </c>
    </row>
    <row r="37" spans="2:13" x14ac:dyDescent="0.45">
      <c r="B37" s="8">
        <v>34</v>
      </c>
      <c r="C37" s="9">
        <v>98</v>
      </c>
      <c r="D37" s="9">
        <v>8</v>
      </c>
      <c r="E37" s="10">
        <f t="shared" si="0"/>
        <v>88</v>
      </c>
      <c r="F37" s="11">
        <f t="shared" si="1"/>
        <v>81.246354118022126</v>
      </c>
      <c r="G37" s="12">
        <f t="shared" si="2"/>
        <v>6.7536458819778744</v>
      </c>
      <c r="H37" s="13">
        <f t="shared" si="5"/>
        <v>83.184034921309731</v>
      </c>
      <c r="I37" s="14">
        <f t="shared" si="3"/>
        <v>4.8159650786902688</v>
      </c>
      <c r="J37" s="15">
        <f t="shared" si="8"/>
        <v>82.312100488925353</v>
      </c>
      <c r="K37" s="16">
        <f t="shared" si="4"/>
        <v>5.6878995110746473</v>
      </c>
      <c r="L37" s="43">
        <f t="shared" si="6"/>
        <v>82.312100488925353</v>
      </c>
      <c r="M37" s="42">
        <f t="shared" si="7"/>
        <v>5.6878995110746473</v>
      </c>
    </row>
    <row r="38" spans="2:13" x14ac:dyDescent="0.45">
      <c r="B38" s="8">
        <v>35</v>
      </c>
      <c r="C38" s="9">
        <v>53</v>
      </c>
      <c r="D38" s="9">
        <v>10</v>
      </c>
      <c r="E38" s="10">
        <f t="shared" si="0"/>
        <v>44</v>
      </c>
      <c r="F38" s="11">
        <f t="shared" si="1"/>
        <v>82.5970832944177</v>
      </c>
      <c r="G38" s="12">
        <f t="shared" si="2"/>
        <v>-38.5970832944177</v>
      </c>
      <c r="H38" s="13">
        <f t="shared" si="5"/>
        <v>84.869622698851316</v>
      </c>
      <c r="I38" s="14">
        <f t="shared" si="3"/>
        <v>-40.869622698851316</v>
      </c>
      <c r="J38" s="15">
        <f t="shared" si="8"/>
        <v>85.156050244462676</v>
      </c>
      <c r="K38" s="16">
        <f t="shared" si="4"/>
        <v>-41.156050244462676</v>
      </c>
      <c r="L38" s="43">
        <f t="shared" si="6"/>
        <v>85.156050244462676</v>
      </c>
      <c r="M38" s="42">
        <f t="shared" si="7"/>
        <v>-41.156050244462676</v>
      </c>
    </row>
    <row r="39" spans="2:13" x14ac:dyDescent="0.45">
      <c r="B39" s="8">
        <v>36</v>
      </c>
      <c r="C39" s="9">
        <v>123</v>
      </c>
      <c r="D39" s="9">
        <v>9</v>
      </c>
      <c r="E39" s="10">
        <f t="shared" si="0"/>
        <v>96</v>
      </c>
      <c r="F39" s="11">
        <f t="shared" si="1"/>
        <v>74.877666635534155</v>
      </c>
      <c r="G39" s="12">
        <f t="shared" si="2"/>
        <v>21.122333364465845</v>
      </c>
      <c r="H39" s="13">
        <f t="shared" si="5"/>
        <v>70.565254754253345</v>
      </c>
      <c r="I39" s="14">
        <f t="shared" si="3"/>
        <v>25.434745245746655</v>
      </c>
      <c r="J39" s="15">
        <f t="shared" si="8"/>
        <v>64.578025122231338</v>
      </c>
      <c r="K39" s="16">
        <f t="shared" si="4"/>
        <v>31.421974877768662</v>
      </c>
      <c r="L39" s="43">
        <f t="shared" si="6"/>
        <v>64.578025122231338</v>
      </c>
      <c r="M39" s="42">
        <f t="shared" si="7"/>
        <v>31.421974877768662</v>
      </c>
    </row>
    <row r="40" spans="2:13" x14ac:dyDescent="0.45">
      <c r="B40" s="8">
        <v>37</v>
      </c>
      <c r="C40" s="9">
        <v>112</v>
      </c>
      <c r="D40" s="9">
        <v>27</v>
      </c>
      <c r="E40" s="10">
        <f t="shared" si="0"/>
        <v>98</v>
      </c>
      <c r="F40" s="11">
        <f t="shared" si="1"/>
        <v>79.102133308427327</v>
      </c>
      <c r="G40" s="12">
        <f t="shared" si="2"/>
        <v>18.897866691572673</v>
      </c>
      <c r="H40" s="13">
        <f t="shared" si="5"/>
        <v>79.467415590264665</v>
      </c>
      <c r="I40" s="14">
        <f t="shared" si="3"/>
        <v>18.532584409735335</v>
      </c>
      <c r="J40" s="15">
        <f t="shared" si="8"/>
        <v>80.289012561115669</v>
      </c>
      <c r="K40" s="16">
        <f t="shared" si="4"/>
        <v>17.710987438884331</v>
      </c>
      <c r="L40" s="43">
        <f t="shared" si="6"/>
        <v>80.289012561115669</v>
      </c>
      <c r="M40" s="42">
        <f t="shared" si="7"/>
        <v>17.710987438884331</v>
      </c>
    </row>
    <row r="41" spans="2:13" x14ac:dyDescent="0.45">
      <c r="B41" s="8">
        <v>38</v>
      </c>
      <c r="C41" s="9">
        <v>96</v>
      </c>
      <c r="D41" s="9">
        <v>14</v>
      </c>
      <c r="E41" s="10">
        <f t="shared" si="0"/>
        <v>82</v>
      </c>
      <c r="F41" s="11">
        <f t="shared" si="1"/>
        <v>82.881706646741861</v>
      </c>
      <c r="G41" s="12">
        <f t="shared" si="2"/>
        <v>-0.88170664674186128</v>
      </c>
      <c r="H41" s="13">
        <f t="shared" si="5"/>
        <v>85.953820133672025</v>
      </c>
      <c r="I41" s="14">
        <f t="shared" si="3"/>
        <v>-3.9538201336720249</v>
      </c>
      <c r="J41" s="15">
        <f t="shared" si="8"/>
        <v>89.144506280557835</v>
      </c>
      <c r="K41" s="16">
        <f t="shared" si="4"/>
        <v>-7.1445062805578345</v>
      </c>
      <c r="L41" s="43">
        <f t="shared" si="6"/>
        <v>89.144506280557835</v>
      </c>
      <c r="M41" s="42">
        <f t="shared" si="7"/>
        <v>-7.1445062805578345</v>
      </c>
    </row>
    <row r="42" spans="2:13" x14ac:dyDescent="0.45">
      <c r="B42" s="8">
        <v>39</v>
      </c>
      <c r="C42" s="9">
        <v>83</v>
      </c>
      <c r="D42" s="9">
        <v>14</v>
      </c>
      <c r="E42" s="10">
        <f t="shared" si="0"/>
        <v>65</v>
      </c>
      <c r="F42" s="11">
        <f t="shared" si="1"/>
        <v>82.7053653173935</v>
      </c>
      <c r="G42" s="12">
        <f t="shared" si="2"/>
        <v>-17.7053653173935</v>
      </c>
      <c r="H42" s="13">
        <f t="shared" si="5"/>
        <v>84.569983086886822</v>
      </c>
      <c r="I42" s="14">
        <f t="shared" si="3"/>
        <v>-19.569983086886822</v>
      </c>
      <c r="J42" s="15">
        <f t="shared" si="8"/>
        <v>85.572253140278917</v>
      </c>
      <c r="K42" s="16">
        <f t="shared" si="4"/>
        <v>-20.572253140278917</v>
      </c>
      <c r="L42" s="43">
        <f t="shared" si="6"/>
        <v>85.572253140278917</v>
      </c>
      <c r="M42" s="42">
        <f t="shared" si="7"/>
        <v>-20.572253140278917</v>
      </c>
    </row>
    <row r="43" spans="2:13" x14ac:dyDescent="0.45">
      <c r="B43" s="8">
        <v>40</v>
      </c>
      <c r="C43" s="9">
        <v>41</v>
      </c>
      <c r="D43" s="9">
        <v>18</v>
      </c>
      <c r="E43" s="10">
        <f t="shared" si="0"/>
        <v>30</v>
      </c>
      <c r="F43" s="11">
        <f t="shared" si="1"/>
        <v>79.164292253914809</v>
      </c>
      <c r="G43" s="12">
        <f t="shared" si="2"/>
        <v>-49.164292253914809</v>
      </c>
      <c r="H43" s="13">
        <f t="shared" si="5"/>
        <v>77.720489006476441</v>
      </c>
      <c r="I43" s="14">
        <f t="shared" si="3"/>
        <v>-47.720489006476441</v>
      </c>
      <c r="J43" s="15">
        <f t="shared" si="8"/>
        <v>75.286126570139459</v>
      </c>
      <c r="K43" s="16">
        <f t="shared" si="4"/>
        <v>-45.286126570139459</v>
      </c>
      <c r="L43" s="43">
        <f t="shared" si="6"/>
        <v>75.286126570139459</v>
      </c>
      <c r="M43" s="42">
        <f t="shared" si="7"/>
        <v>-45.286126570139459</v>
      </c>
    </row>
    <row r="44" spans="2:13" x14ac:dyDescent="0.45">
      <c r="B44" s="8">
        <v>41</v>
      </c>
      <c r="C44" s="9">
        <v>91</v>
      </c>
      <c r="D44" s="9">
        <v>11</v>
      </c>
      <c r="E44" s="10">
        <f t="shared" si="0"/>
        <v>74</v>
      </c>
      <c r="F44" s="11">
        <f t="shared" si="1"/>
        <v>69.331433803131858</v>
      </c>
      <c r="G44" s="12">
        <f t="shared" si="2"/>
        <v>4.6685661968681416</v>
      </c>
      <c r="H44" s="13">
        <f t="shared" si="5"/>
        <v>61.018317854209691</v>
      </c>
      <c r="I44" s="14">
        <f t="shared" si="3"/>
        <v>12.981682145790309</v>
      </c>
      <c r="J44" s="15">
        <f t="shared" si="8"/>
        <v>52.643063285069729</v>
      </c>
      <c r="K44" s="16">
        <f t="shared" si="4"/>
        <v>21.356936714930271</v>
      </c>
      <c r="L44" s="43">
        <f t="shared" si="6"/>
        <v>52.643063285069729</v>
      </c>
      <c r="M44" s="42">
        <f t="shared" si="7"/>
        <v>21.356936714930271</v>
      </c>
    </row>
    <row r="45" spans="2:13" x14ac:dyDescent="0.45">
      <c r="B45" s="8">
        <v>42</v>
      </c>
      <c r="C45" s="9">
        <v>96</v>
      </c>
      <c r="D45" s="9">
        <v>17</v>
      </c>
      <c r="E45" s="10">
        <f t="shared" si="0"/>
        <v>69</v>
      </c>
      <c r="F45" s="11">
        <f t="shared" si="1"/>
        <v>70.26514704250549</v>
      </c>
      <c r="G45" s="12">
        <f t="shared" si="2"/>
        <v>-1.2651470425054896</v>
      </c>
      <c r="H45" s="13">
        <f t="shared" si="5"/>
        <v>65.561906605236302</v>
      </c>
      <c r="I45" s="14">
        <f t="shared" si="3"/>
        <v>3.4380933947636976</v>
      </c>
      <c r="J45" s="15">
        <f t="shared" si="8"/>
        <v>63.321531642534865</v>
      </c>
      <c r="K45" s="16">
        <f t="shared" si="4"/>
        <v>5.6784683574651353</v>
      </c>
      <c r="L45" s="43">
        <f t="shared" si="6"/>
        <v>63.321531642534865</v>
      </c>
      <c r="M45" s="42">
        <f t="shared" si="7"/>
        <v>5.6784683574651353</v>
      </c>
    </row>
    <row r="46" spans="2:13" x14ac:dyDescent="0.45">
      <c r="B46" s="8">
        <v>43</v>
      </c>
      <c r="C46" s="9">
        <v>74</v>
      </c>
      <c r="D46" s="9">
        <v>27</v>
      </c>
      <c r="E46" s="10">
        <f t="shared" si="0"/>
        <v>61</v>
      </c>
      <c r="F46" s="11">
        <f t="shared" si="1"/>
        <v>70.012117634004397</v>
      </c>
      <c r="G46" s="12">
        <f t="shared" si="2"/>
        <v>-9.0121176340043974</v>
      </c>
      <c r="H46" s="13">
        <f t="shared" si="5"/>
        <v>66.765239293403596</v>
      </c>
      <c r="I46" s="14">
        <f t="shared" si="3"/>
        <v>-5.7652392934035959</v>
      </c>
      <c r="J46" s="15">
        <f t="shared" si="8"/>
        <v>66.160765821267432</v>
      </c>
      <c r="K46" s="16">
        <f t="shared" si="4"/>
        <v>-5.1607658212674323</v>
      </c>
      <c r="L46" s="43">
        <f t="shared" si="6"/>
        <v>66.160765821267432</v>
      </c>
      <c r="M46" s="42">
        <f t="shared" si="7"/>
        <v>-5.1607658212674323</v>
      </c>
    </row>
    <row r="47" spans="2:13" ht="14.65" thickBot="1" x14ac:dyDescent="0.5">
      <c r="B47" s="2">
        <v>44</v>
      </c>
      <c r="C47" s="3">
        <v>0</v>
      </c>
      <c r="D47" s="3">
        <v>13</v>
      </c>
      <c r="E47" s="4"/>
      <c r="F47" s="17">
        <f t="shared" si="1"/>
        <v>68.209694107203518</v>
      </c>
      <c r="G47" s="18">
        <f t="shared" si="2"/>
        <v>-68.209694107203518</v>
      </c>
      <c r="H47" s="19">
        <f t="shared" si="5"/>
        <v>64.747405540712336</v>
      </c>
      <c r="I47" s="20">
        <f t="shared" si="3"/>
        <v>-64.747405540712336</v>
      </c>
      <c r="J47" s="21">
        <f>$K$2*E46+(1-$K$2)*J46</f>
        <v>63.580382910633716</v>
      </c>
      <c r="K47" s="22">
        <f t="shared" si="4"/>
        <v>-63.580382910633716</v>
      </c>
      <c r="L47" s="43">
        <f>$K$2*E46+(1-$K$2)*L46</f>
        <v>63.580382910633716</v>
      </c>
      <c r="M47" s="42">
        <f t="shared" si="7"/>
        <v>-63.580382910633716</v>
      </c>
    </row>
    <row r="48" spans="2:13" ht="14.65" thickBot="1" x14ac:dyDescent="0.5">
      <c r="B48" s="23" t="s">
        <v>2</v>
      </c>
      <c r="C48" s="23">
        <f>SUM(C4:C47)</f>
        <v>4206</v>
      </c>
      <c r="D48" s="23">
        <f>SUM(D4:D47)</f>
        <v>920</v>
      </c>
      <c r="E48" s="23">
        <f>SUM(E4:E47)</f>
        <v>3317</v>
      </c>
      <c r="F48" s="39">
        <f>SUM(F4:F47)</f>
        <v>3834.1612235711877</v>
      </c>
      <c r="G48" s="37"/>
      <c r="H48" s="39">
        <f>SUM(H4:H47)</f>
        <v>3648.1833897101051</v>
      </c>
      <c r="I48" s="37"/>
      <c r="J48" s="23">
        <f t="shared" ref="J48" si="9">SUM(J4:J47)</f>
        <v>3569.4196170893665</v>
      </c>
      <c r="K48" s="38"/>
      <c r="L48" s="39">
        <f>SUM(L4:L47)</f>
        <v>3569.4196170893665</v>
      </c>
      <c r="M48" s="38"/>
    </row>
  </sheetData>
  <mergeCells count="4">
    <mergeCell ref="E2:E3"/>
    <mergeCell ref="D2:D3"/>
    <mergeCell ref="C2:C3"/>
    <mergeCell ref="B2:B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MOVING AVERAGE</vt:lpstr>
      <vt:lpstr>EXPONENTIAL SMOOTHING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Anonymous Author</cp:lastModifiedBy>
  <dcterms:created xsi:type="dcterms:W3CDTF">2018-07-24T14:45:46Z</dcterms:created>
  <dcterms:modified xsi:type="dcterms:W3CDTF">2024-08-07T15:57:34Z</dcterms:modified>
</cp:coreProperties>
</file>