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Journal Publishing\Business\Under Submission\Internet and Digital Transformation\DATA &amp; ANALYSIS\DATASET &amp; SECONDARY ANALYSIS PHASE\"/>
    </mc:Choice>
  </mc:AlternateContent>
  <xr:revisionPtr revIDLastSave="0" documentId="13_ncr:1_{4AF7FF85-6499-4C86-8E7D-5FB375563FB6}" xr6:coauthVersionLast="47" xr6:coauthVersionMax="47" xr10:uidLastSave="{00000000-0000-0000-0000-000000000000}"/>
  <bookViews>
    <workbookView xWindow="-98" yWindow="-98" windowWidth="22695" windowHeight="14476" xr2:uid="{25773E1E-D2E3-44D5-8E9E-53C5DD1933EB}"/>
  </bookViews>
  <sheets>
    <sheet name="TRC DATASET" sheetId="4" r:id="rId1"/>
    <sheet name="CDD DATASET" sheetId="5" r:id="rId2"/>
    <sheet name="ANALYSIS" sheetId="6" r:id="rId3"/>
    <sheet name="CORRELAT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6" l="1"/>
  <c r="D46" i="6"/>
  <c r="C46" i="6"/>
  <c r="C45" i="6"/>
  <c r="E33" i="6"/>
  <c r="E34" i="6"/>
  <c r="E35" i="6"/>
  <c r="E36" i="6"/>
  <c r="E37" i="6"/>
  <c r="E38" i="6"/>
  <c r="C20" i="6" l="1"/>
  <c r="D22" i="6"/>
  <c r="E22" i="6"/>
  <c r="C22" i="6"/>
  <c r="D21" i="6"/>
  <c r="E21" i="6"/>
  <c r="C21" i="6"/>
  <c r="D20" i="6"/>
  <c r="E20" i="6"/>
  <c r="D19" i="6"/>
  <c r="C19" i="6"/>
</calcChain>
</file>

<file path=xl/sharedStrings.xml><?xml version="1.0" encoding="utf-8"?>
<sst xmlns="http://schemas.openxmlformats.org/spreadsheetml/2006/main" count="88" uniqueCount="55">
  <si>
    <t>Q 1-2021</t>
  </si>
  <si>
    <t>Q 2-2021</t>
  </si>
  <si>
    <t>Q 3-2021</t>
  </si>
  <si>
    <t>Q 4-2021</t>
  </si>
  <si>
    <t>Q 1-2022</t>
  </si>
  <si>
    <t>Q 2-2022</t>
  </si>
  <si>
    <t>Q 3-2022</t>
  </si>
  <si>
    <t>Q 4-2022</t>
  </si>
  <si>
    <t>Q 1-2023</t>
  </si>
  <si>
    <t>Q 2-2023</t>
  </si>
  <si>
    <t>Q 3-2023</t>
  </si>
  <si>
    <t>Q 4-2023</t>
  </si>
  <si>
    <t>FBWA</t>
  </si>
  <si>
    <t>xDSL</t>
  </si>
  <si>
    <t>&lt;256 Kbit/s</t>
  </si>
  <si>
    <t>≥1000 Mbit/s</t>
  </si>
  <si>
    <t>≥400 Mbit/s</t>
  </si>
  <si>
    <t>10 Mbit/s to &lt; 24 Mbit/s</t>
  </si>
  <si>
    <t>100 Mbit/s to &lt; 200</t>
  </si>
  <si>
    <t>2 Mbit/s to &lt; 10</t>
  </si>
  <si>
    <t>200 Mbit/s to &lt; 400</t>
  </si>
  <si>
    <t>24 Mbit/s to &lt; 100</t>
  </si>
  <si>
    <t>256 Kbit/s to &lt; 2 Mbit/s</t>
  </si>
  <si>
    <t>400 Mbit/s to &lt; 800</t>
  </si>
  <si>
    <t>800 Mbit/s to &lt; 1000</t>
  </si>
  <si>
    <t>Fixed Data Traffic (GB)</t>
  </si>
  <si>
    <t>Fixed Internet (by Speed)</t>
  </si>
  <si>
    <t>Year</t>
  </si>
  <si>
    <t>FFTx</t>
  </si>
  <si>
    <t>FIT Subscribers by Technology</t>
  </si>
  <si>
    <t>Under 256 Kbit/s</t>
  </si>
  <si>
    <t>256 Kbit/s to less than 2 Mbit/s</t>
  </si>
  <si>
    <t>2 Mbit/s to less than 10 Mbit/s</t>
  </si>
  <si>
    <t>10 Mbit/s to less than 24 Mbit/s</t>
  </si>
  <si>
    <t>24 Mbit/s to less than 100 Mbit/s</t>
  </si>
  <si>
    <t>100 Mbit/s to less than 200 Mbit/s</t>
  </si>
  <si>
    <t>200 Mbit/s to less than 400 Mbit/s</t>
  </si>
  <si>
    <t>400 Mbit/s to less than 800 Mbit/s</t>
  </si>
  <si>
    <t>800 Mbit/s to less than 1000 Mbit/s</t>
  </si>
  <si>
    <t>At least 1000 Mbit/s</t>
  </si>
  <si>
    <t>At least 400 Mbit/s</t>
  </si>
  <si>
    <t>Average FIT Subscribers by Speed</t>
  </si>
  <si>
    <t>Registered Companies (Portal)</t>
  </si>
  <si>
    <t>New Registered</t>
  </si>
  <si>
    <t>-</t>
  </si>
  <si>
    <t>Digital Companies</t>
  </si>
  <si>
    <t>Registartion</t>
  </si>
  <si>
    <t>R2</t>
  </si>
  <si>
    <t>r</t>
  </si>
  <si>
    <t>Measure</t>
  </si>
  <si>
    <t>Mean</t>
  </si>
  <si>
    <t>Std</t>
  </si>
  <si>
    <t>Increase/ decrease % (2017-2023)</t>
  </si>
  <si>
    <t>Total Registered</t>
  </si>
  <si>
    <t>% of Digital to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</si>
</sst>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00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2"/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166" fontId="0" fillId="0" borderId="0" xfId="1" applyNumberFormat="1" applyFont="1"/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8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Subscribers Over Years by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ANALYSIS!$C$6</c:f>
              <c:strCache>
                <c:ptCount val="1"/>
                <c:pt idx="0">
                  <c:v>FBWA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ANALYSIS!$B$7:$B$13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ANALYSIS!$C$7:$C$13</c:f>
              <c:numCache>
                <c:formatCode>General</c:formatCode>
                <c:ptCount val="7"/>
                <c:pt idx="0">
                  <c:v>126193</c:v>
                </c:pt>
                <c:pt idx="1">
                  <c:v>165339</c:v>
                </c:pt>
                <c:pt idx="2">
                  <c:v>192991</c:v>
                </c:pt>
                <c:pt idx="3">
                  <c:v>266321</c:v>
                </c:pt>
                <c:pt idx="4">
                  <c:v>259705</c:v>
                </c:pt>
                <c:pt idx="5">
                  <c:v>227825</c:v>
                </c:pt>
                <c:pt idx="6">
                  <c:v>189883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9-4E5C-B821-644262BB4349}"/>
            </c:ext>
          </c:extLst>
        </c:ser>
        <c:ser>
          <c:idx val="1"/>
          <c:order val="1"/>
          <c:tx>
            <c:strRef>
              <c:f>ANALYSIS!$D$6</c:f>
              <c:strCache>
                <c:ptCount val="1"/>
                <c:pt idx="0">
                  <c:v>FFTx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ANALYSIS!$B$7:$B$13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ANALYSIS!$D$7:$D$13</c:f>
              <c:numCache>
                <c:formatCode>General</c:formatCode>
                <c:ptCount val="7"/>
                <c:pt idx="0">
                  <c:v>27123</c:v>
                </c:pt>
                <c:pt idx="1">
                  <c:v>74054</c:v>
                </c:pt>
                <c:pt idx="2">
                  <c:v>132730</c:v>
                </c:pt>
                <c:pt idx="3">
                  <c:v>217468</c:v>
                </c:pt>
                <c:pt idx="4">
                  <c:v>285572</c:v>
                </c:pt>
                <c:pt idx="5">
                  <c:v>399637</c:v>
                </c:pt>
                <c:pt idx="6">
                  <c:v>503460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9-4E5C-B821-644262BB4349}"/>
            </c:ext>
          </c:extLst>
        </c:ser>
        <c:ser>
          <c:idx val="2"/>
          <c:order val="2"/>
          <c:tx>
            <c:strRef>
              <c:f>ANALYSIS!$E$6</c:f>
              <c:strCache>
                <c:ptCount val="1"/>
                <c:pt idx="0">
                  <c:v>xDSL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ANALYSIS!$B$7:$B$13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ANALYSIS!$E$7:$E$13</c:f>
              <c:numCache>
                <c:formatCode>General</c:formatCode>
                <c:ptCount val="7"/>
                <c:pt idx="0">
                  <c:v>195135</c:v>
                </c:pt>
                <c:pt idx="1">
                  <c:v>152042</c:v>
                </c:pt>
                <c:pt idx="2">
                  <c:v>131775</c:v>
                </c:pt>
                <c:pt idx="3">
                  <c:v>136352</c:v>
                </c:pt>
                <c:pt idx="4">
                  <c:v>138448</c:v>
                </c:pt>
                <c:pt idx="5">
                  <c:v>128753</c:v>
                </c:pt>
                <c:pt idx="6">
                  <c:v>113174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9-4E5C-B821-644262BB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35135"/>
        <c:axId val="777633695"/>
      </c:scatterChart>
      <c:valAx>
        <c:axId val="7776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33695"/>
        <c:crosses val="autoZero"/>
        <c:crossBetween val="midCat"/>
      </c:valAx>
      <c:valAx>
        <c:axId val="77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Subscribers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3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Digital and Total Registered Companies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ANALYSIS!$C$31</c:f>
              <c:strCache>
                <c:ptCount val="1"/>
                <c:pt idx="0">
                  <c:v>Digital Companies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ANALYSIS!$B$31:$B$38</c:f>
              <c:numCache>
                <c:formatCode>General</c:formatCode>
                <c:ptCount val="8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ANALYSIS!$C$31:$C$38</c:f>
              <c:numCache>
                <c:formatCode>General</c:formatCode>
                <c:ptCount val="8"/>
                <c:pt idx="0">
                  <c:v>0</c:v>
                </c:pt>
                <c:pt idx="1">
                  <c:v>510</c:v>
                </c:pt>
                <c:pt idx="2">
                  <c:v>601</c:v>
                </c:pt>
                <c:pt idx="3">
                  <c:v>614</c:v>
                </c:pt>
                <c:pt idx="4">
                  <c:v>580</c:v>
                </c:pt>
                <c:pt idx="5">
                  <c:v>748</c:v>
                </c:pt>
                <c:pt idx="6">
                  <c:v>920</c:v>
                </c:pt>
                <c:pt idx="7">
                  <c:v>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9-4B4D-ACF3-FC91AC5E3A9E}"/>
            </c:ext>
          </c:extLst>
        </c:ser>
        <c:ser>
          <c:idx val="1"/>
          <c:order val="1"/>
          <c:tx>
            <c:strRef>
              <c:f>ANALYSIS!$D$31</c:f>
              <c:strCache>
                <c:ptCount val="1"/>
                <c:pt idx="0">
                  <c:v>Total Registered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ANALYSIS!$B$31:$B$38</c:f>
              <c:numCache>
                <c:formatCode>General</c:formatCode>
                <c:ptCount val="8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ANALYSIS!$D$31:$D$38</c:f>
              <c:numCache>
                <c:formatCode>General</c:formatCode>
                <c:ptCount val="8"/>
                <c:pt idx="0">
                  <c:v>0</c:v>
                </c:pt>
                <c:pt idx="1">
                  <c:v>6802</c:v>
                </c:pt>
                <c:pt idx="2">
                  <c:v>5467</c:v>
                </c:pt>
                <c:pt idx="3">
                  <c:v>5075</c:v>
                </c:pt>
                <c:pt idx="4">
                  <c:v>4140</c:v>
                </c:pt>
                <c:pt idx="5">
                  <c:v>4921</c:v>
                </c:pt>
                <c:pt idx="6">
                  <c:v>5896</c:v>
                </c:pt>
                <c:pt idx="7">
                  <c:v>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9-4B4D-ACF3-FC91AC5E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717551"/>
        <c:axId val="817718031"/>
      </c:scatterChart>
      <c:valAx>
        <c:axId val="81771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8031"/>
        <c:crosses val="autoZero"/>
        <c:crossBetween val="midCat"/>
      </c:valAx>
      <c:valAx>
        <c:axId val="8177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Companies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264061861036"/>
          <c:y val="0.39356619717993296"/>
          <c:w val="0.206738346946747"/>
          <c:h val="0.26670869599785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11954</xdr:colOff>
      <xdr:row>3</xdr:row>
      <xdr:rowOff>82817</xdr:rowOff>
    </xdr:from>
    <xdr:to>
      <xdr:col>14</xdr:col>
      <xdr:colOff>154311</xdr:colOff>
      <xdr:row>21</xdr:row>
      <xdr:rowOff>156069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564B3-8C5B-165F-AF74-3D3EEFB5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1993</xdr:colOff>
      <xdr:row>28</xdr:row>
      <xdr:rowOff>107086</xdr:rowOff>
    </xdr:from>
    <xdr:to>
      <xdr:col>14</xdr:col>
      <xdr:colOff>190499</xdr:colOff>
      <xdr:row>45</xdr:row>
      <xdr:rowOff>535781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47658-3BF2-F1A4-82BA-86F7D434A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ortal.ccd.gov.jo/search/by-timesp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AF5F-04E1-4BA4-A31E-81F7BBCA733B}">
  <dimension ref="B2:U22"/>
  <sheetViews>
    <sheetView tabSelected="1" zoomScale="94" workbookViewId="0">
      <selection activeCell="G19" sqref="G19"/>
    </sheetView>
  </sheetViews>
  <sheetFormatPr defaultRowHeight="15.75" x14ac:dyDescent="0.5"/>
  <cols>
    <col min="1" max="6" width="9" style="2"/>
    <col min="7" max="7" width="21.8125" style="2" customWidth="1"/>
    <col min="8" max="8" width="13.3125" style="2" customWidth="1"/>
    <col min="9" max="9" width="18.4375" style="2" customWidth="1"/>
    <col min="10" max="10" width="13.5625" style="2" customWidth="1"/>
    <col min="11" max="11" width="15.0625" style="2" customWidth="1"/>
    <col min="12" max="19" width="11.875" style="2" customWidth="1"/>
    <col min="20" max="20" width="13.125" style="2" customWidth="1"/>
    <col min="21" max="21" width="13.5" style="2" customWidth="1"/>
    <col min="22" max="22" width="12.5" style="2" customWidth="1"/>
    <col min="23" max="23" width="13.3125" style="2" customWidth="1"/>
    <col min="24" max="24" width="12.375" style="2" customWidth="1"/>
    <col min="25" max="25" width="11.0625" style="2" customWidth="1"/>
    <col min="26" max="26" width="12.875" style="2" customWidth="1"/>
    <col min="27" max="16384" width="9" style="2"/>
  </cols>
  <sheetData>
    <row r="2" spans="2:21" x14ac:dyDescent="0.5">
      <c r="B2" s="33" t="s">
        <v>27</v>
      </c>
      <c r="C2" s="27" t="s">
        <v>29</v>
      </c>
      <c r="D2" s="27"/>
      <c r="E2" s="27"/>
      <c r="G2" s="31" t="s">
        <v>27</v>
      </c>
      <c r="H2" s="28" t="s">
        <v>41</v>
      </c>
      <c r="I2" s="29"/>
      <c r="J2" s="29"/>
      <c r="K2" s="29"/>
      <c r="L2" s="29"/>
      <c r="M2" s="29"/>
      <c r="N2" s="29"/>
      <c r="O2" s="29"/>
      <c r="P2" s="29"/>
      <c r="Q2" s="29"/>
      <c r="R2" s="30"/>
    </row>
    <row r="3" spans="2:21" ht="47.25" x14ac:dyDescent="0.5">
      <c r="B3" s="34"/>
      <c r="C3" s="11" t="s">
        <v>12</v>
      </c>
      <c r="D3" s="11" t="s">
        <v>28</v>
      </c>
      <c r="E3" s="11" t="s">
        <v>13</v>
      </c>
      <c r="G3" s="32"/>
      <c r="H3" s="10" t="s">
        <v>30</v>
      </c>
      <c r="I3" s="10" t="s">
        <v>31</v>
      </c>
      <c r="J3" s="10" t="s">
        <v>32</v>
      </c>
      <c r="K3" s="10" t="s">
        <v>33</v>
      </c>
      <c r="L3" s="10" t="s">
        <v>34</v>
      </c>
      <c r="M3" s="10" t="s">
        <v>35</v>
      </c>
      <c r="N3" s="10" t="s">
        <v>36</v>
      </c>
      <c r="O3" s="10" t="s">
        <v>37</v>
      </c>
      <c r="P3" s="10" t="s">
        <v>38</v>
      </c>
      <c r="Q3" s="10" t="s">
        <v>39</v>
      </c>
      <c r="R3" s="10" t="s">
        <v>40</v>
      </c>
      <c r="S3" s="4"/>
      <c r="T3" s="12" t="s">
        <v>27</v>
      </c>
      <c r="U3" s="13" t="s">
        <v>25</v>
      </c>
    </row>
    <row r="4" spans="2:21" x14ac:dyDescent="0.5">
      <c r="B4" s="6">
        <v>2017</v>
      </c>
      <c r="C4" s="1">
        <v>126193</v>
      </c>
      <c r="D4" s="1">
        <v>27123</v>
      </c>
      <c r="E4" s="1">
        <v>195135</v>
      </c>
      <c r="G4" s="6">
        <v>2021</v>
      </c>
      <c r="H4" s="6">
        <v>15</v>
      </c>
      <c r="I4" s="6">
        <v>973</v>
      </c>
      <c r="J4" s="6">
        <v>266752</v>
      </c>
      <c r="K4" s="6">
        <v>98093</v>
      </c>
      <c r="L4" s="6">
        <v>148072</v>
      </c>
      <c r="M4" s="6">
        <v>114514</v>
      </c>
      <c r="N4" s="6">
        <v>34917</v>
      </c>
      <c r="O4" s="6">
        <v>0</v>
      </c>
      <c r="P4" s="6">
        <v>0</v>
      </c>
      <c r="Q4" s="6">
        <v>20466</v>
      </c>
      <c r="R4" s="6">
        <v>0</v>
      </c>
      <c r="T4" s="6">
        <v>2021</v>
      </c>
      <c r="U4" s="6">
        <v>657116955.70674992</v>
      </c>
    </row>
    <row r="5" spans="2:21" x14ac:dyDescent="0.5">
      <c r="B5" s="6">
        <v>2018</v>
      </c>
      <c r="C5" s="1">
        <v>165339</v>
      </c>
      <c r="D5" s="1">
        <v>74054</v>
      </c>
      <c r="E5" s="1">
        <v>152042</v>
      </c>
      <c r="G5" s="6">
        <v>2022</v>
      </c>
      <c r="H5" s="6">
        <v>13</v>
      </c>
      <c r="I5" s="6">
        <v>713</v>
      </c>
      <c r="J5" s="6">
        <v>236336</v>
      </c>
      <c r="K5" s="6">
        <v>86519</v>
      </c>
      <c r="L5" s="6">
        <v>147699</v>
      </c>
      <c r="M5" s="6">
        <v>160355</v>
      </c>
      <c r="N5" s="6">
        <v>71101</v>
      </c>
      <c r="O5" s="6">
        <v>0</v>
      </c>
      <c r="P5" s="6">
        <v>0</v>
      </c>
      <c r="Q5" s="6">
        <v>53518</v>
      </c>
      <c r="R5" s="6">
        <v>0</v>
      </c>
      <c r="T5" s="6">
        <v>2022</v>
      </c>
      <c r="U5" s="6">
        <v>822879113.34074998</v>
      </c>
    </row>
    <row r="6" spans="2:21" x14ac:dyDescent="0.5">
      <c r="B6" s="6">
        <v>2019</v>
      </c>
      <c r="C6" s="1">
        <v>192991</v>
      </c>
      <c r="D6" s="1">
        <v>132730</v>
      </c>
      <c r="E6" s="1">
        <v>131775</v>
      </c>
      <c r="G6" s="6">
        <v>2023</v>
      </c>
      <c r="H6" s="6">
        <v>14</v>
      </c>
      <c r="I6" s="6">
        <v>546</v>
      </c>
      <c r="J6" s="6">
        <v>198424</v>
      </c>
      <c r="K6" s="6">
        <v>69399</v>
      </c>
      <c r="L6" s="6">
        <v>104452</v>
      </c>
      <c r="M6" s="6">
        <v>148106</v>
      </c>
      <c r="N6" s="6">
        <v>161340</v>
      </c>
      <c r="O6" s="6">
        <v>82389</v>
      </c>
      <c r="P6" s="6">
        <v>23251</v>
      </c>
      <c r="Q6" s="6">
        <v>85532</v>
      </c>
      <c r="R6" s="6">
        <v>3047</v>
      </c>
      <c r="T6" s="6">
        <v>2023</v>
      </c>
      <c r="U6" s="6">
        <v>1023213381.20525</v>
      </c>
    </row>
    <row r="7" spans="2:21" x14ac:dyDescent="0.5">
      <c r="B7" s="6">
        <v>2020</v>
      </c>
      <c r="C7" s="1">
        <v>266321</v>
      </c>
      <c r="D7" s="1">
        <v>217468</v>
      </c>
      <c r="E7" s="1">
        <v>136352</v>
      </c>
      <c r="H7" s="5"/>
      <c r="I7" s="5"/>
      <c r="J7" s="5"/>
    </row>
    <row r="8" spans="2:21" x14ac:dyDescent="0.5">
      <c r="B8" s="6">
        <v>2021</v>
      </c>
      <c r="C8" s="6">
        <v>259705</v>
      </c>
      <c r="D8" s="6">
        <v>285572</v>
      </c>
      <c r="E8" s="6">
        <v>138448</v>
      </c>
    </row>
    <row r="9" spans="2:21" x14ac:dyDescent="0.5">
      <c r="B9" s="6">
        <v>2022</v>
      </c>
      <c r="C9" s="6">
        <v>227825</v>
      </c>
      <c r="D9" s="6">
        <v>399637</v>
      </c>
      <c r="E9" s="6">
        <v>128753</v>
      </c>
    </row>
    <row r="10" spans="2:21" x14ac:dyDescent="0.5">
      <c r="B10" s="6">
        <v>2023</v>
      </c>
      <c r="C10" s="6">
        <v>189883</v>
      </c>
      <c r="D10" s="6">
        <v>503460</v>
      </c>
      <c r="E10" s="6">
        <v>113174</v>
      </c>
    </row>
    <row r="11" spans="2:21" x14ac:dyDescent="0.5">
      <c r="G11" s="9" t="s">
        <v>26</v>
      </c>
      <c r="H11" s="9" t="s">
        <v>0</v>
      </c>
      <c r="I11" s="9" t="s">
        <v>1</v>
      </c>
      <c r="J11" s="9" t="s">
        <v>2</v>
      </c>
      <c r="K11" s="9" t="s">
        <v>3</v>
      </c>
      <c r="L11" s="9" t="s">
        <v>4</v>
      </c>
      <c r="M11" s="9" t="s">
        <v>5</v>
      </c>
      <c r="N11" s="9" t="s">
        <v>6</v>
      </c>
      <c r="O11" s="9" t="s">
        <v>7</v>
      </c>
      <c r="P11" s="9" t="s">
        <v>8</v>
      </c>
      <c r="Q11" s="9" t="s">
        <v>9</v>
      </c>
      <c r="R11" s="9" t="s">
        <v>10</v>
      </c>
      <c r="S11" s="9" t="s">
        <v>11</v>
      </c>
    </row>
    <row r="12" spans="2:21" x14ac:dyDescent="0.5">
      <c r="G12" s="7" t="s">
        <v>14</v>
      </c>
      <c r="H12" s="8">
        <v>16</v>
      </c>
      <c r="I12" s="8">
        <v>15</v>
      </c>
      <c r="J12" s="8">
        <v>14</v>
      </c>
      <c r="K12" s="8">
        <v>14</v>
      </c>
      <c r="L12" s="8">
        <v>14</v>
      </c>
      <c r="M12" s="8">
        <v>12</v>
      </c>
      <c r="N12" s="8">
        <v>12</v>
      </c>
      <c r="O12" s="8">
        <v>12</v>
      </c>
      <c r="P12" s="8">
        <v>12</v>
      </c>
      <c r="Q12" s="8">
        <v>15</v>
      </c>
      <c r="R12" s="8">
        <v>15</v>
      </c>
      <c r="S12" s="8">
        <v>13</v>
      </c>
    </row>
    <row r="13" spans="2:21" x14ac:dyDescent="0.5">
      <c r="G13" s="7" t="s">
        <v>22</v>
      </c>
      <c r="H13" s="8">
        <v>1118</v>
      </c>
      <c r="I13" s="8">
        <v>1001</v>
      </c>
      <c r="J13" s="8">
        <v>925</v>
      </c>
      <c r="K13" s="8">
        <v>846</v>
      </c>
      <c r="L13" s="8">
        <v>786</v>
      </c>
      <c r="M13" s="8">
        <v>730</v>
      </c>
      <c r="N13" s="8">
        <v>680</v>
      </c>
      <c r="O13" s="8">
        <v>656</v>
      </c>
      <c r="P13" s="8">
        <v>612</v>
      </c>
      <c r="Q13" s="8">
        <v>552</v>
      </c>
      <c r="R13" s="8">
        <v>532</v>
      </c>
      <c r="S13" s="8">
        <v>487</v>
      </c>
    </row>
    <row r="14" spans="2:21" x14ac:dyDescent="0.5">
      <c r="G14" s="7" t="s">
        <v>19</v>
      </c>
      <c r="H14" s="8">
        <v>275152</v>
      </c>
      <c r="I14" s="8">
        <v>270120</v>
      </c>
      <c r="J14" s="8">
        <v>263653</v>
      </c>
      <c r="K14" s="8">
        <v>258083</v>
      </c>
      <c r="L14" s="8">
        <v>245897</v>
      </c>
      <c r="M14" s="8">
        <v>233718</v>
      </c>
      <c r="N14" s="8">
        <v>232879</v>
      </c>
      <c r="O14" s="8">
        <v>232848</v>
      </c>
      <c r="P14" s="8">
        <v>226318</v>
      </c>
      <c r="Q14" s="8">
        <v>206993</v>
      </c>
      <c r="R14" s="8">
        <v>187539</v>
      </c>
      <c r="S14" s="8">
        <v>172844</v>
      </c>
    </row>
    <row r="15" spans="2:21" x14ac:dyDescent="0.5">
      <c r="G15" s="7" t="s">
        <v>17</v>
      </c>
      <c r="H15" s="8">
        <v>102363</v>
      </c>
      <c r="I15" s="8">
        <v>99346</v>
      </c>
      <c r="J15" s="8">
        <v>97169</v>
      </c>
      <c r="K15" s="8">
        <v>93495</v>
      </c>
      <c r="L15" s="8">
        <v>96968</v>
      </c>
      <c r="M15" s="8">
        <v>87059</v>
      </c>
      <c r="N15" s="8">
        <v>82512</v>
      </c>
      <c r="O15" s="8">
        <v>79537</v>
      </c>
      <c r="P15" s="8">
        <v>77540</v>
      </c>
      <c r="Q15" s="8">
        <v>72825</v>
      </c>
      <c r="R15" s="8">
        <v>66055</v>
      </c>
      <c r="S15" s="8">
        <v>61176</v>
      </c>
    </row>
    <row r="16" spans="2:21" x14ac:dyDescent="0.5">
      <c r="G16" s="7" t="s">
        <v>21</v>
      </c>
      <c r="H16" s="8">
        <v>148565</v>
      </c>
      <c r="I16" s="8">
        <v>145957</v>
      </c>
      <c r="J16" s="8">
        <v>147446</v>
      </c>
      <c r="K16" s="8">
        <v>150318</v>
      </c>
      <c r="L16" s="8">
        <v>146574</v>
      </c>
      <c r="M16" s="8">
        <v>151377</v>
      </c>
      <c r="N16" s="8">
        <v>150485</v>
      </c>
      <c r="O16" s="8">
        <v>142359</v>
      </c>
      <c r="P16" s="8">
        <v>134857</v>
      </c>
      <c r="Q16" s="8">
        <v>124580</v>
      </c>
      <c r="R16" s="8">
        <v>81811</v>
      </c>
      <c r="S16" s="8">
        <v>76559</v>
      </c>
    </row>
    <row r="17" spans="7:19" x14ac:dyDescent="0.5">
      <c r="G17" s="7" t="s">
        <v>18</v>
      </c>
      <c r="H17" s="8">
        <v>86802</v>
      </c>
      <c r="I17" s="8">
        <v>106965</v>
      </c>
      <c r="J17" s="8">
        <v>123559</v>
      </c>
      <c r="K17" s="8">
        <v>140731</v>
      </c>
      <c r="L17" s="8">
        <v>154432</v>
      </c>
      <c r="M17" s="8">
        <v>157590</v>
      </c>
      <c r="N17" s="8">
        <v>158539</v>
      </c>
      <c r="O17" s="8">
        <v>170860</v>
      </c>
      <c r="P17" s="8">
        <v>174744</v>
      </c>
      <c r="Q17" s="8">
        <v>168946</v>
      </c>
      <c r="R17" s="8">
        <v>126093</v>
      </c>
      <c r="S17" s="8">
        <v>122639</v>
      </c>
    </row>
    <row r="18" spans="7:19" x14ac:dyDescent="0.5">
      <c r="G18" s="7" t="s">
        <v>20</v>
      </c>
      <c r="H18" s="8">
        <v>32239</v>
      </c>
      <c r="I18" s="8">
        <v>34141</v>
      </c>
      <c r="J18" s="8">
        <v>33934</v>
      </c>
      <c r="K18" s="8">
        <v>39352</v>
      </c>
      <c r="L18" s="8">
        <v>46898</v>
      </c>
      <c r="M18" s="8">
        <v>64923</v>
      </c>
      <c r="N18" s="8">
        <v>78952</v>
      </c>
      <c r="O18" s="8">
        <v>93629</v>
      </c>
      <c r="P18" s="8">
        <v>106382</v>
      </c>
      <c r="Q18" s="8">
        <v>120276</v>
      </c>
      <c r="R18" s="8">
        <v>209813</v>
      </c>
      <c r="S18" s="8">
        <v>208887</v>
      </c>
    </row>
    <row r="19" spans="7:19" x14ac:dyDescent="0.5">
      <c r="G19" s="7" t="s">
        <v>23</v>
      </c>
      <c r="H19" s="8"/>
      <c r="I19" s="8"/>
      <c r="J19" s="8"/>
      <c r="K19" s="8"/>
      <c r="L19" s="8"/>
      <c r="M19" s="8"/>
      <c r="N19" s="8"/>
      <c r="O19" s="8"/>
      <c r="P19" s="8"/>
      <c r="Q19" s="8">
        <v>30742</v>
      </c>
      <c r="R19" s="8">
        <v>99363</v>
      </c>
      <c r="S19" s="8">
        <v>117063</v>
      </c>
    </row>
    <row r="20" spans="7:19" x14ac:dyDescent="0.5">
      <c r="G20" s="7" t="s">
        <v>24</v>
      </c>
      <c r="H20" s="8"/>
      <c r="I20" s="8"/>
      <c r="J20" s="8"/>
      <c r="K20" s="8"/>
      <c r="L20" s="8"/>
      <c r="M20" s="8"/>
      <c r="N20" s="8"/>
      <c r="O20" s="8"/>
      <c r="P20" s="8"/>
      <c r="Q20" s="8">
        <v>1028</v>
      </c>
      <c r="R20" s="8">
        <v>28228</v>
      </c>
      <c r="S20" s="8">
        <v>40496</v>
      </c>
    </row>
    <row r="21" spans="7:19" x14ac:dyDescent="0.5">
      <c r="G21" s="7" t="s">
        <v>16</v>
      </c>
      <c r="H21" s="8">
        <v>10333</v>
      </c>
      <c r="I21" s="8">
        <v>15503</v>
      </c>
      <c r="J21" s="8">
        <v>24104</v>
      </c>
      <c r="K21" s="8">
        <v>31925</v>
      </c>
      <c r="L21" s="8">
        <v>35770</v>
      </c>
      <c r="M21" s="8">
        <v>43641</v>
      </c>
      <c r="N21" s="8">
        <v>58320</v>
      </c>
      <c r="O21" s="8">
        <v>76340</v>
      </c>
      <c r="P21" s="8">
        <v>92616</v>
      </c>
      <c r="Q21" s="8">
        <v>78448</v>
      </c>
      <c r="R21" s="8"/>
      <c r="S21" s="8"/>
    </row>
    <row r="22" spans="7:19" x14ac:dyDescent="0.5">
      <c r="G22" s="7" t="s">
        <v>15</v>
      </c>
      <c r="H22" s="8"/>
      <c r="I22" s="8"/>
      <c r="J22" s="8"/>
      <c r="K22" s="8"/>
      <c r="L22" s="8"/>
      <c r="M22" s="8"/>
      <c r="N22" s="8"/>
      <c r="O22" s="8"/>
      <c r="P22" s="8"/>
      <c r="Q22" s="8">
        <v>1144</v>
      </c>
      <c r="R22" s="8">
        <v>3113</v>
      </c>
      <c r="S22" s="8">
        <v>4883</v>
      </c>
    </row>
  </sheetData>
  <mergeCells count="4">
    <mergeCell ref="C2:E2"/>
    <mergeCell ref="H2:R2"/>
    <mergeCell ref="G2:G3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B974-7A03-4517-B6A5-671B5256297D}">
  <dimension ref="B2:E12"/>
  <sheetViews>
    <sheetView zoomScale="101" workbookViewId="0">
      <selection activeCell="C14" sqref="C14"/>
    </sheetView>
  </sheetViews>
  <sheetFormatPr defaultRowHeight="15.75" x14ac:dyDescent="0.5"/>
  <cols>
    <col min="3" max="4" width="16.5625" customWidth="1"/>
  </cols>
  <sheetData>
    <row r="2" spans="2:5" x14ac:dyDescent="0.5">
      <c r="C2" s="3"/>
      <c r="D2" s="3"/>
    </row>
    <row r="3" spans="2:5" x14ac:dyDescent="0.5">
      <c r="B3" s="33" t="s">
        <v>27</v>
      </c>
      <c r="C3" s="35" t="s">
        <v>42</v>
      </c>
      <c r="D3" s="35"/>
      <c r="E3" s="14"/>
    </row>
    <row r="4" spans="2:5" x14ac:dyDescent="0.5">
      <c r="B4" s="34"/>
      <c r="C4" s="11" t="s">
        <v>45</v>
      </c>
      <c r="D4" s="11" t="s">
        <v>43</v>
      </c>
    </row>
    <row r="5" spans="2:5" x14ac:dyDescent="0.5">
      <c r="B5" s="15">
        <v>2016</v>
      </c>
      <c r="C5" s="16" t="s">
        <v>44</v>
      </c>
      <c r="D5" s="16">
        <v>7061</v>
      </c>
    </row>
    <row r="6" spans="2:5" x14ac:dyDescent="0.5">
      <c r="B6" s="6">
        <v>2017</v>
      </c>
      <c r="C6" s="1">
        <v>510</v>
      </c>
      <c r="D6" s="1">
        <v>6802</v>
      </c>
    </row>
    <row r="7" spans="2:5" x14ac:dyDescent="0.5">
      <c r="B7" s="6">
        <v>2018</v>
      </c>
      <c r="C7" s="1">
        <v>601</v>
      </c>
      <c r="D7" s="1">
        <v>5467</v>
      </c>
    </row>
    <row r="8" spans="2:5" x14ac:dyDescent="0.5">
      <c r="B8" s="6">
        <v>2019</v>
      </c>
      <c r="C8" s="1">
        <v>614</v>
      </c>
      <c r="D8" s="1">
        <v>5075</v>
      </c>
    </row>
    <row r="9" spans="2:5" x14ac:dyDescent="0.5">
      <c r="B9" s="6">
        <v>2020</v>
      </c>
      <c r="C9" s="1">
        <v>580</v>
      </c>
      <c r="D9" s="1">
        <v>4140</v>
      </c>
    </row>
    <row r="10" spans="2:5" x14ac:dyDescent="0.5">
      <c r="B10" s="6">
        <v>2021</v>
      </c>
      <c r="C10" s="6">
        <v>748</v>
      </c>
      <c r="D10" s="6">
        <v>4921</v>
      </c>
    </row>
    <row r="11" spans="2:5" x14ac:dyDescent="0.5">
      <c r="B11" s="6">
        <v>2022</v>
      </c>
      <c r="C11" s="6">
        <v>920</v>
      </c>
      <c r="D11" s="6">
        <v>5896</v>
      </c>
    </row>
    <row r="12" spans="2:5" x14ac:dyDescent="0.5">
      <c r="B12" s="6">
        <v>2023</v>
      </c>
      <c r="C12" s="6">
        <v>1039</v>
      </c>
      <c r="D12" s="6">
        <v>6076</v>
      </c>
    </row>
  </sheetData>
  <mergeCells count="2">
    <mergeCell ref="B3:B4"/>
    <mergeCell ref="C3:D3"/>
  </mergeCells>
  <hyperlinks>
    <hyperlink ref="C3:D3" r:id="rId1" display="New Registered Companies (Portal)" xr:uid="{B5A60C6B-4B96-4288-A63B-2DB5E7CC38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FD64-4AA8-4939-9692-584707D18040}">
  <dimension ref="B5:H46"/>
  <sheetViews>
    <sheetView topLeftCell="A14" zoomScale="79" workbookViewId="0">
      <selection activeCell="E41" sqref="E41"/>
    </sheetView>
  </sheetViews>
  <sheetFormatPr defaultRowHeight="15.75" x14ac:dyDescent="0.5"/>
  <cols>
    <col min="3" max="4" width="15.6875" bestFit="1" customWidth="1"/>
    <col min="5" max="5" width="17.8125" customWidth="1"/>
    <col min="6" max="6" width="15.8125" customWidth="1"/>
    <col min="7" max="7" width="13.0625" customWidth="1"/>
  </cols>
  <sheetData>
    <row r="5" spans="2:8" x14ac:dyDescent="0.5">
      <c r="B5" s="33" t="s">
        <v>27</v>
      </c>
      <c r="C5" s="27" t="s">
        <v>29</v>
      </c>
      <c r="D5" s="27"/>
      <c r="E5" s="27"/>
    </row>
    <row r="6" spans="2:8" x14ac:dyDescent="0.5">
      <c r="B6" s="34"/>
      <c r="C6" s="11" t="s">
        <v>12</v>
      </c>
      <c r="D6" s="11" t="s">
        <v>28</v>
      </c>
      <c r="E6" s="11" t="s">
        <v>13</v>
      </c>
    </row>
    <row r="7" spans="2:8" x14ac:dyDescent="0.5">
      <c r="B7" s="6">
        <v>2017</v>
      </c>
      <c r="C7" s="1">
        <v>126193</v>
      </c>
      <c r="D7" s="1">
        <v>27123</v>
      </c>
      <c r="E7" s="1">
        <v>195135</v>
      </c>
      <c r="F7" s="20"/>
      <c r="G7" s="20"/>
      <c r="H7" s="20"/>
    </row>
    <row r="8" spans="2:8" x14ac:dyDescent="0.5">
      <c r="B8" s="6">
        <v>2018</v>
      </c>
      <c r="C8" s="1">
        <v>165339</v>
      </c>
      <c r="D8" s="1">
        <v>74054</v>
      </c>
      <c r="E8" s="1">
        <v>152042</v>
      </c>
      <c r="F8" s="20"/>
      <c r="G8" s="20"/>
      <c r="H8" s="20"/>
    </row>
    <row r="9" spans="2:8" x14ac:dyDescent="0.5">
      <c r="B9" s="6">
        <v>2019</v>
      </c>
      <c r="C9" s="1">
        <v>192991</v>
      </c>
      <c r="D9" s="1">
        <v>132730</v>
      </c>
      <c r="E9" s="1">
        <v>131775</v>
      </c>
      <c r="F9" s="20"/>
      <c r="G9" s="20"/>
      <c r="H9" s="20"/>
    </row>
    <row r="10" spans="2:8" x14ac:dyDescent="0.5">
      <c r="B10" s="6">
        <v>2020</v>
      </c>
      <c r="C10" s="1">
        <v>266321</v>
      </c>
      <c r="D10" s="1">
        <v>217468</v>
      </c>
      <c r="E10" s="1">
        <v>136352</v>
      </c>
      <c r="F10" s="20"/>
      <c r="G10" s="20"/>
      <c r="H10" s="20"/>
    </row>
    <row r="11" spans="2:8" x14ac:dyDescent="0.5">
      <c r="B11" s="6">
        <v>2021</v>
      </c>
      <c r="C11" s="6">
        <v>259705</v>
      </c>
      <c r="D11" s="6">
        <v>285572</v>
      </c>
      <c r="E11" s="6">
        <v>138448</v>
      </c>
      <c r="F11" s="20"/>
      <c r="G11" s="20"/>
      <c r="H11" s="20"/>
    </row>
    <row r="12" spans="2:8" x14ac:dyDescent="0.5">
      <c r="B12" s="6">
        <v>2022</v>
      </c>
      <c r="C12" s="6">
        <v>227825</v>
      </c>
      <c r="D12" s="6">
        <v>399637</v>
      </c>
      <c r="E12" s="6">
        <v>128753</v>
      </c>
      <c r="F12" s="20"/>
      <c r="G12" s="20"/>
      <c r="H12" s="20"/>
    </row>
    <row r="13" spans="2:8" x14ac:dyDescent="0.5">
      <c r="B13" s="6">
        <v>2023</v>
      </c>
      <c r="C13" s="6">
        <v>189883</v>
      </c>
      <c r="D13" s="6">
        <v>503460</v>
      </c>
      <c r="E13" s="6">
        <v>113174</v>
      </c>
    </row>
    <row r="14" spans="2:8" x14ac:dyDescent="0.5">
      <c r="F14" s="22"/>
    </row>
    <row r="17" spans="2:5" x14ac:dyDescent="0.5">
      <c r="B17" s="11" t="s">
        <v>49</v>
      </c>
      <c r="C17" s="11" t="s">
        <v>12</v>
      </c>
      <c r="D17" s="11" t="s">
        <v>28</v>
      </c>
      <c r="E17" s="11" t="s">
        <v>13</v>
      </c>
    </row>
    <row r="18" spans="2:5" x14ac:dyDescent="0.5">
      <c r="B18" s="6" t="s">
        <v>47</v>
      </c>
      <c r="C18" s="6">
        <v>0.3392</v>
      </c>
      <c r="D18" s="6">
        <v>0.98060000000000003</v>
      </c>
      <c r="E18" s="6">
        <v>0.71509999999999996</v>
      </c>
    </row>
    <row r="19" spans="2:5" x14ac:dyDescent="0.5">
      <c r="B19" s="6" t="s">
        <v>48</v>
      </c>
      <c r="C19" s="17">
        <f>SQRT(C18)</f>
        <v>0.58240879114244148</v>
      </c>
      <c r="D19" s="17">
        <f t="shared" ref="D19" si="0">SQRT(D18)</f>
        <v>0.99025249305417051</v>
      </c>
      <c r="E19" s="17">
        <v>-0.84563585543660602</v>
      </c>
    </row>
    <row r="20" spans="2:5" ht="63" x14ac:dyDescent="0.5">
      <c r="B20" s="18" t="s">
        <v>52</v>
      </c>
      <c r="C20" s="19">
        <f>(C13-C7)/C7</f>
        <v>0.50470311348490016</v>
      </c>
      <c r="D20" s="19">
        <f t="shared" ref="D20:E20" si="1">(D13-D7)/D7</f>
        <v>17.562105961729898</v>
      </c>
      <c r="E20" s="19">
        <f t="shared" si="1"/>
        <v>-0.42002203602634075</v>
      </c>
    </row>
    <row r="21" spans="2:5" x14ac:dyDescent="0.5">
      <c r="B21" s="6" t="s">
        <v>50</v>
      </c>
      <c r="C21" s="6">
        <f>ROUND(AVERAGE(C7:C13),0)</f>
        <v>204037</v>
      </c>
      <c r="D21" s="6">
        <f t="shared" ref="D21:E21" si="2">ROUND(AVERAGE(D7:D13),0)</f>
        <v>234292</v>
      </c>
      <c r="E21" s="6">
        <f t="shared" si="2"/>
        <v>142240</v>
      </c>
    </row>
    <row r="22" spans="2:5" x14ac:dyDescent="0.5">
      <c r="B22" s="6" t="s">
        <v>51</v>
      </c>
      <c r="C22" s="21">
        <f>_xlfn.STDEV.S(C7:C13)</f>
        <v>50701.19195743592</v>
      </c>
      <c r="D22" s="21">
        <f t="shared" ref="D22:E22" si="3">_xlfn.STDEV.S(D7:D13)</f>
        <v>173979.46127536625</v>
      </c>
      <c r="E22" s="21">
        <f t="shared" si="3"/>
        <v>26074.431239745023</v>
      </c>
    </row>
    <row r="30" spans="2:5" x14ac:dyDescent="0.5">
      <c r="B30" s="36" t="s">
        <v>27</v>
      </c>
      <c r="C30" s="37" t="s">
        <v>46</v>
      </c>
      <c r="D30" s="37"/>
      <c r="E30" s="37"/>
    </row>
    <row r="31" spans="2:5" x14ac:dyDescent="0.5">
      <c r="B31" s="36"/>
      <c r="C31" s="11" t="s">
        <v>45</v>
      </c>
      <c r="D31" s="11" t="s">
        <v>53</v>
      </c>
      <c r="E31" s="11" t="s">
        <v>54</v>
      </c>
    </row>
    <row r="32" spans="2:5" x14ac:dyDescent="0.5">
      <c r="B32" s="6">
        <v>2017</v>
      </c>
      <c r="C32" s="1">
        <v>510</v>
      </c>
      <c r="D32" s="1">
        <v>6802</v>
      </c>
      <c r="E32" s="19">
        <f>C32/D32</f>
        <v>7.4977947662452221E-2</v>
      </c>
    </row>
    <row r="33" spans="2:5" x14ac:dyDescent="0.5">
      <c r="B33" s="6">
        <v>2018</v>
      </c>
      <c r="C33" s="1">
        <v>601</v>
      </c>
      <c r="D33" s="1">
        <v>5467</v>
      </c>
      <c r="E33" s="19">
        <f t="shared" ref="E33:E38" si="4">C33/D33</f>
        <v>0.10993232119992684</v>
      </c>
    </row>
    <row r="34" spans="2:5" x14ac:dyDescent="0.5">
      <c r="B34" s="6">
        <v>2019</v>
      </c>
      <c r="C34" s="1">
        <v>614</v>
      </c>
      <c r="D34" s="1">
        <v>5075</v>
      </c>
      <c r="E34" s="19">
        <f t="shared" si="4"/>
        <v>0.12098522167487685</v>
      </c>
    </row>
    <row r="35" spans="2:5" x14ac:dyDescent="0.5">
      <c r="B35" s="6">
        <v>2020</v>
      </c>
      <c r="C35" s="1">
        <v>580</v>
      </c>
      <c r="D35" s="1">
        <v>4140</v>
      </c>
      <c r="E35" s="19">
        <f t="shared" si="4"/>
        <v>0.14009661835748793</v>
      </c>
    </row>
    <row r="36" spans="2:5" x14ac:dyDescent="0.5">
      <c r="B36" s="6">
        <v>2021</v>
      </c>
      <c r="C36" s="6">
        <v>748</v>
      </c>
      <c r="D36" s="6">
        <v>4921</v>
      </c>
      <c r="E36" s="19">
        <f t="shared" si="4"/>
        <v>0.15200162568583622</v>
      </c>
    </row>
    <row r="37" spans="2:5" x14ac:dyDescent="0.5">
      <c r="B37" s="6">
        <v>2022</v>
      </c>
      <c r="C37" s="6">
        <v>920</v>
      </c>
      <c r="D37" s="6">
        <v>5896</v>
      </c>
      <c r="E37" s="19">
        <f t="shared" si="4"/>
        <v>0.15603799185888739</v>
      </c>
    </row>
    <row r="38" spans="2:5" x14ac:dyDescent="0.5">
      <c r="B38" s="6">
        <v>2023</v>
      </c>
      <c r="C38" s="6">
        <v>1039</v>
      </c>
      <c r="D38" s="6">
        <v>6076</v>
      </c>
      <c r="E38" s="19">
        <f t="shared" si="4"/>
        <v>0.17100065832784728</v>
      </c>
    </row>
    <row r="43" spans="2:5" x14ac:dyDescent="0.5">
      <c r="B43" s="11" t="s">
        <v>49</v>
      </c>
      <c r="C43" s="11" t="s">
        <v>45</v>
      </c>
      <c r="D43" s="11" t="s">
        <v>53</v>
      </c>
    </row>
    <row r="44" spans="2:5" x14ac:dyDescent="0.5">
      <c r="B44" s="6" t="s">
        <v>47</v>
      </c>
      <c r="C44" s="25">
        <v>0.85840000000000005</v>
      </c>
      <c r="D44" s="25">
        <v>1.7100000000000001E-2</v>
      </c>
    </row>
    <row r="45" spans="2:5" x14ac:dyDescent="0.5">
      <c r="B45" s="6" t="s">
        <v>48</v>
      </c>
      <c r="C45" s="24">
        <f>SQRT(C44)</f>
        <v>0.92649878575203759</v>
      </c>
      <c r="D45" s="17">
        <v>-0.13076696830622001</v>
      </c>
    </row>
    <row r="46" spans="2:5" ht="63" x14ac:dyDescent="0.5">
      <c r="B46" s="18" t="s">
        <v>52</v>
      </c>
      <c r="C46" s="19">
        <f>(C38-C32)/C32</f>
        <v>1.0372549019607844</v>
      </c>
      <c r="D46" s="19">
        <f>(D38-D32)/D32</f>
        <v>-0.10673331373125551</v>
      </c>
    </row>
  </sheetData>
  <mergeCells count="4">
    <mergeCell ref="B5:B6"/>
    <mergeCell ref="C5:E5"/>
    <mergeCell ref="B30:B31"/>
    <mergeCell ref="C30:E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F304-B9F6-4B0D-B614-D862CD9611DD}">
  <dimension ref="B2:F13"/>
  <sheetViews>
    <sheetView zoomScale="136" workbookViewId="0">
      <selection activeCell="G10" sqref="G10"/>
    </sheetView>
  </sheetViews>
  <sheetFormatPr defaultRowHeight="15.75" x14ac:dyDescent="0.5"/>
  <cols>
    <col min="1" max="1" width="9" style="2"/>
    <col min="2" max="2" width="14.3125" style="2" customWidth="1"/>
    <col min="3" max="16384" width="9" style="2"/>
  </cols>
  <sheetData>
    <row r="2" spans="2:6" x14ac:dyDescent="0.5">
      <c r="B2" s="23"/>
      <c r="C2" s="11" t="s">
        <v>27</v>
      </c>
      <c r="D2" s="11" t="s">
        <v>12</v>
      </c>
      <c r="E2" s="11" t="s">
        <v>28</v>
      </c>
      <c r="F2" s="11" t="s">
        <v>13</v>
      </c>
    </row>
    <row r="3" spans="2:6" x14ac:dyDescent="0.5">
      <c r="B3" s="11" t="s">
        <v>27</v>
      </c>
      <c r="C3" s="6">
        <v>1</v>
      </c>
      <c r="D3" s="6"/>
      <c r="E3" s="6"/>
      <c r="F3" s="6"/>
    </row>
    <row r="4" spans="2:6" x14ac:dyDescent="0.5">
      <c r="B4" s="11" t="s">
        <v>12</v>
      </c>
      <c r="C4" s="6">
        <v>0.58243732285103178</v>
      </c>
      <c r="D4" s="6">
        <v>1</v>
      </c>
      <c r="E4" s="6"/>
      <c r="F4" s="6"/>
    </row>
    <row r="5" spans="2:6" x14ac:dyDescent="0.5">
      <c r="B5" s="11" t="s">
        <v>28</v>
      </c>
      <c r="C5" s="6">
        <v>0.99023847327485393</v>
      </c>
      <c r="D5" s="6">
        <v>0.47953590425709891</v>
      </c>
      <c r="E5" s="6">
        <v>1</v>
      </c>
      <c r="F5" s="6"/>
    </row>
    <row r="6" spans="2:6" x14ac:dyDescent="0.5">
      <c r="B6" s="11" t="s">
        <v>13</v>
      </c>
      <c r="C6" s="6">
        <v>-0.84561855584692658</v>
      </c>
      <c r="D6" s="6">
        <v>-0.6137811595537882</v>
      </c>
      <c r="E6" s="6">
        <v>-0.79413103257677675</v>
      </c>
      <c r="F6" s="6">
        <v>1</v>
      </c>
    </row>
    <row r="10" spans="2:6" ht="28.5" x14ac:dyDescent="0.5">
      <c r="B10" s="23"/>
      <c r="C10" s="26" t="s">
        <v>27</v>
      </c>
      <c r="D10" s="26" t="s">
        <v>45</v>
      </c>
      <c r="E10" s="26" t="s">
        <v>53</v>
      </c>
    </row>
    <row r="11" spans="2:6" x14ac:dyDescent="0.5">
      <c r="B11" s="11" t="s">
        <v>27</v>
      </c>
      <c r="C11" s="6">
        <v>1</v>
      </c>
      <c r="D11" s="6"/>
      <c r="E11" s="6"/>
    </row>
    <row r="12" spans="2:6" x14ac:dyDescent="0.5">
      <c r="B12" s="11" t="s">
        <v>45</v>
      </c>
      <c r="C12" s="6">
        <v>0.92649971343746118</v>
      </c>
      <c r="D12" s="6">
        <v>1</v>
      </c>
      <c r="E12" s="6"/>
    </row>
    <row r="13" spans="2:6" x14ac:dyDescent="0.5">
      <c r="B13" s="11" t="s">
        <v>53</v>
      </c>
      <c r="C13" s="6">
        <v>-0.13061684279424335</v>
      </c>
      <c r="D13" s="6">
        <v>0.20678370760363557</v>
      </c>
      <c r="E1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TRC DATASET</vt:lpstr>
      <vt:lpstr>CDD DATASET</vt:lpstr>
      <vt:lpstr>ANALYSIS</vt:lpstr>
      <vt:lpstr>CORRELATION</vt:lpstr>
    </vt:vector>
  </TitlesOfParts>
  <Company>TRC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Author</dc:creator>
  <cp:lastModifiedBy>Anonymous Author</cp:lastModifiedBy>
  <dcterms:created xsi:type="dcterms:W3CDTF">2024-09-04T10:13:42Z</dcterms:created>
  <dcterms:modified xsi:type="dcterms:W3CDTF">2024-09-20T16:43:53Z</dcterms:modified>
</cp:coreProperties>
</file>