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westminster-my.sharepoint.com/personal/w1968101_westminster_ac_uk/Documents/COMPUTATIONAL METHODS FOR FINANCE/"/>
    </mc:Choice>
  </mc:AlternateContent>
  <xr:revisionPtr revIDLastSave="464" documentId="8_{9A5F5056-51FE-F446-8B41-CC75A7B1407D}" xr6:coauthVersionLast="47" xr6:coauthVersionMax="47" xr10:uidLastSave="{8A94745D-5415-B540-955C-85EA8310A2CB}"/>
  <bookViews>
    <workbookView xWindow="14640" yWindow="500" windowWidth="14160" windowHeight="15960" firstSheet="2" activeTab="6" xr2:uid="{3E5BEACC-B5D7-734A-9921-03AEA21B67B8}"/>
  </bookViews>
  <sheets>
    <sheet name="AAPL" sheetId="1" r:id="rId1"/>
    <sheet name="S&amp;P500" sheetId="2" r:id="rId2"/>
    <sheet name="Q2" sheetId="3" r:id="rId3"/>
    <sheet name="Q3 (MACD)" sheetId="8" r:id="rId4"/>
    <sheet name="Q3,(RSI,bollinger,SO)" sheetId="10" r:id="rId5"/>
    <sheet name="Q4&amp;Q5(Black-Scholes)" sheetId="7" r:id="rId6"/>
    <sheet name="Q6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8" i="11" l="1"/>
  <c r="C88" i="11" s="1"/>
  <c r="B89" i="11"/>
  <c r="C89" i="11" s="1"/>
  <c r="B90" i="11"/>
  <c r="C90" i="11" s="1"/>
  <c r="B91" i="11"/>
  <c r="C91" i="11" s="1"/>
  <c r="B92" i="11"/>
  <c r="C92" i="11" s="1"/>
  <c r="B93" i="11"/>
  <c r="C93" i="11" s="1"/>
  <c r="B94" i="11"/>
  <c r="C94" i="11" s="1"/>
  <c r="B95" i="11"/>
  <c r="C95" i="11" s="1"/>
  <c r="B96" i="11"/>
  <c r="C96" i="11" s="1"/>
  <c r="B97" i="11"/>
  <c r="C97" i="11" s="1"/>
  <c r="B98" i="11"/>
  <c r="C98" i="11" s="1"/>
  <c r="B99" i="11"/>
  <c r="C99" i="11" s="1"/>
  <c r="B100" i="11"/>
  <c r="C100" i="11" s="1"/>
  <c r="B101" i="11"/>
  <c r="C101" i="11" s="1"/>
  <c r="B68" i="11"/>
  <c r="C68" i="11" s="1"/>
  <c r="B69" i="11"/>
  <c r="C69" i="11" s="1"/>
  <c r="B70" i="11"/>
  <c r="C70" i="11" s="1"/>
  <c r="B71" i="11"/>
  <c r="C71" i="11" s="1"/>
  <c r="B72" i="11"/>
  <c r="C72" i="11" s="1"/>
  <c r="B73" i="11"/>
  <c r="C73" i="11" s="1"/>
  <c r="B74" i="11"/>
  <c r="C74" i="11" s="1"/>
  <c r="B75" i="11"/>
  <c r="C75" i="11" s="1"/>
  <c r="B76" i="11"/>
  <c r="C76" i="11" s="1"/>
  <c r="B77" i="11"/>
  <c r="C77" i="11" s="1"/>
  <c r="B78" i="11"/>
  <c r="C78" i="11" s="1"/>
  <c r="B79" i="11"/>
  <c r="C79" i="11" s="1"/>
  <c r="B80" i="11"/>
  <c r="C80" i="11" s="1"/>
  <c r="B81" i="11"/>
  <c r="C81" i="11" s="1"/>
  <c r="B82" i="11"/>
  <c r="C82" i="11" s="1"/>
  <c r="B83" i="11"/>
  <c r="C83" i="11" s="1"/>
  <c r="B84" i="11"/>
  <c r="C84" i="11" s="1"/>
  <c r="B85" i="11"/>
  <c r="C85" i="11" s="1"/>
  <c r="B86" i="11"/>
  <c r="C86" i="11" s="1"/>
  <c r="B87" i="11"/>
  <c r="C87" i="11" s="1"/>
  <c r="B44" i="11"/>
  <c r="C44" i="11" s="1"/>
  <c r="B45" i="11"/>
  <c r="C45" i="11" s="1"/>
  <c r="B46" i="11"/>
  <c r="C46" i="11" s="1"/>
  <c r="B47" i="11"/>
  <c r="C47" i="11" s="1"/>
  <c r="B48" i="11"/>
  <c r="C48" i="11" s="1"/>
  <c r="B49" i="11"/>
  <c r="C49" i="11" s="1"/>
  <c r="B50" i="11"/>
  <c r="C50" i="11" s="1"/>
  <c r="B51" i="11"/>
  <c r="C51" i="11" s="1"/>
  <c r="B52" i="11"/>
  <c r="C52" i="11" s="1"/>
  <c r="B53" i="11"/>
  <c r="C53" i="11" s="1"/>
  <c r="B54" i="11"/>
  <c r="C54" i="11" s="1"/>
  <c r="B55" i="11"/>
  <c r="C55" i="11" s="1"/>
  <c r="B56" i="11"/>
  <c r="C56" i="11" s="1"/>
  <c r="B57" i="11"/>
  <c r="C57" i="11" s="1"/>
  <c r="B58" i="11"/>
  <c r="C58" i="11" s="1"/>
  <c r="B59" i="11"/>
  <c r="C59" i="11" s="1"/>
  <c r="B60" i="11"/>
  <c r="C60" i="11" s="1"/>
  <c r="B61" i="11"/>
  <c r="C61" i="11" s="1"/>
  <c r="B62" i="11"/>
  <c r="C62" i="11" s="1"/>
  <c r="B63" i="11"/>
  <c r="C63" i="11" s="1"/>
  <c r="B64" i="11"/>
  <c r="C64" i="11" s="1"/>
  <c r="B65" i="11"/>
  <c r="C65" i="11" s="1"/>
  <c r="B66" i="11"/>
  <c r="C66" i="11" s="1"/>
  <c r="B67" i="11"/>
  <c r="C67" i="11" s="1"/>
  <c r="B24" i="11"/>
  <c r="C24" i="11" s="1"/>
  <c r="B25" i="11"/>
  <c r="C25" i="11" s="1"/>
  <c r="B26" i="11"/>
  <c r="C26" i="11" s="1"/>
  <c r="B27" i="11"/>
  <c r="C27" i="11" s="1"/>
  <c r="B28" i="11"/>
  <c r="C28" i="11" s="1"/>
  <c r="B29" i="11"/>
  <c r="C29" i="11" s="1"/>
  <c r="B30" i="11"/>
  <c r="C30" i="11" s="1"/>
  <c r="B31" i="11"/>
  <c r="C31" i="11" s="1"/>
  <c r="B32" i="11"/>
  <c r="C32" i="11" s="1"/>
  <c r="B33" i="11"/>
  <c r="C33" i="11" s="1"/>
  <c r="B34" i="11"/>
  <c r="C34" i="11" s="1"/>
  <c r="B35" i="11"/>
  <c r="C35" i="11" s="1"/>
  <c r="B36" i="11"/>
  <c r="C36" i="11" s="1"/>
  <c r="B37" i="11"/>
  <c r="C37" i="11" s="1"/>
  <c r="B38" i="11"/>
  <c r="C38" i="11" s="1"/>
  <c r="B39" i="11"/>
  <c r="C39" i="11" s="1"/>
  <c r="B40" i="11"/>
  <c r="C40" i="11" s="1"/>
  <c r="B41" i="11"/>
  <c r="C41" i="11" s="1"/>
  <c r="B42" i="11"/>
  <c r="C42" i="11" s="1"/>
  <c r="B43" i="11"/>
  <c r="C43" i="11" s="1"/>
  <c r="B15" i="11"/>
  <c r="C15" i="11" s="1"/>
  <c r="B16" i="11"/>
  <c r="C16" i="11" s="1"/>
  <c r="B17" i="11"/>
  <c r="C17" i="11" s="1"/>
  <c r="B18" i="11"/>
  <c r="C18" i="11" s="1"/>
  <c r="B19" i="11"/>
  <c r="C19" i="11" s="1"/>
  <c r="B20" i="11"/>
  <c r="C20" i="11" s="1"/>
  <c r="B21" i="11"/>
  <c r="C21" i="11" s="1"/>
  <c r="B22" i="11"/>
  <c r="C22" i="11" s="1"/>
  <c r="B23" i="11"/>
  <c r="C23" i="11" s="1"/>
  <c r="B6" i="11"/>
  <c r="C6" i="11" s="1"/>
  <c r="B7" i="11"/>
  <c r="C7" i="11" s="1"/>
  <c r="B8" i="11"/>
  <c r="C8" i="11" s="1"/>
  <c r="B9" i="11"/>
  <c r="C9" i="11" s="1"/>
  <c r="B10" i="11"/>
  <c r="C10" i="11" s="1"/>
  <c r="B11" i="11"/>
  <c r="C11" i="11" s="1"/>
  <c r="B12" i="11"/>
  <c r="C12" i="11" s="1"/>
  <c r="B13" i="11"/>
  <c r="C13" i="11" s="1"/>
  <c r="B14" i="11"/>
  <c r="C14" i="11" s="1"/>
  <c r="B3" i="11"/>
  <c r="C3" i="11" s="1"/>
  <c r="B4" i="11"/>
  <c r="C4" i="11" s="1"/>
  <c r="B5" i="11"/>
  <c r="C5" i="11" s="1"/>
  <c r="B2" i="11"/>
  <c r="C2" i="11" s="1"/>
  <c r="E6" i="7"/>
  <c r="E8" i="7" s="1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E1" i="7"/>
  <c r="E5" i="1"/>
  <c r="E2" i="1"/>
  <c r="E2" i="7"/>
  <c r="L26" i="10"/>
  <c r="L34" i="10"/>
  <c r="L42" i="10"/>
  <c r="L50" i="10"/>
  <c r="L58" i="10"/>
  <c r="L59" i="10"/>
  <c r="L66" i="10"/>
  <c r="L67" i="10"/>
  <c r="L68" i="10"/>
  <c r="L74" i="10"/>
  <c r="L75" i="10"/>
  <c r="L76" i="10"/>
  <c r="L82" i="10"/>
  <c r="L83" i="10"/>
  <c r="L84" i="10"/>
  <c r="L90" i="10"/>
  <c r="L91" i="10"/>
  <c r="L92" i="10"/>
  <c r="L98" i="10"/>
  <c r="L99" i="10"/>
  <c r="L100" i="10"/>
  <c r="L106" i="10"/>
  <c r="L107" i="10"/>
  <c r="L108" i="10"/>
  <c r="L114" i="10"/>
  <c r="L115" i="10"/>
  <c r="L116" i="10"/>
  <c r="L122" i="10"/>
  <c r="L123" i="10"/>
  <c r="L124" i="10"/>
  <c r="L130" i="10"/>
  <c r="L131" i="10"/>
  <c r="L132" i="10"/>
  <c r="L138" i="10"/>
  <c r="L139" i="10"/>
  <c r="L140" i="10"/>
  <c r="L146" i="10"/>
  <c r="L147" i="10"/>
  <c r="L148" i="10"/>
  <c r="L154" i="10"/>
  <c r="L155" i="10"/>
  <c r="L156" i="10"/>
  <c r="L162" i="10"/>
  <c r="L163" i="10"/>
  <c r="L164" i="10"/>
  <c r="L170" i="10"/>
  <c r="L171" i="10"/>
  <c r="L172" i="10"/>
  <c r="L178" i="10"/>
  <c r="L179" i="10"/>
  <c r="L180" i="10"/>
  <c r="L186" i="10"/>
  <c r="L187" i="10"/>
  <c r="L188" i="10"/>
  <c r="K26" i="10"/>
  <c r="K34" i="10"/>
  <c r="K42" i="10"/>
  <c r="K50" i="10"/>
  <c r="K58" i="10"/>
  <c r="K66" i="10"/>
  <c r="K74" i="10"/>
  <c r="K82" i="10"/>
  <c r="K90" i="10"/>
  <c r="K98" i="10"/>
  <c r="K106" i="10"/>
  <c r="K114" i="10"/>
  <c r="K122" i="10"/>
  <c r="K130" i="10"/>
  <c r="K138" i="10"/>
  <c r="K146" i="10"/>
  <c r="K154" i="10"/>
  <c r="K162" i="10"/>
  <c r="K170" i="10"/>
  <c r="K178" i="10"/>
  <c r="K186" i="10"/>
  <c r="J22" i="10"/>
  <c r="J23" i="10"/>
  <c r="J24" i="10"/>
  <c r="J25" i="10"/>
  <c r="K25" i="10" s="1"/>
  <c r="J26" i="10"/>
  <c r="J27" i="10"/>
  <c r="J28" i="10"/>
  <c r="J29" i="10"/>
  <c r="J30" i="10"/>
  <c r="J31" i="10"/>
  <c r="J32" i="10"/>
  <c r="J33" i="10"/>
  <c r="K33" i="10" s="1"/>
  <c r="J34" i="10"/>
  <c r="J35" i="10"/>
  <c r="J36" i="10"/>
  <c r="J37" i="10"/>
  <c r="J38" i="10"/>
  <c r="J39" i="10"/>
  <c r="J40" i="10"/>
  <c r="J41" i="10"/>
  <c r="K41" i="10" s="1"/>
  <c r="J42" i="10"/>
  <c r="J43" i="10"/>
  <c r="J44" i="10"/>
  <c r="J45" i="10"/>
  <c r="J46" i="10"/>
  <c r="J47" i="10"/>
  <c r="J48" i="10"/>
  <c r="J49" i="10"/>
  <c r="K49" i="10" s="1"/>
  <c r="J50" i="10"/>
  <c r="J51" i="10"/>
  <c r="J52" i="10"/>
  <c r="J53" i="10"/>
  <c r="J54" i="10"/>
  <c r="J55" i="10"/>
  <c r="J56" i="10"/>
  <c r="J57" i="10"/>
  <c r="K57" i="10" s="1"/>
  <c r="J58" i="10"/>
  <c r="J59" i="10"/>
  <c r="J60" i="10"/>
  <c r="J61" i="10"/>
  <c r="J62" i="10"/>
  <c r="J63" i="10"/>
  <c r="J64" i="10"/>
  <c r="J65" i="10"/>
  <c r="K65" i="10" s="1"/>
  <c r="J66" i="10"/>
  <c r="J67" i="10"/>
  <c r="J68" i="10"/>
  <c r="J69" i="10"/>
  <c r="J70" i="10"/>
  <c r="J71" i="10"/>
  <c r="J72" i="10"/>
  <c r="J73" i="10"/>
  <c r="K73" i="10" s="1"/>
  <c r="J74" i="10"/>
  <c r="J75" i="10"/>
  <c r="J76" i="10"/>
  <c r="J77" i="10"/>
  <c r="J78" i="10"/>
  <c r="J79" i="10"/>
  <c r="J80" i="10"/>
  <c r="J81" i="10"/>
  <c r="K81" i="10" s="1"/>
  <c r="J82" i="10"/>
  <c r="J83" i="10"/>
  <c r="J84" i="10"/>
  <c r="J85" i="10"/>
  <c r="J86" i="10"/>
  <c r="J87" i="10"/>
  <c r="J88" i="10"/>
  <c r="J89" i="10"/>
  <c r="K89" i="10" s="1"/>
  <c r="J90" i="10"/>
  <c r="J91" i="10"/>
  <c r="J92" i="10"/>
  <c r="J93" i="10"/>
  <c r="J94" i="10"/>
  <c r="J95" i="10"/>
  <c r="J96" i="10"/>
  <c r="J97" i="10"/>
  <c r="K97" i="10" s="1"/>
  <c r="J98" i="10"/>
  <c r="J99" i="10"/>
  <c r="J100" i="10"/>
  <c r="J101" i="10"/>
  <c r="J102" i="10"/>
  <c r="J103" i="10"/>
  <c r="J104" i="10"/>
  <c r="J105" i="10"/>
  <c r="K105" i="10" s="1"/>
  <c r="J106" i="10"/>
  <c r="J107" i="10"/>
  <c r="J108" i="10"/>
  <c r="J109" i="10"/>
  <c r="J110" i="10"/>
  <c r="J111" i="10"/>
  <c r="J112" i="10"/>
  <c r="J113" i="10"/>
  <c r="K113" i="10" s="1"/>
  <c r="J114" i="10"/>
  <c r="J115" i="10"/>
  <c r="J116" i="10"/>
  <c r="J117" i="10"/>
  <c r="J118" i="10"/>
  <c r="J119" i="10"/>
  <c r="J120" i="10"/>
  <c r="J121" i="10"/>
  <c r="K121" i="10" s="1"/>
  <c r="J122" i="10"/>
  <c r="J123" i="10"/>
  <c r="J124" i="10"/>
  <c r="J125" i="10"/>
  <c r="J126" i="10"/>
  <c r="J127" i="10"/>
  <c r="J128" i="10"/>
  <c r="J129" i="10"/>
  <c r="K129" i="10" s="1"/>
  <c r="J130" i="10"/>
  <c r="J131" i="10"/>
  <c r="J132" i="10"/>
  <c r="J133" i="10"/>
  <c r="J134" i="10"/>
  <c r="J135" i="10"/>
  <c r="J136" i="10"/>
  <c r="J137" i="10"/>
  <c r="K137" i="10" s="1"/>
  <c r="J138" i="10"/>
  <c r="J139" i="10"/>
  <c r="J140" i="10"/>
  <c r="J141" i="10"/>
  <c r="J142" i="10"/>
  <c r="J143" i="10"/>
  <c r="J144" i="10"/>
  <c r="J145" i="10"/>
  <c r="L145" i="10" s="1"/>
  <c r="J146" i="10"/>
  <c r="J147" i="10"/>
  <c r="J148" i="10"/>
  <c r="J149" i="10"/>
  <c r="J150" i="10"/>
  <c r="J151" i="10"/>
  <c r="J152" i="10"/>
  <c r="J153" i="10"/>
  <c r="L153" i="10" s="1"/>
  <c r="J154" i="10"/>
  <c r="J155" i="10"/>
  <c r="J156" i="10"/>
  <c r="J157" i="10"/>
  <c r="J158" i="10"/>
  <c r="J159" i="10"/>
  <c r="J160" i="10"/>
  <c r="J161" i="10"/>
  <c r="L161" i="10" s="1"/>
  <c r="J162" i="10"/>
  <c r="J163" i="10"/>
  <c r="J164" i="10"/>
  <c r="J165" i="10"/>
  <c r="J166" i="10"/>
  <c r="J167" i="10"/>
  <c r="J168" i="10"/>
  <c r="J169" i="10"/>
  <c r="L169" i="10" s="1"/>
  <c r="J170" i="10"/>
  <c r="J171" i="10"/>
  <c r="J172" i="10"/>
  <c r="J173" i="10"/>
  <c r="J174" i="10"/>
  <c r="J175" i="10"/>
  <c r="J176" i="10"/>
  <c r="J177" i="10"/>
  <c r="L177" i="10" s="1"/>
  <c r="J178" i="10"/>
  <c r="J179" i="10"/>
  <c r="J180" i="10"/>
  <c r="J181" i="10"/>
  <c r="J182" i="10"/>
  <c r="J183" i="10"/>
  <c r="J184" i="10"/>
  <c r="J185" i="10"/>
  <c r="L185" i="10" s="1"/>
  <c r="J186" i="10"/>
  <c r="J187" i="10"/>
  <c r="J188" i="10"/>
  <c r="J189" i="10"/>
  <c r="J21" i="10"/>
  <c r="I22" i="10"/>
  <c r="L22" i="10" s="1"/>
  <c r="I23" i="10"/>
  <c r="L23" i="10" s="1"/>
  <c r="I24" i="10"/>
  <c r="L24" i="10" s="1"/>
  <c r="I25" i="10"/>
  <c r="L25" i="10" s="1"/>
  <c r="I26" i="10"/>
  <c r="I27" i="10"/>
  <c r="L27" i="10" s="1"/>
  <c r="I28" i="10"/>
  <c r="K28" i="10" s="1"/>
  <c r="I29" i="10"/>
  <c r="K29" i="10" s="1"/>
  <c r="I30" i="10"/>
  <c r="L30" i="10" s="1"/>
  <c r="I31" i="10"/>
  <c r="L31" i="10" s="1"/>
  <c r="I32" i="10"/>
  <c r="L32" i="10" s="1"/>
  <c r="I33" i="10"/>
  <c r="L33" i="10" s="1"/>
  <c r="I34" i="10"/>
  <c r="I35" i="10"/>
  <c r="L35" i="10" s="1"/>
  <c r="I36" i="10"/>
  <c r="K36" i="10" s="1"/>
  <c r="I37" i="10"/>
  <c r="K37" i="10" s="1"/>
  <c r="I38" i="10"/>
  <c r="L38" i="10" s="1"/>
  <c r="I39" i="10"/>
  <c r="L39" i="10" s="1"/>
  <c r="I40" i="10"/>
  <c r="L40" i="10" s="1"/>
  <c r="I41" i="10"/>
  <c r="L41" i="10" s="1"/>
  <c r="I42" i="10"/>
  <c r="I43" i="10"/>
  <c r="L43" i="10" s="1"/>
  <c r="I44" i="10"/>
  <c r="K44" i="10" s="1"/>
  <c r="I45" i="10"/>
  <c r="K45" i="10" s="1"/>
  <c r="I46" i="10"/>
  <c r="L46" i="10" s="1"/>
  <c r="I47" i="10"/>
  <c r="L47" i="10" s="1"/>
  <c r="I48" i="10"/>
  <c r="L48" i="10" s="1"/>
  <c r="I49" i="10"/>
  <c r="L49" i="10" s="1"/>
  <c r="I50" i="10"/>
  <c r="I51" i="10"/>
  <c r="L51" i="10" s="1"/>
  <c r="I52" i="10"/>
  <c r="K52" i="10" s="1"/>
  <c r="I53" i="10"/>
  <c r="K53" i="10" s="1"/>
  <c r="I54" i="10"/>
  <c r="L54" i="10" s="1"/>
  <c r="I55" i="10"/>
  <c r="L55" i="10" s="1"/>
  <c r="I56" i="10"/>
  <c r="L56" i="10" s="1"/>
  <c r="I57" i="10"/>
  <c r="L57" i="10" s="1"/>
  <c r="I58" i="10"/>
  <c r="I59" i="10"/>
  <c r="K59" i="10" s="1"/>
  <c r="I60" i="10"/>
  <c r="K60" i="10" s="1"/>
  <c r="I61" i="10"/>
  <c r="K61" i="10" s="1"/>
  <c r="I62" i="10"/>
  <c r="L62" i="10" s="1"/>
  <c r="I63" i="10"/>
  <c r="L63" i="10" s="1"/>
  <c r="I64" i="10"/>
  <c r="L64" i="10" s="1"/>
  <c r="I65" i="10"/>
  <c r="L65" i="10" s="1"/>
  <c r="I66" i="10"/>
  <c r="I67" i="10"/>
  <c r="K67" i="10" s="1"/>
  <c r="I68" i="10"/>
  <c r="K68" i="10" s="1"/>
  <c r="I69" i="10"/>
  <c r="K69" i="10" s="1"/>
  <c r="I70" i="10"/>
  <c r="L70" i="10" s="1"/>
  <c r="I71" i="10"/>
  <c r="L71" i="10" s="1"/>
  <c r="I72" i="10"/>
  <c r="L72" i="10" s="1"/>
  <c r="I73" i="10"/>
  <c r="L73" i="10" s="1"/>
  <c r="I74" i="10"/>
  <c r="I75" i="10"/>
  <c r="K75" i="10" s="1"/>
  <c r="I76" i="10"/>
  <c r="K76" i="10" s="1"/>
  <c r="I77" i="10"/>
  <c r="K77" i="10" s="1"/>
  <c r="I78" i="10"/>
  <c r="L78" i="10" s="1"/>
  <c r="I79" i="10"/>
  <c r="L79" i="10" s="1"/>
  <c r="I80" i="10"/>
  <c r="L80" i="10" s="1"/>
  <c r="I81" i="10"/>
  <c r="L81" i="10" s="1"/>
  <c r="I82" i="10"/>
  <c r="I83" i="10"/>
  <c r="K83" i="10" s="1"/>
  <c r="I84" i="10"/>
  <c r="K84" i="10" s="1"/>
  <c r="I85" i="10"/>
  <c r="K85" i="10" s="1"/>
  <c r="I86" i="10"/>
  <c r="L86" i="10" s="1"/>
  <c r="I87" i="10"/>
  <c r="L87" i="10" s="1"/>
  <c r="I88" i="10"/>
  <c r="L88" i="10" s="1"/>
  <c r="I89" i="10"/>
  <c r="L89" i="10" s="1"/>
  <c r="I90" i="10"/>
  <c r="I91" i="10"/>
  <c r="K91" i="10" s="1"/>
  <c r="I92" i="10"/>
  <c r="K92" i="10" s="1"/>
  <c r="I93" i="10"/>
  <c r="K93" i="10" s="1"/>
  <c r="I94" i="10"/>
  <c r="L94" i="10" s="1"/>
  <c r="I95" i="10"/>
  <c r="L95" i="10" s="1"/>
  <c r="I96" i="10"/>
  <c r="L96" i="10" s="1"/>
  <c r="I97" i="10"/>
  <c r="L97" i="10" s="1"/>
  <c r="I98" i="10"/>
  <c r="I99" i="10"/>
  <c r="K99" i="10" s="1"/>
  <c r="I100" i="10"/>
  <c r="K100" i="10" s="1"/>
  <c r="I101" i="10"/>
  <c r="K101" i="10" s="1"/>
  <c r="I102" i="10"/>
  <c r="L102" i="10" s="1"/>
  <c r="I103" i="10"/>
  <c r="L103" i="10" s="1"/>
  <c r="I104" i="10"/>
  <c r="L104" i="10" s="1"/>
  <c r="I105" i="10"/>
  <c r="L105" i="10" s="1"/>
  <c r="I106" i="10"/>
  <c r="I107" i="10"/>
  <c r="K107" i="10" s="1"/>
  <c r="I108" i="10"/>
  <c r="K108" i="10" s="1"/>
  <c r="I109" i="10"/>
  <c r="K109" i="10" s="1"/>
  <c r="I110" i="10"/>
  <c r="L110" i="10" s="1"/>
  <c r="I111" i="10"/>
  <c r="L111" i="10" s="1"/>
  <c r="I112" i="10"/>
  <c r="L112" i="10" s="1"/>
  <c r="I113" i="10"/>
  <c r="L113" i="10" s="1"/>
  <c r="I114" i="10"/>
  <c r="I115" i="10"/>
  <c r="K115" i="10" s="1"/>
  <c r="I116" i="10"/>
  <c r="K116" i="10" s="1"/>
  <c r="I117" i="10"/>
  <c r="K117" i="10" s="1"/>
  <c r="I118" i="10"/>
  <c r="L118" i="10" s="1"/>
  <c r="I119" i="10"/>
  <c r="L119" i="10" s="1"/>
  <c r="I120" i="10"/>
  <c r="L120" i="10" s="1"/>
  <c r="I121" i="10"/>
  <c r="L121" i="10" s="1"/>
  <c r="I122" i="10"/>
  <c r="I123" i="10"/>
  <c r="K123" i="10" s="1"/>
  <c r="I124" i="10"/>
  <c r="K124" i="10" s="1"/>
  <c r="I125" i="10"/>
  <c r="K125" i="10" s="1"/>
  <c r="I126" i="10"/>
  <c r="L126" i="10" s="1"/>
  <c r="I127" i="10"/>
  <c r="L127" i="10" s="1"/>
  <c r="I128" i="10"/>
  <c r="L128" i="10" s="1"/>
  <c r="I129" i="10"/>
  <c r="L129" i="10" s="1"/>
  <c r="I130" i="10"/>
  <c r="I131" i="10"/>
  <c r="K131" i="10" s="1"/>
  <c r="I132" i="10"/>
  <c r="K132" i="10" s="1"/>
  <c r="I133" i="10"/>
  <c r="K133" i="10" s="1"/>
  <c r="I134" i="10"/>
  <c r="L134" i="10" s="1"/>
  <c r="I135" i="10"/>
  <c r="L135" i="10" s="1"/>
  <c r="I136" i="10"/>
  <c r="L136" i="10" s="1"/>
  <c r="I137" i="10"/>
  <c r="L137" i="10" s="1"/>
  <c r="I138" i="10"/>
  <c r="I139" i="10"/>
  <c r="K139" i="10" s="1"/>
  <c r="I140" i="10"/>
  <c r="K140" i="10" s="1"/>
  <c r="I141" i="10"/>
  <c r="K141" i="10" s="1"/>
  <c r="I142" i="10"/>
  <c r="L142" i="10" s="1"/>
  <c r="I143" i="10"/>
  <c r="L143" i="10" s="1"/>
  <c r="I144" i="10"/>
  <c r="L144" i="10" s="1"/>
  <c r="I145" i="10"/>
  <c r="I146" i="10"/>
  <c r="I147" i="10"/>
  <c r="K147" i="10" s="1"/>
  <c r="I148" i="10"/>
  <c r="K148" i="10" s="1"/>
  <c r="I149" i="10"/>
  <c r="K149" i="10" s="1"/>
  <c r="I150" i="10"/>
  <c r="L150" i="10" s="1"/>
  <c r="I151" i="10"/>
  <c r="L151" i="10" s="1"/>
  <c r="I152" i="10"/>
  <c r="L152" i="10" s="1"/>
  <c r="I153" i="10"/>
  <c r="I154" i="10"/>
  <c r="I155" i="10"/>
  <c r="K155" i="10" s="1"/>
  <c r="I156" i="10"/>
  <c r="K156" i="10" s="1"/>
  <c r="I157" i="10"/>
  <c r="K157" i="10" s="1"/>
  <c r="I158" i="10"/>
  <c r="L158" i="10" s="1"/>
  <c r="I159" i="10"/>
  <c r="L159" i="10" s="1"/>
  <c r="I160" i="10"/>
  <c r="L160" i="10" s="1"/>
  <c r="I161" i="10"/>
  <c r="I162" i="10"/>
  <c r="I163" i="10"/>
  <c r="K163" i="10" s="1"/>
  <c r="I164" i="10"/>
  <c r="K164" i="10" s="1"/>
  <c r="I165" i="10"/>
  <c r="K165" i="10" s="1"/>
  <c r="I166" i="10"/>
  <c r="L166" i="10" s="1"/>
  <c r="I167" i="10"/>
  <c r="L167" i="10" s="1"/>
  <c r="I168" i="10"/>
  <c r="L168" i="10" s="1"/>
  <c r="I169" i="10"/>
  <c r="I170" i="10"/>
  <c r="I171" i="10"/>
  <c r="K171" i="10" s="1"/>
  <c r="I172" i="10"/>
  <c r="K172" i="10" s="1"/>
  <c r="I173" i="10"/>
  <c r="K173" i="10" s="1"/>
  <c r="I174" i="10"/>
  <c r="L174" i="10" s="1"/>
  <c r="I175" i="10"/>
  <c r="L175" i="10" s="1"/>
  <c r="I176" i="10"/>
  <c r="L176" i="10" s="1"/>
  <c r="I177" i="10"/>
  <c r="I178" i="10"/>
  <c r="I179" i="10"/>
  <c r="K179" i="10" s="1"/>
  <c r="I180" i="10"/>
  <c r="K180" i="10" s="1"/>
  <c r="I181" i="10"/>
  <c r="K181" i="10" s="1"/>
  <c r="I182" i="10"/>
  <c r="L182" i="10" s="1"/>
  <c r="I183" i="10"/>
  <c r="L183" i="10" s="1"/>
  <c r="I184" i="10"/>
  <c r="L184" i="10" s="1"/>
  <c r="I185" i="10"/>
  <c r="I186" i="10"/>
  <c r="I187" i="10"/>
  <c r="K187" i="10" s="1"/>
  <c r="I188" i="10"/>
  <c r="K188" i="10" s="1"/>
  <c r="I189" i="10"/>
  <c r="K189" i="10" s="1"/>
  <c r="I21" i="10"/>
  <c r="L21" i="10" s="1"/>
  <c r="G16" i="10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5" i="10"/>
  <c r="F16" i="10"/>
  <c r="F17" i="10" s="1"/>
  <c r="F15" i="10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37" i="8"/>
  <c r="F38" i="8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37" i="8"/>
  <c r="F36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28" i="8"/>
  <c r="D29" i="8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28" i="8"/>
  <c r="D27" i="8"/>
  <c r="C15" i="8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4" i="8"/>
  <c r="C13" i="8"/>
  <c r="D10" i="1"/>
  <c r="C3" i="1"/>
  <c r="C8" i="2"/>
  <c r="C4" i="2"/>
  <c r="C5" i="2"/>
  <c r="C6" i="2"/>
  <c r="C7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N48" i="10"/>
  <c r="N71" i="10"/>
  <c r="M55" i="10"/>
  <c r="N68" i="10"/>
  <c r="M173" i="10"/>
  <c r="M171" i="10"/>
  <c r="M72" i="10"/>
  <c r="N27" i="10"/>
  <c r="N32" i="10"/>
  <c r="N72" i="10"/>
  <c r="N125" i="10"/>
  <c r="N86" i="10"/>
  <c r="N36" i="10"/>
  <c r="M116" i="10"/>
  <c r="M133" i="10"/>
  <c r="N84" i="10"/>
  <c r="N185" i="10"/>
  <c r="M29" i="10"/>
  <c r="M166" i="10"/>
  <c r="M90" i="10"/>
  <c r="N105" i="10"/>
  <c r="N157" i="10"/>
  <c r="N18" i="10"/>
  <c r="N29" i="10"/>
  <c r="M125" i="10"/>
  <c r="N115" i="10"/>
  <c r="N167" i="10"/>
  <c r="N62" i="10"/>
  <c r="M180" i="10"/>
  <c r="M182" i="10"/>
  <c r="N95" i="10"/>
  <c r="M151" i="10"/>
  <c r="M168" i="10"/>
  <c r="N96" i="10"/>
  <c r="N46" i="10"/>
  <c r="M86" i="10"/>
  <c r="N179" i="10"/>
  <c r="M84" i="10"/>
  <c r="N83" i="10"/>
  <c r="N34" i="10"/>
  <c r="M138" i="10"/>
  <c r="N116" i="10"/>
  <c r="N114" i="10"/>
  <c r="N64" i="10"/>
  <c r="N177" i="10"/>
  <c r="N52" i="10"/>
  <c r="N162" i="10"/>
  <c r="N120" i="10"/>
  <c r="M26" i="10"/>
  <c r="N166" i="10"/>
  <c r="N144" i="10"/>
  <c r="N106" i="10"/>
  <c r="M100" i="10"/>
  <c r="M145" i="10"/>
  <c r="M128" i="10"/>
  <c r="N41" i="10"/>
  <c r="N133" i="10"/>
  <c r="M172" i="10"/>
  <c r="N74" i="10"/>
  <c r="M87" i="10"/>
  <c r="M28" i="10"/>
  <c r="N35" i="10"/>
  <c r="N173" i="10"/>
  <c r="M98" i="10"/>
  <c r="N63" i="10"/>
  <c r="N33" i="10"/>
  <c r="N164" i="10"/>
  <c r="M30" i="10"/>
  <c r="M139" i="10"/>
  <c r="M117" i="10"/>
  <c r="M110" i="10"/>
  <c r="M44" i="10"/>
  <c r="M92" i="10"/>
  <c r="M21" i="10"/>
  <c r="M43" i="10"/>
  <c r="N89" i="10"/>
  <c r="N79" i="10"/>
  <c r="N150" i="10"/>
  <c r="N161" i="10"/>
  <c r="M169" i="10"/>
  <c r="M115" i="10"/>
  <c r="N39" i="10"/>
  <c r="N78" i="10"/>
  <c r="N82" i="10"/>
  <c r="M42" i="10"/>
  <c r="M32" i="10"/>
  <c r="N102" i="10"/>
  <c r="N80" i="10"/>
  <c r="M41" i="10"/>
  <c r="N37" i="10"/>
  <c r="N146" i="10"/>
  <c r="M65" i="10"/>
  <c r="M134" i="10"/>
  <c r="M185" i="10"/>
  <c r="M127" i="10"/>
  <c r="M23" i="10"/>
  <c r="M15" i="10"/>
  <c r="N135" i="10"/>
  <c r="N131" i="10"/>
  <c r="N134" i="10"/>
  <c r="M101" i="10"/>
  <c r="N126" i="10"/>
  <c r="M18" i="10"/>
  <c r="N182" i="10"/>
  <c r="M156" i="10"/>
  <c r="N148" i="10"/>
  <c r="N56" i="10"/>
  <c r="N178" i="10"/>
  <c r="N26" i="10"/>
  <c r="M16" i="10"/>
  <c r="M112" i="10"/>
  <c r="N159" i="10"/>
  <c r="M40" i="10"/>
  <c r="N156" i="10"/>
  <c r="M126" i="10"/>
  <c r="M160" i="10"/>
  <c r="M45" i="10"/>
  <c r="M157" i="10"/>
  <c r="N61" i="10"/>
  <c r="M131" i="10"/>
  <c r="N45" i="10"/>
  <c r="N118" i="10"/>
  <c r="N143" i="10"/>
  <c r="N43" i="10"/>
  <c r="N165" i="10"/>
  <c r="M47" i="10"/>
  <c r="N47" i="10"/>
  <c r="M78" i="10"/>
  <c r="N174" i="10"/>
  <c r="N21" i="10"/>
  <c r="N38" i="10"/>
  <c r="M27" i="10"/>
  <c r="M71" i="10"/>
  <c r="N169" i="10"/>
  <c r="M82" i="10"/>
  <c r="N91" i="10"/>
  <c r="M31" i="10"/>
  <c r="N168" i="10"/>
  <c r="M81" i="10"/>
  <c r="M113" i="10"/>
  <c r="M79" i="10"/>
  <c r="N59" i="10"/>
  <c r="M177" i="10"/>
  <c r="M143" i="10"/>
  <c r="N44" i="10"/>
  <c r="N22" i="10"/>
  <c r="N130" i="10"/>
  <c r="M155" i="10"/>
  <c r="M69" i="10"/>
  <c r="N20" i="10"/>
  <c r="M136" i="10"/>
  <c r="N181" i="10"/>
  <c r="M54" i="10"/>
  <c r="M135" i="10"/>
  <c r="M58" i="10"/>
  <c r="M153" i="10"/>
  <c r="M111" i="10"/>
  <c r="M39" i="10"/>
  <c r="N147" i="10"/>
  <c r="M77" i="10"/>
  <c r="M85" i="10"/>
  <c r="M152" i="10"/>
  <c r="M176" i="10"/>
  <c r="M83" i="10"/>
  <c r="N30" i="10"/>
  <c r="M181" i="10"/>
  <c r="M163" i="10"/>
  <c r="N69" i="10"/>
  <c r="M122" i="10"/>
  <c r="N110" i="10"/>
  <c r="M108" i="10"/>
  <c r="N67" i="10"/>
  <c r="M57" i="10"/>
  <c r="N140" i="10"/>
  <c r="N160" i="10"/>
  <c r="M74" i="10"/>
  <c r="M165" i="10"/>
  <c r="M161" i="10"/>
  <c r="N98" i="10"/>
  <c r="N180" i="10"/>
  <c r="M146" i="10"/>
  <c r="M107" i="10"/>
  <c r="N117" i="10"/>
  <c r="M118" i="10"/>
  <c r="N187" i="10"/>
  <c r="M67" i="10"/>
  <c r="M106" i="10"/>
  <c r="N54" i="10"/>
  <c r="N53" i="10"/>
  <c r="N172" i="10"/>
  <c r="M140" i="10"/>
  <c r="M64" i="10"/>
  <c r="M34" i="10"/>
  <c r="M175" i="10"/>
  <c r="N85" i="10"/>
  <c r="N175" i="10"/>
  <c r="N66" i="10"/>
  <c r="N25" i="10"/>
  <c r="N23" i="10"/>
  <c r="M51" i="10"/>
  <c r="N183" i="10"/>
  <c r="M141" i="10"/>
  <c r="M164" i="10"/>
  <c r="M62" i="10"/>
  <c r="M38" i="10"/>
  <c r="M137" i="10"/>
  <c r="M159" i="10"/>
  <c r="N121" i="10"/>
  <c r="M37" i="10"/>
  <c r="M48" i="10"/>
  <c r="M119" i="10"/>
  <c r="N124" i="10"/>
  <c r="M148" i="10"/>
  <c r="N19" i="10"/>
  <c r="M19" i="10"/>
  <c r="N90" i="10"/>
  <c r="M53" i="10"/>
  <c r="M35" i="10"/>
  <c r="N149" i="10"/>
  <c r="N107" i="10"/>
  <c r="N112" i="10"/>
  <c r="M91" i="10"/>
  <c r="M183" i="10"/>
  <c r="N132" i="10"/>
  <c r="M167" i="10"/>
  <c r="M93" i="10"/>
  <c r="N57" i="10"/>
  <c r="N31" i="10"/>
  <c r="M76" i="10"/>
  <c r="M179" i="10"/>
  <c r="M89" i="10"/>
  <c r="N65" i="10"/>
  <c r="M189" i="10"/>
  <c r="N171" i="10"/>
  <c r="N142" i="10"/>
  <c r="M20" i="10"/>
  <c r="M114" i="10"/>
  <c r="N104" i="10"/>
  <c r="M105" i="10"/>
  <c r="N138" i="10"/>
  <c r="N108" i="10"/>
  <c r="N40" i="10"/>
  <c r="N16" i="10"/>
  <c r="M150" i="10"/>
  <c r="N60" i="10"/>
  <c r="M59" i="10"/>
  <c r="N113" i="10"/>
  <c r="M178" i="10"/>
  <c r="M75" i="10"/>
  <c r="M80" i="10"/>
  <c r="M46" i="10"/>
  <c r="M147" i="10"/>
  <c r="N94" i="10"/>
  <c r="M129" i="10"/>
  <c r="N81" i="10"/>
  <c r="M130" i="10"/>
  <c r="N153" i="10"/>
  <c r="N28" i="10"/>
  <c r="N93" i="10"/>
  <c r="N136" i="10"/>
  <c r="N97" i="10"/>
  <c r="N15" i="10"/>
  <c r="N111" i="10"/>
  <c r="N51" i="10"/>
  <c r="N158" i="10"/>
  <c r="M95" i="10"/>
  <c r="N163" i="10"/>
  <c r="M94" i="10"/>
  <c r="M49" i="10"/>
  <c r="M96" i="10"/>
  <c r="N17" i="10"/>
  <c r="M132" i="10"/>
  <c r="M120" i="10"/>
  <c r="M73" i="10"/>
  <c r="M52" i="10"/>
  <c r="M17" i="10"/>
  <c r="M154" i="10"/>
  <c r="M50" i="10"/>
  <c r="N188" i="10"/>
  <c r="N100" i="10"/>
  <c r="N77" i="10"/>
  <c r="M22" i="10"/>
  <c r="M103" i="10"/>
  <c r="M186" i="10"/>
  <c r="N87" i="10"/>
  <c r="M144" i="10"/>
  <c r="M142" i="10"/>
  <c r="N49" i="10"/>
  <c r="N139" i="10"/>
  <c r="M25" i="10"/>
  <c r="M97" i="10"/>
  <c r="N155" i="10"/>
  <c r="M162" i="10"/>
  <c r="N75" i="10"/>
  <c r="M158" i="10"/>
  <c r="N184" i="10"/>
  <c r="M66" i="10"/>
  <c r="N92" i="10"/>
  <c r="N109" i="10"/>
  <c r="M24" i="10"/>
  <c r="N119" i="10"/>
  <c r="N186" i="10"/>
  <c r="N42" i="10"/>
  <c r="M104" i="10"/>
  <c r="N99" i="10"/>
  <c r="N151" i="10"/>
  <c r="N127" i="10"/>
  <c r="N70" i="10"/>
  <c r="N141" i="10"/>
  <c r="N101" i="10"/>
  <c r="N129" i="10"/>
  <c r="M63" i="10"/>
  <c r="N128" i="10"/>
  <c r="N58" i="10"/>
  <c r="M149" i="10"/>
  <c r="M36" i="10"/>
  <c r="M174" i="10"/>
  <c r="N55" i="10"/>
  <c r="M33" i="10"/>
  <c r="N122" i="10"/>
  <c r="M102" i="10"/>
  <c r="M56" i="10"/>
  <c r="M109" i="10"/>
  <c r="M188" i="10"/>
  <c r="N152" i="10"/>
  <c r="N123" i="10"/>
  <c r="M61" i="10"/>
  <c r="M88" i="10"/>
  <c r="M70" i="10"/>
  <c r="N88" i="10"/>
  <c r="N50" i="10"/>
  <c r="N189" i="10"/>
  <c r="N103" i="10"/>
  <c r="M60" i="10"/>
  <c r="N154" i="10"/>
  <c r="M99" i="10"/>
  <c r="M187" i="10"/>
  <c r="M124" i="10"/>
  <c r="N76" i="10"/>
  <c r="N137" i="10"/>
  <c r="M68" i="10"/>
  <c r="M184" i="10"/>
  <c r="N145" i="10"/>
  <c r="M121" i="10"/>
  <c r="N176" i="10"/>
  <c r="M170" i="10"/>
  <c r="N170" i="10"/>
  <c r="N73" i="10"/>
  <c r="N24" i="10"/>
  <c r="M123" i="10"/>
  <c r="D2" i="11" l="1"/>
  <c r="E2" i="11" s="1"/>
  <c r="E7" i="7"/>
  <c r="E9" i="7" s="1"/>
  <c r="E10" i="7" s="1"/>
  <c r="O23" i="10"/>
  <c r="O22" i="10"/>
  <c r="O21" i="10"/>
  <c r="O20" i="10"/>
  <c r="O19" i="10"/>
  <c r="O26" i="10"/>
  <c r="O18" i="10"/>
  <c r="O25" i="10"/>
  <c r="O17" i="10"/>
  <c r="O24" i="10"/>
  <c r="O16" i="10"/>
  <c r="O186" i="10"/>
  <c r="O178" i="10"/>
  <c r="O170" i="10"/>
  <c r="O162" i="10"/>
  <c r="O154" i="10"/>
  <c r="O146" i="10"/>
  <c r="O138" i="10"/>
  <c r="O130" i="10"/>
  <c r="O122" i="10"/>
  <c r="O114" i="10"/>
  <c r="O106" i="10"/>
  <c r="O98" i="10"/>
  <c r="O90" i="10"/>
  <c r="O82" i="10"/>
  <c r="O74" i="10"/>
  <c r="O66" i="10"/>
  <c r="O58" i="10"/>
  <c r="O50" i="10"/>
  <c r="O42" i="10"/>
  <c r="O34" i="10"/>
  <c r="O185" i="10"/>
  <c r="O177" i="10"/>
  <c r="O169" i="10"/>
  <c r="O161" i="10"/>
  <c r="O153" i="10"/>
  <c r="O145" i="10"/>
  <c r="O137" i="10"/>
  <c r="O129" i="10"/>
  <c r="O121" i="10"/>
  <c r="O113" i="10"/>
  <c r="O105" i="10"/>
  <c r="O97" i="10"/>
  <c r="O89" i="10"/>
  <c r="O81" i="10"/>
  <c r="O73" i="10"/>
  <c r="O65" i="10"/>
  <c r="O57" i="10"/>
  <c r="O49" i="10"/>
  <c r="O41" i="10"/>
  <c r="O33" i="10"/>
  <c r="O184" i="10"/>
  <c r="O176" i="10"/>
  <c r="O168" i="10"/>
  <c r="O160" i="10"/>
  <c r="O152" i="10"/>
  <c r="O144" i="10"/>
  <c r="O136" i="10"/>
  <c r="O128" i="10"/>
  <c r="O120" i="10"/>
  <c r="O112" i="10"/>
  <c r="O104" i="10"/>
  <c r="O96" i="10"/>
  <c r="O88" i="10"/>
  <c r="O80" i="10"/>
  <c r="O72" i="10"/>
  <c r="O64" i="10"/>
  <c r="O56" i="10"/>
  <c r="O48" i="10"/>
  <c r="O40" i="10"/>
  <c r="O32" i="10"/>
  <c r="O183" i="10"/>
  <c r="O175" i="10"/>
  <c r="O167" i="10"/>
  <c r="O159" i="10"/>
  <c r="O151" i="10"/>
  <c r="O143" i="10"/>
  <c r="O135" i="10"/>
  <c r="O127" i="10"/>
  <c r="O119" i="10"/>
  <c r="O111" i="10"/>
  <c r="O103" i="10"/>
  <c r="O95" i="10"/>
  <c r="O87" i="10"/>
  <c r="O79" i="10"/>
  <c r="O71" i="10"/>
  <c r="O63" i="10"/>
  <c r="O55" i="10"/>
  <c r="O47" i="10"/>
  <c r="O39" i="10"/>
  <c r="O31" i="10"/>
  <c r="O182" i="10"/>
  <c r="O174" i="10"/>
  <c r="O166" i="10"/>
  <c r="O158" i="10"/>
  <c r="O150" i="10"/>
  <c r="O142" i="10"/>
  <c r="O134" i="10"/>
  <c r="O126" i="10"/>
  <c r="O118" i="10"/>
  <c r="O110" i="10"/>
  <c r="O102" i="10"/>
  <c r="O94" i="10"/>
  <c r="O86" i="10"/>
  <c r="O78" i="10"/>
  <c r="O70" i="10"/>
  <c r="O62" i="10"/>
  <c r="O54" i="10"/>
  <c r="O46" i="10"/>
  <c r="O38" i="10"/>
  <c r="O30" i="10"/>
  <c r="O189" i="10"/>
  <c r="O181" i="10"/>
  <c r="O173" i="10"/>
  <c r="O165" i="10"/>
  <c r="O157" i="10"/>
  <c r="O149" i="10"/>
  <c r="O141" i="10"/>
  <c r="O133" i="10"/>
  <c r="O125" i="10"/>
  <c r="O117" i="10"/>
  <c r="O109" i="10"/>
  <c r="O101" i="10"/>
  <c r="O93" i="10"/>
  <c r="O85" i="10"/>
  <c r="O77" i="10"/>
  <c r="O69" i="10"/>
  <c r="O61" i="10"/>
  <c r="O53" i="10"/>
  <c r="O45" i="10"/>
  <c r="O37" i="10"/>
  <c r="O29" i="10"/>
  <c r="O188" i="10"/>
  <c r="O180" i="10"/>
  <c r="O172" i="10"/>
  <c r="O164" i="10"/>
  <c r="O156" i="10"/>
  <c r="O148" i="10"/>
  <c r="O140" i="10"/>
  <c r="O132" i="10"/>
  <c r="O124" i="10"/>
  <c r="O116" i="10"/>
  <c r="O108" i="10"/>
  <c r="O100" i="10"/>
  <c r="O92" i="10"/>
  <c r="O84" i="10"/>
  <c r="O76" i="10"/>
  <c r="O68" i="10"/>
  <c r="O60" i="10"/>
  <c r="O52" i="10"/>
  <c r="O44" i="10"/>
  <c r="O36" i="10"/>
  <c r="O28" i="10"/>
  <c r="O187" i="10"/>
  <c r="O179" i="10"/>
  <c r="O171" i="10"/>
  <c r="O163" i="10"/>
  <c r="O155" i="10"/>
  <c r="O147" i="10"/>
  <c r="O139" i="10"/>
  <c r="O131" i="10"/>
  <c r="O123" i="10"/>
  <c r="O115" i="10"/>
  <c r="O107" i="10"/>
  <c r="O99" i="10"/>
  <c r="O91" i="10"/>
  <c r="O83" i="10"/>
  <c r="O75" i="10"/>
  <c r="O67" i="10"/>
  <c r="O59" i="10"/>
  <c r="O51" i="10"/>
  <c r="O43" i="10"/>
  <c r="O35" i="10"/>
  <c r="O27" i="10"/>
  <c r="O15" i="10"/>
  <c r="F18" i="10"/>
  <c r="H17" i="10"/>
  <c r="K51" i="10"/>
  <c r="K43" i="10"/>
  <c r="K35" i="10"/>
  <c r="K27" i="10"/>
  <c r="L189" i="10"/>
  <c r="L181" i="10"/>
  <c r="L173" i="10"/>
  <c r="L165" i="10"/>
  <c r="L157" i="10"/>
  <c r="L149" i="10"/>
  <c r="L141" i="10"/>
  <c r="L133" i="10"/>
  <c r="L125" i="10"/>
  <c r="L117" i="10"/>
  <c r="L109" i="10"/>
  <c r="L101" i="10"/>
  <c r="L93" i="10"/>
  <c r="L85" i="10"/>
  <c r="L77" i="10"/>
  <c r="L69" i="10"/>
  <c r="L61" i="10"/>
  <c r="L53" i="10"/>
  <c r="L45" i="10"/>
  <c r="L37" i="10"/>
  <c r="L29" i="10"/>
  <c r="L60" i="10"/>
  <c r="L52" i="10"/>
  <c r="L44" i="10"/>
  <c r="L36" i="10"/>
  <c r="L28" i="10"/>
  <c r="K185" i="10"/>
  <c r="K177" i="10"/>
  <c r="K169" i="10"/>
  <c r="K161" i="10"/>
  <c r="K153" i="10"/>
  <c r="K145" i="10"/>
  <c r="K184" i="10"/>
  <c r="K176" i="10"/>
  <c r="K168" i="10"/>
  <c r="K160" i="10"/>
  <c r="K152" i="10"/>
  <c r="K144" i="10"/>
  <c r="K136" i="10"/>
  <c r="K128" i="10"/>
  <c r="K120" i="10"/>
  <c r="K112" i="10"/>
  <c r="K104" i="10"/>
  <c r="K96" i="10"/>
  <c r="K88" i="10"/>
  <c r="K80" i="10"/>
  <c r="K72" i="10"/>
  <c r="K64" i="10"/>
  <c r="K56" i="10"/>
  <c r="K48" i="10"/>
  <c r="K40" i="10"/>
  <c r="K32" i="10"/>
  <c r="K24" i="10"/>
  <c r="K183" i="10"/>
  <c r="K175" i="10"/>
  <c r="K167" i="10"/>
  <c r="K159" i="10"/>
  <c r="K151" i="10"/>
  <c r="K143" i="10"/>
  <c r="K135" i="10"/>
  <c r="K127" i="10"/>
  <c r="K119" i="10"/>
  <c r="K111" i="10"/>
  <c r="K103" i="10"/>
  <c r="K95" i="10"/>
  <c r="K87" i="10"/>
  <c r="K79" i="10"/>
  <c r="K71" i="10"/>
  <c r="K63" i="10"/>
  <c r="K55" i="10"/>
  <c r="K47" i="10"/>
  <c r="K39" i="10"/>
  <c r="K31" i="10"/>
  <c r="K23" i="10"/>
  <c r="H16" i="10"/>
  <c r="K21" i="10"/>
  <c r="K182" i="10"/>
  <c r="K174" i="10"/>
  <c r="K166" i="10"/>
  <c r="K158" i="10"/>
  <c r="K150" i="10"/>
  <c r="K142" i="10"/>
  <c r="K134" i="10"/>
  <c r="K126" i="10"/>
  <c r="K118" i="10"/>
  <c r="K110" i="10"/>
  <c r="K102" i="10"/>
  <c r="K94" i="10"/>
  <c r="K86" i="10"/>
  <c r="K78" i="10"/>
  <c r="K70" i="10"/>
  <c r="K62" i="10"/>
  <c r="K54" i="10"/>
  <c r="K46" i="10"/>
  <c r="K38" i="10"/>
  <c r="K30" i="10"/>
  <c r="K22" i="10"/>
  <c r="D2" i="1"/>
  <c r="D5" i="1" s="1"/>
  <c r="P48" i="10" l="1"/>
  <c r="P112" i="10"/>
  <c r="P176" i="10"/>
  <c r="P81" i="10"/>
  <c r="P50" i="10"/>
  <c r="P114" i="10"/>
  <c r="P145" i="10"/>
  <c r="P17" i="10"/>
  <c r="P160" i="10"/>
  <c r="P98" i="10"/>
  <c r="P32" i="10"/>
  <c r="P65" i="10"/>
  <c r="P29" i="10"/>
  <c r="P93" i="10"/>
  <c r="P157" i="10"/>
  <c r="P54" i="10"/>
  <c r="P182" i="10"/>
  <c r="P104" i="10"/>
  <c r="P73" i="10"/>
  <c r="P137" i="10"/>
  <c r="P42" i="10"/>
  <c r="P106" i="10"/>
  <c r="P170" i="10"/>
  <c r="P22" i="10"/>
  <c r="P40" i="10"/>
  <c r="P129" i="10"/>
  <c r="P96" i="10"/>
  <c r="P178" i="10"/>
  <c r="P85" i="10"/>
  <c r="P149" i="10"/>
  <c r="P46" i="10"/>
  <c r="P110" i="10"/>
  <c r="P174" i="10"/>
  <c r="P67" i="10"/>
  <c r="P168" i="10"/>
  <c r="P34" i="10"/>
  <c r="P79" i="10"/>
  <c r="P131" i="10"/>
  <c r="P143" i="10"/>
  <c r="P23" i="10"/>
  <c r="P162" i="10"/>
  <c r="P71" i="10"/>
  <c r="P135" i="10"/>
  <c r="P126" i="10"/>
  <c r="P101" i="10"/>
  <c r="P62" i="10"/>
  <c r="P87" i="10"/>
  <c r="P120" i="10"/>
  <c r="P89" i="10"/>
  <c r="P58" i="10"/>
  <c r="P122" i="10"/>
  <c r="P37" i="10"/>
  <c r="P165" i="10"/>
  <c r="P56" i="10"/>
  <c r="P184" i="10"/>
  <c r="P153" i="10"/>
  <c r="P186" i="10"/>
  <c r="P45" i="10"/>
  <c r="P70" i="10"/>
  <c r="P95" i="10"/>
  <c r="P63" i="10"/>
  <c r="P127" i="10"/>
  <c r="P159" i="10"/>
  <c r="P109" i="10"/>
  <c r="P31" i="10"/>
  <c r="P173" i="10"/>
  <c r="P134" i="10"/>
  <c r="P77" i="10"/>
  <c r="P141" i="10"/>
  <c r="P38" i="10"/>
  <c r="P102" i="10"/>
  <c r="P166" i="10"/>
  <c r="P88" i="10"/>
  <c r="P152" i="10"/>
  <c r="P57" i="10"/>
  <c r="P121" i="10"/>
  <c r="P185" i="10"/>
  <c r="P90" i="10"/>
  <c r="P154" i="10"/>
  <c r="P59" i="10"/>
  <c r="P123" i="10"/>
  <c r="P187" i="10"/>
  <c r="P92" i="10"/>
  <c r="P156" i="10"/>
  <c r="P27" i="10"/>
  <c r="P36" i="10"/>
  <c r="P100" i="10"/>
  <c r="P164" i="10"/>
  <c r="P20" i="10"/>
  <c r="P118" i="10"/>
  <c r="P75" i="10"/>
  <c r="P139" i="10"/>
  <c r="P44" i="10"/>
  <c r="P108" i="10"/>
  <c r="P172" i="10"/>
  <c r="P28" i="10"/>
  <c r="P151" i="10"/>
  <c r="P83" i="10"/>
  <c r="P147" i="10"/>
  <c r="P52" i="10"/>
  <c r="P116" i="10"/>
  <c r="P180" i="10"/>
  <c r="P21" i="10"/>
  <c r="P91" i="10"/>
  <c r="P155" i="10"/>
  <c r="P60" i="10"/>
  <c r="P124" i="10"/>
  <c r="P188" i="10"/>
  <c r="P53" i="10"/>
  <c r="P117" i="10"/>
  <c r="P181" i="10"/>
  <c r="P78" i="10"/>
  <c r="P142" i="10"/>
  <c r="P39" i="10"/>
  <c r="P103" i="10"/>
  <c r="P167" i="10"/>
  <c r="P64" i="10"/>
  <c r="P128" i="10"/>
  <c r="P33" i="10"/>
  <c r="P97" i="10"/>
  <c r="P161" i="10"/>
  <c r="P66" i="10"/>
  <c r="P130" i="10"/>
  <c r="P35" i="10"/>
  <c r="P99" i="10"/>
  <c r="P163" i="10"/>
  <c r="P68" i="10"/>
  <c r="P132" i="10"/>
  <c r="P18" i="10"/>
  <c r="P61" i="10"/>
  <c r="P125" i="10"/>
  <c r="P189" i="10"/>
  <c r="P86" i="10"/>
  <c r="P150" i="10"/>
  <c r="P47" i="10"/>
  <c r="P111" i="10"/>
  <c r="P175" i="10"/>
  <c r="P72" i="10"/>
  <c r="P136" i="10"/>
  <c r="P41" i="10"/>
  <c r="P105" i="10"/>
  <c r="P169" i="10"/>
  <c r="P74" i="10"/>
  <c r="P138" i="10"/>
  <c r="P43" i="10"/>
  <c r="P107" i="10"/>
  <c r="P171" i="10"/>
  <c r="P76" i="10"/>
  <c r="P140" i="10"/>
  <c r="P26" i="10"/>
  <c r="P24" i="10"/>
  <c r="P69" i="10"/>
  <c r="P133" i="10"/>
  <c r="P30" i="10"/>
  <c r="P94" i="10"/>
  <c r="P158" i="10"/>
  <c r="P55" i="10"/>
  <c r="P119" i="10"/>
  <c r="P183" i="10"/>
  <c r="P80" i="10"/>
  <c r="P144" i="10"/>
  <c r="P49" i="10"/>
  <c r="P113" i="10"/>
  <c r="P177" i="10"/>
  <c r="P82" i="10"/>
  <c r="P146" i="10"/>
  <c r="P51" i="10"/>
  <c r="P115" i="10"/>
  <c r="P179" i="10"/>
  <c r="P84" i="10"/>
  <c r="P148" i="10"/>
  <c r="P19" i="10"/>
  <c r="P25" i="10"/>
  <c r="F19" i="10"/>
  <c r="H18" i="10"/>
  <c r="F20" i="10" l="1"/>
  <c r="H19" i="10"/>
  <c r="F21" i="10" l="1"/>
  <c r="H20" i="10"/>
  <c r="F22" i="10" l="1"/>
  <c r="H21" i="10"/>
  <c r="F23" i="10" l="1"/>
  <c r="H22" i="10"/>
  <c r="F24" i="10" l="1"/>
  <c r="H23" i="10"/>
  <c r="F25" i="10" l="1"/>
  <c r="H24" i="10"/>
  <c r="F26" i="10" l="1"/>
  <c r="H25" i="10"/>
  <c r="F27" i="10" l="1"/>
  <c r="H26" i="10"/>
  <c r="F28" i="10" l="1"/>
  <c r="H27" i="10"/>
  <c r="F29" i="10" l="1"/>
  <c r="H28" i="10"/>
  <c r="F30" i="10" l="1"/>
  <c r="H29" i="10"/>
  <c r="F31" i="10" l="1"/>
  <c r="H30" i="10"/>
  <c r="F32" i="10" l="1"/>
  <c r="H31" i="10"/>
  <c r="F33" i="10" l="1"/>
  <c r="H32" i="10"/>
  <c r="F34" i="10" l="1"/>
  <c r="H33" i="10"/>
  <c r="F35" i="10" l="1"/>
  <c r="H34" i="10"/>
  <c r="F36" i="10" l="1"/>
  <c r="H35" i="10"/>
  <c r="F37" i="10" l="1"/>
  <c r="H36" i="10"/>
  <c r="F38" i="10" l="1"/>
  <c r="H37" i="10"/>
  <c r="F39" i="10" l="1"/>
  <c r="H38" i="10"/>
  <c r="F40" i="10" l="1"/>
  <c r="H39" i="10"/>
  <c r="F41" i="10" l="1"/>
  <c r="H40" i="10"/>
  <c r="F42" i="10" l="1"/>
  <c r="H41" i="10"/>
  <c r="F43" i="10" l="1"/>
  <c r="H42" i="10"/>
  <c r="F44" i="10" l="1"/>
  <c r="H43" i="10"/>
  <c r="F45" i="10" l="1"/>
  <c r="H44" i="10"/>
  <c r="F46" i="10" l="1"/>
  <c r="H45" i="10"/>
  <c r="F47" i="10" l="1"/>
  <c r="H46" i="10"/>
  <c r="F48" i="10" l="1"/>
  <c r="H47" i="10"/>
  <c r="F49" i="10" l="1"/>
  <c r="H48" i="10"/>
  <c r="F50" i="10" l="1"/>
  <c r="H49" i="10"/>
  <c r="F51" i="10" l="1"/>
  <c r="H50" i="10"/>
  <c r="F52" i="10" l="1"/>
  <c r="H51" i="10"/>
  <c r="F53" i="10" l="1"/>
  <c r="H52" i="10"/>
  <c r="F54" i="10" l="1"/>
  <c r="H53" i="10"/>
  <c r="F55" i="10" l="1"/>
  <c r="H54" i="10"/>
  <c r="F56" i="10" l="1"/>
  <c r="H55" i="10"/>
  <c r="F57" i="10" l="1"/>
  <c r="H56" i="10"/>
  <c r="F58" i="10" l="1"/>
  <c r="H57" i="10"/>
  <c r="F59" i="10" l="1"/>
  <c r="H58" i="10"/>
  <c r="F60" i="10" l="1"/>
  <c r="H59" i="10"/>
  <c r="F61" i="10" l="1"/>
  <c r="H60" i="10"/>
  <c r="F62" i="10" l="1"/>
  <c r="H61" i="10"/>
  <c r="F63" i="10" l="1"/>
  <c r="H62" i="10"/>
  <c r="F64" i="10" l="1"/>
  <c r="H63" i="10"/>
  <c r="F65" i="10" l="1"/>
  <c r="H64" i="10"/>
  <c r="F66" i="10" l="1"/>
  <c r="H65" i="10"/>
  <c r="F67" i="10" l="1"/>
  <c r="H66" i="10"/>
  <c r="F68" i="10" l="1"/>
  <c r="H67" i="10"/>
  <c r="F69" i="10" l="1"/>
  <c r="H68" i="10"/>
  <c r="F70" i="10" l="1"/>
  <c r="H69" i="10"/>
  <c r="F71" i="10" l="1"/>
  <c r="H70" i="10"/>
  <c r="F72" i="10" l="1"/>
  <c r="H71" i="10"/>
  <c r="F73" i="10" l="1"/>
  <c r="H72" i="10"/>
  <c r="F74" i="10" l="1"/>
  <c r="H73" i="10"/>
  <c r="F75" i="10" l="1"/>
  <c r="H74" i="10"/>
  <c r="F76" i="10" l="1"/>
  <c r="H75" i="10"/>
  <c r="F77" i="10" l="1"/>
  <c r="H76" i="10"/>
  <c r="F78" i="10" l="1"/>
  <c r="H77" i="10"/>
  <c r="F79" i="10" l="1"/>
  <c r="H78" i="10"/>
  <c r="F80" i="10" l="1"/>
  <c r="H79" i="10"/>
  <c r="F81" i="10" l="1"/>
  <c r="H80" i="10"/>
  <c r="F82" i="10" l="1"/>
  <c r="H81" i="10"/>
  <c r="F83" i="10" l="1"/>
  <c r="H82" i="10"/>
  <c r="F84" i="10" l="1"/>
  <c r="H83" i="10"/>
  <c r="F85" i="10" l="1"/>
  <c r="H84" i="10"/>
  <c r="F86" i="10" l="1"/>
  <c r="H85" i="10"/>
  <c r="F87" i="10" l="1"/>
  <c r="H86" i="10"/>
  <c r="F88" i="10" l="1"/>
  <c r="H87" i="10"/>
  <c r="F89" i="10" l="1"/>
  <c r="H88" i="10"/>
  <c r="F90" i="10" l="1"/>
  <c r="H89" i="10"/>
  <c r="F91" i="10" l="1"/>
  <c r="H90" i="10"/>
  <c r="F92" i="10" l="1"/>
  <c r="H91" i="10"/>
  <c r="F93" i="10" l="1"/>
  <c r="H92" i="10"/>
  <c r="F94" i="10" l="1"/>
  <c r="H93" i="10"/>
  <c r="F95" i="10" l="1"/>
  <c r="H94" i="10"/>
  <c r="F96" i="10" l="1"/>
  <c r="H95" i="10"/>
  <c r="F97" i="10" l="1"/>
  <c r="H96" i="10"/>
  <c r="F98" i="10" l="1"/>
  <c r="H97" i="10"/>
  <c r="F99" i="10" l="1"/>
  <c r="H98" i="10"/>
  <c r="F100" i="10" l="1"/>
  <c r="H99" i="10"/>
  <c r="F101" i="10" l="1"/>
  <c r="H100" i="10"/>
  <c r="F102" i="10" l="1"/>
  <c r="H101" i="10"/>
  <c r="F103" i="10" l="1"/>
  <c r="H102" i="10"/>
  <c r="F104" i="10" l="1"/>
  <c r="H103" i="10"/>
  <c r="F105" i="10" l="1"/>
  <c r="H104" i="10"/>
  <c r="F106" i="10" l="1"/>
  <c r="H105" i="10"/>
  <c r="F107" i="10" l="1"/>
  <c r="H106" i="10"/>
  <c r="F108" i="10" l="1"/>
  <c r="H107" i="10"/>
  <c r="F109" i="10" l="1"/>
  <c r="H108" i="10"/>
  <c r="F110" i="10" l="1"/>
  <c r="H109" i="10"/>
  <c r="F111" i="10" l="1"/>
  <c r="H110" i="10"/>
  <c r="F112" i="10" l="1"/>
  <c r="H111" i="10"/>
  <c r="F113" i="10" l="1"/>
  <c r="H112" i="10"/>
  <c r="F114" i="10" l="1"/>
  <c r="H113" i="10"/>
  <c r="F115" i="10" l="1"/>
  <c r="H114" i="10"/>
  <c r="F116" i="10" l="1"/>
  <c r="H115" i="10"/>
  <c r="F117" i="10" l="1"/>
  <c r="H116" i="10"/>
  <c r="F118" i="10" l="1"/>
  <c r="H117" i="10"/>
  <c r="F119" i="10" l="1"/>
  <c r="H118" i="10"/>
  <c r="F120" i="10" l="1"/>
  <c r="H119" i="10"/>
  <c r="F121" i="10" l="1"/>
  <c r="H120" i="10"/>
  <c r="F122" i="10" l="1"/>
  <c r="H121" i="10"/>
  <c r="F123" i="10" l="1"/>
  <c r="H122" i="10"/>
  <c r="F124" i="10" l="1"/>
  <c r="H123" i="10"/>
  <c r="F125" i="10" l="1"/>
  <c r="H124" i="10"/>
  <c r="F126" i="10" l="1"/>
  <c r="H125" i="10"/>
  <c r="F127" i="10" l="1"/>
  <c r="H126" i="10"/>
  <c r="F128" i="10" l="1"/>
  <c r="H127" i="10"/>
  <c r="F129" i="10" l="1"/>
  <c r="H128" i="10"/>
  <c r="F130" i="10" l="1"/>
  <c r="H129" i="10"/>
  <c r="F131" i="10" l="1"/>
  <c r="H130" i="10"/>
  <c r="F132" i="10" l="1"/>
  <c r="H131" i="10"/>
  <c r="F133" i="10" l="1"/>
  <c r="H132" i="10"/>
  <c r="F134" i="10" l="1"/>
  <c r="H133" i="10"/>
  <c r="F135" i="10" l="1"/>
  <c r="H134" i="10"/>
  <c r="F136" i="10" l="1"/>
  <c r="H135" i="10"/>
  <c r="F137" i="10" l="1"/>
  <c r="H136" i="10"/>
  <c r="F138" i="10" l="1"/>
  <c r="H137" i="10"/>
  <c r="F139" i="10" l="1"/>
  <c r="H138" i="10"/>
  <c r="F140" i="10" l="1"/>
  <c r="H139" i="10"/>
  <c r="F141" i="10" l="1"/>
  <c r="H140" i="10"/>
  <c r="F142" i="10" l="1"/>
  <c r="H141" i="10"/>
  <c r="F143" i="10" l="1"/>
  <c r="H142" i="10"/>
  <c r="F144" i="10" l="1"/>
  <c r="H143" i="10"/>
  <c r="F145" i="10" l="1"/>
  <c r="H144" i="10"/>
  <c r="F146" i="10" l="1"/>
  <c r="H145" i="10"/>
  <c r="F147" i="10" l="1"/>
  <c r="H146" i="10"/>
  <c r="F148" i="10" l="1"/>
  <c r="H147" i="10"/>
  <c r="F149" i="10" l="1"/>
  <c r="H148" i="10"/>
  <c r="F150" i="10" l="1"/>
  <c r="H149" i="10"/>
  <c r="F151" i="10" l="1"/>
  <c r="H150" i="10"/>
  <c r="F152" i="10" l="1"/>
  <c r="H151" i="10"/>
  <c r="F153" i="10" l="1"/>
  <c r="H152" i="10"/>
  <c r="F154" i="10" l="1"/>
  <c r="H153" i="10"/>
  <c r="F155" i="10" l="1"/>
  <c r="H154" i="10"/>
  <c r="F156" i="10" l="1"/>
  <c r="H155" i="10"/>
  <c r="F157" i="10" l="1"/>
  <c r="H156" i="10"/>
  <c r="F158" i="10" l="1"/>
  <c r="H157" i="10"/>
  <c r="F159" i="10" l="1"/>
  <c r="H158" i="10"/>
  <c r="F160" i="10" l="1"/>
  <c r="H159" i="10"/>
  <c r="F161" i="10" l="1"/>
  <c r="H160" i="10"/>
  <c r="F162" i="10" l="1"/>
  <c r="H161" i="10"/>
  <c r="F163" i="10" l="1"/>
  <c r="H162" i="10"/>
  <c r="F164" i="10" l="1"/>
  <c r="H163" i="10"/>
  <c r="F165" i="10" l="1"/>
  <c r="H164" i="10"/>
  <c r="F166" i="10" l="1"/>
  <c r="H165" i="10"/>
  <c r="F167" i="10" l="1"/>
  <c r="H166" i="10"/>
  <c r="F168" i="10" l="1"/>
  <c r="H167" i="10"/>
  <c r="F169" i="10" l="1"/>
  <c r="H168" i="10"/>
  <c r="F170" i="10" l="1"/>
  <c r="H169" i="10"/>
  <c r="F171" i="10" l="1"/>
  <c r="H170" i="10"/>
  <c r="F172" i="10" l="1"/>
  <c r="H171" i="10"/>
  <c r="F173" i="10" l="1"/>
  <c r="H172" i="10"/>
  <c r="F174" i="10" l="1"/>
  <c r="H173" i="10"/>
  <c r="F175" i="10" l="1"/>
  <c r="H174" i="10"/>
  <c r="F176" i="10" l="1"/>
  <c r="H175" i="10"/>
  <c r="F177" i="10" l="1"/>
  <c r="H176" i="10"/>
  <c r="F178" i="10" l="1"/>
  <c r="H177" i="10"/>
  <c r="F179" i="10" l="1"/>
  <c r="H178" i="10"/>
  <c r="F180" i="10" l="1"/>
  <c r="H179" i="10"/>
  <c r="F181" i="10" l="1"/>
  <c r="H180" i="10"/>
  <c r="F182" i="10" l="1"/>
  <c r="H181" i="10"/>
  <c r="F183" i="10" l="1"/>
  <c r="H182" i="10"/>
  <c r="F184" i="10" l="1"/>
  <c r="H183" i="10"/>
  <c r="F185" i="10" l="1"/>
  <c r="H184" i="10"/>
  <c r="F186" i="10" l="1"/>
  <c r="H185" i="10"/>
  <c r="F187" i="10" l="1"/>
  <c r="H186" i="10"/>
  <c r="F188" i="10" l="1"/>
  <c r="H187" i="10"/>
  <c r="F189" i="10" l="1"/>
  <c r="H189" i="10" s="1"/>
  <c r="H188" i="10"/>
</calcChain>
</file>

<file path=xl/sharedStrings.xml><?xml version="1.0" encoding="utf-8"?>
<sst xmlns="http://schemas.openxmlformats.org/spreadsheetml/2006/main" count="80" uniqueCount="71">
  <si>
    <t>Date</t>
  </si>
  <si>
    <t>Price</t>
  </si>
  <si>
    <t>average daily return</t>
  </si>
  <si>
    <t>daily volatility(st dev)</t>
  </si>
  <si>
    <t>annualised volatility</t>
  </si>
  <si>
    <t>annualised return</t>
  </si>
  <si>
    <t>daily log return</t>
  </si>
  <si>
    <t>VaR</t>
  </si>
  <si>
    <t>AAPL daily log return</t>
  </si>
  <si>
    <t xml:space="preserve">daily log returns </t>
  </si>
  <si>
    <t>S&amp;P 500 closing 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</si>
  <si>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</si>
  <si>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</si>
  <si>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</si>
  <si>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</si>
  <si>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</si>
  <si>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</si>
  <si>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</si>
  <si>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</si>
  <si>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</si>
  <si>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</si>
  <si>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</si>
  <si>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</si>
  <si>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</si>
  <si>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</si>
  <si>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</si>
  <si>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</si>
  <si>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</si>
  <si>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</si>
  <si>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</si>
  <si>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</si>
  <si>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</si>
  <si>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</si>
  <si>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</si>
  <si>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</si>
  <si>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</si>
  <si>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MACD line</t>
  </si>
  <si>
    <t>change</t>
  </si>
  <si>
    <t>gains</t>
  </si>
  <si>
    <t>losses</t>
  </si>
  <si>
    <t>initial 14 day average gain</t>
  </si>
  <si>
    <t>initial 14 day average loss</t>
  </si>
  <si>
    <t>final RSI formula</t>
  </si>
  <si>
    <t xml:space="preserve">20 day SMA </t>
  </si>
  <si>
    <t>20 day st dev</t>
  </si>
  <si>
    <t>upper band</t>
  </si>
  <si>
    <t>highest price (14 days)</t>
  </si>
  <si>
    <t>%K</t>
  </si>
  <si>
    <t>AAPL Price</t>
  </si>
  <si>
    <t xml:space="preserve">s&amp;p 500 daily log returns </t>
  </si>
  <si>
    <t>12-day EMA</t>
  </si>
  <si>
    <t>26-day EMA</t>
  </si>
  <si>
    <t>signal line</t>
  </si>
  <si>
    <t>histogram</t>
  </si>
  <si>
    <t>lower band</t>
  </si>
  <si>
    <t xml:space="preserve">lowest price (14 days) </t>
  </si>
  <si>
    <t xml:space="preserve">%D(3 day SMA of % K) </t>
  </si>
  <si>
    <t>spot price (S)</t>
  </si>
  <si>
    <t>strike price (K)</t>
  </si>
  <si>
    <t>time to maturity (T)</t>
  </si>
  <si>
    <t>risk free rate</t>
  </si>
  <si>
    <t xml:space="preserve">volatility </t>
  </si>
  <si>
    <t>d1=</t>
  </si>
  <si>
    <t>d2=</t>
  </si>
  <si>
    <t>N(d2)=</t>
  </si>
  <si>
    <t>N(d1)=</t>
  </si>
  <si>
    <t>call option price=</t>
  </si>
  <si>
    <t>simulated prices</t>
  </si>
  <si>
    <t>payoffs</t>
  </si>
  <si>
    <t>average payoff</t>
  </si>
  <si>
    <t>option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</si>
</sst>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Aptos Narrow"/>
      <scheme val="minor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1" fillId="0" borderId="0" xfId="0" applyFont="1"/>
    <xf numFmtId="0" fontId="3" fillId="0" borderId="0" xfId="0" applyFont="1"/>
    <xf numFmtId="4" fontId="1" fillId="0" borderId="0" xfId="0" applyNumberFormat="1" applyFont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12" fontId="2" fillId="0" borderId="0" xfId="0" applyNumberFormat="1" applyFont="1"/>
    <xf numFmtId="12" fontId="1" fillId="0" borderId="0" xfId="0" applyNumberFormat="1" applyFont="1"/>
    <xf numFmtId="1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MACD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 (MACD)'!$E$1</c:f>
              <c:strCache>
                <c:ptCount val="1"/>
                <c:pt idx="0">
                  <c:v>MACD 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'Q3 (MACD)'!$A$2:$A$189</c:f>
              <c:numCache>
                <c:formatCode>m/d/yy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 (MACD)'!$E$2:$E$189</c:f>
              <c:numCache>
                <c:formatCode>General</c:formatCode>
                <c:ptCount val="188"/>
                <c:pt idx="26">
                  <c:v>-5.7664950612862924</c:v>
                </c:pt>
                <c:pt idx="27">
                  <c:v>-5.5684579723696288</c:v>
                </c:pt>
                <c:pt idx="28">
                  <c:v>-5.1161103047298582</c:v>
                </c:pt>
                <c:pt idx="29">
                  <c:v>-4.600497627180431</c:v>
                </c:pt>
                <c:pt idx="30">
                  <c:v>-3.8457526789330814</c:v>
                </c:pt>
                <c:pt idx="31">
                  <c:v>-3.1747046120277957</c:v>
                </c:pt>
                <c:pt idx="32">
                  <c:v>-2.3734594928053809</c:v>
                </c:pt>
                <c:pt idx="33">
                  <c:v>-1.6125585077416247</c:v>
                </c:pt>
                <c:pt idx="34">
                  <c:v>-1.0107978099538855</c:v>
                </c:pt>
                <c:pt idx="35">
                  <c:v>-0.47835512296970251</c:v>
                </c:pt>
                <c:pt idx="36">
                  <c:v>-6.4522759971026744E-2</c:v>
                </c:pt>
                <c:pt idx="37">
                  <c:v>0.11126638779114728</c:v>
                </c:pt>
                <c:pt idx="38">
                  <c:v>0.43199843931085979</c:v>
                </c:pt>
                <c:pt idx="39">
                  <c:v>0.70548368264613259</c:v>
                </c:pt>
                <c:pt idx="40">
                  <c:v>0.97951931565643235</c:v>
                </c:pt>
                <c:pt idx="41">
                  <c:v>1.0602079817966228</c:v>
                </c:pt>
                <c:pt idx="42">
                  <c:v>1.3745913187235885</c:v>
                </c:pt>
                <c:pt idx="43">
                  <c:v>1.5422182485812073</c:v>
                </c:pt>
                <c:pt idx="44">
                  <c:v>1.1589946950670083</c:v>
                </c:pt>
                <c:pt idx="45">
                  <c:v>0.69237801131578181</c:v>
                </c:pt>
                <c:pt idx="46">
                  <c:v>0.44095607377491319</c:v>
                </c:pt>
                <c:pt idx="47">
                  <c:v>0.11450348939078481</c:v>
                </c:pt>
                <c:pt idx="48">
                  <c:v>-0.13538960081774576</c:v>
                </c:pt>
                <c:pt idx="49">
                  <c:v>-0.39344954783791763</c:v>
                </c:pt>
                <c:pt idx="50">
                  <c:v>-0.38773070806354326</c:v>
                </c:pt>
                <c:pt idx="51">
                  <c:v>-0.37005662324813215</c:v>
                </c:pt>
                <c:pt idx="52">
                  <c:v>-0.37353069784296622</c:v>
                </c:pt>
                <c:pt idx="53">
                  <c:v>-0.86498724406004612</c:v>
                </c:pt>
                <c:pt idx="54">
                  <c:v>-1.2026812646682004</c:v>
                </c:pt>
                <c:pt idx="55">
                  <c:v>-1.1424394715302242</c:v>
                </c:pt>
                <c:pt idx="56">
                  <c:v>-0.42968661968103561</c:v>
                </c:pt>
                <c:pt idx="57">
                  <c:v>8.0187399513391711E-2</c:v>
                </c:pt>
                <c:pt idx="58">
                  <c:v>0.34074183165131444</c:v>
                </c:pt>
                <c:pt idx="59">
                  <c:v>0.61279169350697771</c:v>
                </c:pt>
                <c:pt idx="60">
                  <c:v>0.73918071127414464</c:v>
                </c:pt>
                <c:pt idx="61">
                  <c:v>0.9215176259205009</c:v>
                </c:pt>
                <c:pt idx="62">
                  <c:v>1.0754110191514599</c:v>
                </c:pt>
                <c:pt idx="63">
                  <c:v>1.5993399053677138</c:v>
                </c:pt>
                <c:pt idx="64">
                  <c:v>1.449946982541519</c:v>
                </c:pt>
                <c:pt idx="65">
                  <c:v>1.3618477184179767</c:v>
                </c:pt>
                <c:pt idx="66">
                  <c:v>1.1887574377693966</c:v>
                </c:pt>
                <c:pt idx="67">
                  <c:v>1.1297407513607425</c:v>
                </c:pt>
                <c:pt idx="68">
                  <c:v>0.66299274062617997</c:v>
                </c:pt>
                <c:pt idx="69">
                  <c:v>0.6152215898725899</c:v>
                </c:pt>
                <c:pt idx="70">
                  <c:v>0.87152371859988875</c:v>
                </c:pt>
                <c:pt idx="71">
                  <c:v>1.0225122955959307</c:v>
                </c:pt>
                <c:pt idx="72">
                  <c:v>1.0102952286202083</c:v>
                </c:pt>
                <c:pt idx="73">
                  <c:v>1.2883554157062633</c:v>
                </c:pt>
                <c:pt idx="74">
                  <c:v>1.6949455290562128</c:v>
                </c:pt>
                <c:pt idx="75">
                  <c:v>1.8290552129736568</c:v>
                </c:pt>
                <c:pt idx="76">
                  <c:v>1.9427986381172104</c:v>
                </c:pt>
                <c:pt idx="77">
                  <c:v>2.2371241291770616</c:v>
                </c:pt>
                <c:pt idx="78">
                  <c:v>2.5602894098744002</c:v>
                </c:pt>
                <c:pt idx="79">
                  <c:v>2.7348458046101882</c:v>
                </c:pt>
                <c:pt idx="80">
                  <c:v>2.4336025719432541</c:v>
                </c:pt>
                <c:pt idx="81">
                  <c:v>2.1546957364128332</c:v>
                </c:pt>
                <c:pt idx="82">
                  <c:v>1.9786325947703176</c:v>
                </c:pt>
                <c:pt idx="83">
                  <c:v>1.9768893060786752</c:v>
                </c:pt>
                <c:pt idx="84">
                  <c:v>1.9745332900828885</c:v>
                </c:pt>
                <c:pt idx="85">
                  <c:v>1.6653992799427897</c:v>
                </c:pt>
                <c:pt idx="86">
                  <c:v>1.0699763457311349</c:v>
                </c:pt>
                <c:pt idx="87">
                  <c:v>0.35196719390455655</c:v>
                </c:pt>
                <c:pt idx="88">
                  <c:v>-0.28638148281322628</c:v>
                </c:pt>
                <c:pt idx="89">
                  <c:v>-0.6683768109218704</c:v>
                </c:pt>
                <c:pt idx="90">
                  <c:v>-1.0182776883753775</c:v>
                </c:pt>
                <c:pt idx="91">
                  <c:v>-0.90109714862100532</c:v>
                </c:pt>
                <c:pt idx="92">
                  <c:v>-0.84050160153574893</c:v>
                </c:pt>
                <c:pt idx="93">
                  <c:v>-1.0012258697562686</c:v>
                </c:pt>
                <c:pt idx="94">
                  <c:v>-1.1157394603022226</c:v>
                </c:pt>
                <c:pt idx="95">
                  <c:v>-1.1217459547720807</c:v>
                </c:pt>
                <c:pt idx="96">
                  <c:v>-0.8663750207553278</c:v>
                </c:pt>
                <c:pt idx="97">
                  <c:v>-0.91329095540595517</c:v>
                </c:pt>
                <c:pt idx="98">
                  <c:v>-0.69872889901645863</c:v>
                </c:pt>
                <c:pt idx="99">
                  <c:v>-0.50192126054591313</c:v>
                </c:pt>
                <c:pt idx="100">
                  <c:v>-0.2845714439602034</c:v>
                </c:pt>
                <c:pt idx="101">
                  <c:v>-0.14933074499464283</c:v>
                </c:pt>
                <c:pt idx="102">
                  <c:v>6.6021150149282448E-2</c:v>
                </c:pt>
                <c:pt idx="103">
                  <c:v>0.47330800645690374</c:v>
                </c:pt>
                <c:pt idx="104">
                  <c:v>0.9617144265673403</c:v>
                </c:pt>
                <c:pt idx="105">
                  <c:v>1.3230389502827791</c:v>
                </c:pt>
                <c:pt idx="106">
                  <c:v>1.7825035890879235</c:v>
                </c:pt>
                <c:pt idx="107">
                  <c:v>2.3024544760253889</c:v>
                </c:pt>
                <c:pt idx="108">
                  <c:v>2.9276871711926731</c:v>
                </c:pt>
                <c:pt idx="109">
                  <c:v>3.4128958392445838</c:v>
                </c:pt>
                <c:pt idx="110">
                  <c:v>3.7565448431115556</c:v>
                </c:pt>
                <c:pt idx="111">
                  <c:v>3.967021471860761</c:v>
                </c:pt>
                <c:pt idx="112">
                  <c:v>4.3986254234806665</c:v>
                </c:pt>
                <c:pt idx="113">
                  <c:v>4.7680174035420464</c:v>
                </c:pt>
                <c:pt idx="114">
                  <c:v>4.900982431754926</c:v>
                </c:pt>
                <c:pt idx="115">
                  <c:v>5.0665706170299245</c:v>
                </c:pt>
                <c:pt idx="116">
                  <c:v>5.1521275072934714</c:v>
                </c:pt>
                <c:pt idx="117">
                  <c:v>5.3925823072743526</c:v>
                </c:pt>
                <c:pt idx="118">
                  <c:v>5.7141627652961517</c:v>
                </c:pt>
                <c:pt idx="119">
                  <c:v>5.4678322094409282</c:v>
                </c:pt>
                <c:pt idx="120">
                  <c:v>5.3513301248313496</c:v>
                </c:pt>
                <c:pt idx="121">
                  <c:v>5.5739985186576462</c:v>
                </c:pt>
                <c:pt idx="122">
                  <c:v>5.7471546845482635</c:v>
                </c:pt>
                <c:pt idx="123">
                  <c:v>6.0510559007355482</c:v>
                </c:pt>
                <c:pt idx="124">
                  <c:v>6.2856103475975544</c:v>
                </c:pt>
                <c:pt idx="125">
                  <c:v>6.1241289558501251</c:v>
                </c:pt>
                <c:pt idx="126">
                  <c:v>5.6573942021351797</c:v>
                </c:pt>
                <c:pt idx="127">
                  <c:v>5.0852527944994392</c:v>
                </c:pt>
                <c:pt idx="128">
                  <c:v>4.0549396939928215</c:v>
                </c:pt>
                <c:pt idx="129">
                  <c:v>3.1624158722968048</c:v>
                </c:pt>
                <c:pt idx="130">
                  <c:v>2.5579323553292852</c:v>
                </c:pt>
                <c:pt idx="131">
                  <c:v>1.8326198294393237</c:v>
                </c:pt>
                <c:pt idx="132">
                  <c:v>1.2825587925803461</c:v>
                </c:pt>
                <c:pt idx="133">
                  <c:v>0.37031656948479963</c:v>
                </c:pt>
                <c:pt idx="134">
                  <c:v>-0.54406484826228052</c:v>
                </c:pt>
                <c:pt idx="135">
                  <c:v>-1.3436051060610907</c:v>
                </c:pt>
                <c:pt idx="136">
                  <c:v>-1.5885599507062125</c:v>
                </c:pt>
                <c:pt idx="137">
                  <c:v>-2.5289825788389066</c:v>
                </c:pt>
                <c:pt idx="138">
                  <c:v>-3.0997526427167941</c:v>
                </c:pt>
                <c:pt idx="139">
                  <c:v>-4.097139414783868</c:v>
                </c:pt>
                <c:pt idx="140">
                  <c:v>-4.736947975066812</c:v>
                </c:pt>
                <c:pt idx="141">
                  <c:v>-5.1978014285641052</c:v>
                </c:pt>
                <c:pt idx="142">
                  <c:v>-5.569834174995691</c:v>
                </c:pt>
                <c:pt idx="143">
                  <c:v>-5.233052603966371</c:v>
                </c:pt>
                <c:pt idx="144">
                  <c:v>-4.2394710015477983</c:v>
                </c:pt>
                <c:pt idx="145">
                  <c:v>-3.3249615295497676</c:v>
                </c:pt>
                <c:pt idx="146">
                  <c:v>-2.7117707861946201</c:v>
                </c:pt>
                <c:pt idx="147">
                  <c:v>-2.3272849241791391</c:v>
                </c:pt>
                <c:pt idx="148">
                  <c:v>-2.6369067140624054</c:v>
                </c:pt>
                <c:pt idx="149">
                  <c:v>-2.4673294074004275</c:v>
                </c:pt>
                <c:pt idx="150">
                  <c:v>-2.3326767664840702</c:v>
                </c:pt>
                <c:pt idx="151">
                  <c:v>-2.1407674123019262</c:v>
                </c:pt>
                <c:pt idx="152">
                  <c:v>-2.4119407967768325</c:v>
                </c:pt>
                <c:pt idx="153">
                  <c:v>-2.5953166302340946</c:v>
                </c:pt>
                <c:pt idx="154">
                  <c:v>-2.312943660660892</c:v>
                </c:pt>
                <c:pt idx="155">
                  <c:v>-1.7263216057455679</c:v>
                </c:pt>
                <c:pt idx="156">
                  <c:v>-0.87530635923650379</c:v>
                </c:pt>
                <c:pt idx="157">
                  <c:v>4.6318763917184924E-2</c:v>
                </c:pt>
                <c:pt idx="158">
                  <c:v>0.75749150981917523</c:v>
                </c:pt>
                <c:pt idx="159">
                  <c:v>1.3379545841319214</c:v>
                </c:pt>
                <c:pt idx="160">
                  <c:v>1.8540671969509503</c:v>
                </c:pt>
                <c:pt idx="161">
                  <c:v>2.2149637773994471</c:v>
                </c:pt>
                <c:pt idx="162">
                  <c:v>2.596122479717792</c:v>
                </c:pt>
                <c:pt idx="163">
                  <c:v>2.8603793264946376</c:v>
                </c:pt>
                <c:pt idx="164">
                  <c:v>2.5019437582828346</c:v>
                </c:pt>
                <c:pt idx="165">
                  <c:v>1.9485034269683581</c:v>
                </c:pt>
                <c:pt idx="166">
                  <c:v>1.8548564046909917</c:v>
                </c:pt>
                <c:pt idx="167">
                  <c:v>1.4564166418846298</c:v>
                </c:pt>
                <c:pt idx="168">
                  <c:v>0.96013002838236616</c:v>
                </c:pt>
                <c:pt idx="169">
                  <c:v>0.54520313713834412</c:v>
                </c:pt>
                <c:pt idx="170">
                  <c:v>0.18119827206524519</c:v>
                </c:pt>
                <c:pt idx="171">
                  <c:v>0.19229191598731177</c:v>
                </c:pt>
                <c:pt idx="172">
                  <c:v>-0.72576624807359735</c:v>
                </c:pt>
                <c:pt idx="173">
                  <c:v>-1.966458356690282</c:v>
                </c:pt>
                <c:pt idx="174">
                  <c:v>-3.2240210246185939</c:v>
                </c:pt>
                <c:pt idx="175">
                  <c:v>-4.7548861231422563</c:v>
                </c:pt>
                <c:pt idx="176">
                  <c:v>-5.5961634952261363</c:v>
                </c:pt>
                <c:pt idx="177">
                  <c:v>-6.150826239790689</c:v>
                </c:pt>
                <c:pt idx="178">
                  <c:v>-6.6197976067311117</c:v>
                </c:pt>
                <c:pt idx="179">
                  <c:v>-6.7083672234880964</c:v>
                </c:pt>
                <c:pt idx="180">
                  <c:v>-6.7922509149815653</c:v>
                </c:pt>
                <c:pt idx="181">
                  <c:v>-6.4479176144139956</c:v>
                </c:pt>
                <c:pt idx="182">
                  <c:v>-5.9084209531213219</c:v>
                </c:pt>
                <c:pt idx="183">
                  <c:v>-5.1774942703065676</c:v>
                </c:pt>
                <c:pt idx="184">
                  <c:v>-4.7229221482117509</c:v>
                </c:pt>
                <c:pt idx="185">
                  <c:v>-4.1278821990125607</c:v>
                </c:pt>
                <c:pt idx="186">
                  <c:v>-4.0892852906768553</c:v>
                </c:pt>
                <c:pt idx="187">
                  <c:v>-3.6750081084687736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7-2449-B57A-1B9C039CCF91}"/>
            </c:ext>
          </c:extLst>
        </c:ser>
        <c:ser>
          <c:idx val="1"/>
          <c:order val="1"/>
          <c:tx>
            <c:strRef>
              <c:f>'Q3 (MACD)'!$F$1</c:f>
              <c:strCache>
                <c:ptCount val="1"/>
                <c:pt idx="0">
                  <c:v>signal 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'Q3 (MACD)'!$A$2:$A$189</c:f>
              <c:numCache>
                <c:formatCode>m/d/yy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 (MACD)'!$F$2:$F$189</c:f>
              <c:numCache>
                <c:formatCode>General</c:formatCode>
                <c:ptCount val="188"/>
                <c:pt idx="34">
                  <c:v>-3.6743148963364423</c:v>
                </c:pt>
                <c:pt idx="35">
                  <c:v>-3.0351229416630945</c:v>
                </c:pt>
                <c:pt idx="36">
                  <c:v>-2.4410029053246811</c:v>
                </c:pt>
                <c:pt idx="37">
                  <c:v>-1.9305490467015156</c:v>
                </c:pt>
                <c:pt idx="38">
                  <c:v>-1.4580395494990406</c:v>
                </c:pt>
                <c:pt idx="39">
                  <c:v>-1.0253349030700059</c:v>
                </c:pt>
                <c:pt idx="40">
                  <c:v>-0.62436405932471828</c:v>
                </c:pt>
                <c:pt idx="41">
                  <c:v>-0.28744965110045007</c:v>
                </c:pt>
                <c:pt idx="42">
                  <c:v>4.4958542864357659E-2</c:v>
                </c:pt>
                <c:pt idx="43">
                  <c:v>0.34441048400772761</c:v>
                </c:pt>
                <c:pt idx="44">
                  <c:v>0.50732732621958376</c:v>
                </c:pt>
                <c:pt idx="45">
                  <c:v>0.54433746323882337</c:v>
                </c:pt>
                <c:pt idx="46">
                  <c:v>0.52366118534604134</c:v>
                </c:pt>
                <c:pt idx="47">
                  <c:v>0.44182964615499004</c:v>
                </c:pt>
                <c:pt idx="48">
                  <c:v>0.32638579676044288</c:v>
                </c:pt>
                <c:pt idx="49">
                  <c:v>0.18241872784077079</c:v>
                </c:pt>
                <c:pt idx="50">
                  <c:v>6.8388840659907982E-2</c:v>
                </c:pt>
                <c:pt idx="51">
                  <c:v>-1.930025212170005E-2</c:v>
                </c:pt>
                <c:pt idx="52">
                  <c:v>-9.0146341265953292E-2</c:v>
                </c:pt>
                <c:pt idx="53">
                  <c:v>-0.24511452182477189</c:v>
                </c:pt>
                <c:pt idx="54">
                  <c:v>-0.43662787039345763</c:v>
                </c:pt>
                <c:pt idx="55">
                  <c:v>-0.57779019062081094</c:v>
                </c:pt>
                <c:pt idx="56">
                  <c:v>-0.54816947643285596</c:v>
                </c:pt>
                <c:pt idx="57">
                  <c:v>-0.42249810124360643</c:v>
                </c:pt>
                <c:pt idx="58">
                  <c:v>-0.26985011466462228</c:v>
                </c:pt>
                <c:pt idx="59">
                  <c:v>-9.3321753030302296E-2</c:v>
                </c:pt>
                <c:pt idx="60">
                  <c:v>7.3178739830587106E-2</c:v>
                </c:pt>
                <c:pt idx="61">
                  <c:v>0.24284651704856988</c:v>
                </c:pt>
                <c:pt idx="62">
                  <c:v>0.40935941746914789</c:v>
                </c:pt>
                <c:pt idx="63">
                  <c:v>0.64735551504886102</c:v>
                </c:pt>
                <c:pt idx="64">
                  <c:v>0.80787380854739266</c:v>
                </c:pt>
                <c:pt idx="65">
                  <c:v>0.91866859052150951</c:v>
                </c:pt>
                <c:pt idx="66">
                  <c:v>0.97268635997108699</c:v>
                </c:pt>
                <c:pt idx="67">
                  <c:v>1.0040972382490181</c:v>
                </c:pt>
                <c:pt idx="68">
                  <c:v>0.93587633872445053</c:v>
                </c:pt>
                <c:pt idx="69">
                  <c:v>0.87174538895407849</c:v>
                </c:pt>
                <c:pt idx="70">
                  <c:v>0.87170105488324057</c:v>
                </c:pt>
                <c:pt idx="71">
                  <c:v>0.90186330302577866</c:v>
                </c:pt>
                <c:pt idx="72">
                  <c:v>0.92354968814466465</c:v>
                </c:pt>
                <c:pt idx="73">
                  <c:v>0.99651083365698456</c:v>
                </c:pt>
                <c:pt idx="74">
                  <c:v>1.1361977727368302</c:v>
                </c:pt>
                <c:pt idx="75">
                  <c:v>1.2747692607841956</c:v>
                </c:pt>
                <c:pt idx="76">
                  <c:v>1.4083751362507986</c:v>
                </c:pt>
                <c:pt idx="77">
                  <c:v>1.5741249348360513</c:v>
                </c:pt>
                <c:pt idx="78">
                  <c:v>1.7713578298437214</c:v>
                </c:pt>
                <c:pt idx="79">
                  <c:v>1.964055424797015</c:v>
                </c:pt>
                <c:pt idx="80">
                  <c:v>2.0579648542262632</c:v>
                </c:pt>
                <c:pt idx="81">
                  <c:v>2.0773110306635774</c:v>
                </c:pt>
                <c:pt idx="82">
                  <c:v>2.0575753434849258</c:v>
                </c:pt>
                <c:pt idx="83">
                  <c:v>2.0414381360036757</c:v>
                </c:pt>
                <c:pt idx="84">
                  <c:v>2.0280571668195186</c:v>
                </c:pt>
                <c:pt idx="85">
                  <c:v>1.955525589444173</c:v>
                </c:pt>
                <c:pt idx="86">
                  <c:v>1.7784157407015655</c:v>
                </c:pt>
                <c:pt idx="87">
                  <c:v>1.4931260313421637</c:v>
                </c:pt>
                <c:pt idx="88">
                  <c:v>1.1372245285110858</c:v>
                </c:pt>
                <c:pt idx="89">
                  <c:v>0.77610426062449456</c:v>
                </c:pt>
                <c:pt idx="90">
                  <c:v>0.41722787082452018</c:v>
                </c:pt>
                <c:pt idx="91">
                  <c:v>0.1535628669354151</c:v>
                </c:pt>
                <c:pt idx="92">
                  <c:v>-4.5250026758817716E-2</c:v>
                </c:pt>
                <c:pt idx="93">
                  <c:v>-0.23644519535830791</c:v>
                </c:pt>
                <c:pt idx="94">
                  <c:v>-0.41230404834709089</c:v>
                </c:pt>
                <c:pt idx="95">
                  <c:v>-0.55419242963208892</c:v>
                </c:pt>
                <c:pt idx="96">
                  <c:v>-0.61662894785673672</c:v>
                </c:pt>
                <c:pt idx="97">
                  <c:v>-0.67596134936658048</c:v>
                </c:pt>
                <c:pt idx="98">
                  <c:v>-0.68051485929655608</c:v>
                </c:pt>
                <c:pt idx="99">
                  <c:v>-0.64479613954642756</c:v>
                </c:pt>
                <c:pt idx="100">
                  <c:v>-0.57275120042918271</c:v>
                </c:pt>
                <c:pt idx="101">
                  <c:v>-0.48806710934227476</c:v>
                </c:pt>
                <c:pt idx="102">
                  <c:v>-0.37724945744396332</c:v>
                </c:pt>
                <c:pt idx="103">
                  <c:v>-0.20713796466378992</c:v>
                </c:pt>
                <c:pt idx="104">
                  <c:v>2.6632513582436124E-2</c:v>
                </c:pt>
                <c:pt idx="105">
                  <c:v>0.28591380092250473</c:v>
                </c:pt>
                <c:pt idx="106">
                  <c:v>0.58523175855558851</c:v>
                </c:pt>
                <c:pt idx="107">
                  <c:v>0.92867630204954865</c:v>
                </c:pt>
                <c:pt idx="108">
                  <c:v>1.3284784758781736</c:v>
                </c:pt>
                <c:pt idx="109">
                  <c:v>1.7453619485514558</c:v>
                </c:pt>
                <c:pt idx="110">
                  <c:v>2.1475985274634759</c:v>
                </c:pt>
                <c:pt idx="111">
                  <c:v>2.5114831163429328</c:v>
                </c:pt>
                <c:pt idx="112">
                  <c:v>2.8889115777704797</c:v>
                </c:pt>
                <c:pt idx="113">
                  <c:v>3.2647327429247932</c:v>
                </c:pt>
                <c:pt idx="114">
                  <c:v>3.5919826806908199</c:v>
                </c:pt>
                <c:pt idx="115">
                  <c:v>3.8869002679586409</c:v>
                </c:pt>
                <c:pt idx="116">
                  <c:v>4.1399457158256077</c:v>
                </c:pt>
                <c:pt idx="117">
                  <c:v>4.3904730341153568</c:v>
                </c:pt>
                <c:pt idx="118">
                  <c:v>4.6552109803515158</c:v>
                </c:pt>
                <c:pt idx="119">
                  <c:v>4.8177352261693986</c:v>
                </c:pt>
                <c:pt idx="120">
                  <c:v>4.9244542059017888</c:v>
                </c:pt>
                <c:pt idx="121">
                  <c:v>5.054363068452961</c:v>
                </c:pt>
                <c:pt idx="122">
                  <c:v>5.192921391672022</c:v>
                </c:pt>
                <c:pt idx="123">
                  <c:v>5.3645482934847273</c:v>
                </c:pt>
                <c:pt idx="124">
                  <c:v>5.5487607043072931</c:v>
                </c:pt>
                <c:pt idx="125">
                  <c:v>5.6638343546158598</c:v>
                </c:pt>
                <c:pt idx="126">
                  <c:v>5.6625463241197238</c:v>
                </c:pt>
                <c:pt idx="127">
                  <c:v>5.5470876181956665</c:v>
                </c:pt>
                <c:pt idx="128">
                  <c:v>5.2486580333550972</c:v>
                </c:pt>
                <c:pt idx="129">
                  <c:v>4.8314096011434389</c:v>
                </c:pt>
                <c:pt idx="130">
                  <c:v>4.3767141519806083</c:v>
                </c:pt>
                <c:pt idx="131">
                  <c:v>3.8678952874723516</c:v>
                </c:pt>
                <c:pt idx="132">
                  <c:v>3.3508279884939505</c:v>
                </c:pt>
                <c:pt idx="133">
                  <c:v>2.7547257046921203</c:v>
                </c:pt>
                <c:pt idx="134">
                  <c:v>2.0949675941012402</c:v>
                </c:pt>
                <c:pt idx="135">
                  <c:v>1.407253054068774</c:v>
                </c:pt>
                <c:pt idx="136">
                  <c:v>0.80809045311377681</c:v>
                </c:pt>
                <c:pt idx="137">
                  <c:v>0.14067584672324007</c:v>
                </c:pt>
                <c:pt idx="138">
                  <c:v>-0.50740985116476678</c:v>
                </c:pt>
                <c:pt idx="139">
                  <c:v>-1.225355763888587</c:v>
                </c:pt>
                <c:pt idx="140">
                  <c:v>-1.927674206124232</c:v>
                </c:pt>
                <c:pt idx="141">
                  <c:v>-2.5816996506122067</c:v>
                </c:pt>
                <c:pt idx="142">
                  <c:v>-3.1793265554889039</c:v>
                </c:pt>
                <c:pt idx="143">
                  <c:v>-3.5900717651843976</c:v>
                </c:pt>
                <c:pt idx="144">
                  <c:v>-3.7199516124570779</c:v>
                </c:pt>
                <c:pt idx="145">
                  <c:v>-3.6409535958756161</c:v>
                </c:pt>
                <c:pt idx="146">
                  <c:v>-3.455117033939417</c:v>
                </c:pt>
                <c:pt idx="147">
                  <c:v>-3.2295506119873618</c:v>
                </c:pt>
                <c:pt idx="148">
                  <c:v>-3.1110218324023706</c:v>
                </c:pt>
                <c:pt idx="149">
                  <c:v>-2.9822833474019821</c:v>
                </c:pt>
                <c:pt idx="150">
                  <c:v>-2.8523620312183997</c:v>
                </c:pt>
                <c:pt idx="151">
                  <c:v>-2.7100431074351055</c:v>
                </c:pt>
                <c:pt idx="152">
                  <c:v>-2.650422645303451</c:v>
                </c:pt>
                <c:pt idx="153">
                  <c:v>-2.63940144228958</c:v>
                </c:pt>
                <c:pt idx="154">
                  <c:v>-2.5741098859638427</c:v>
                </c:pt>
                <c:pt idx="155">
                  <c:v>-2.404552229920188</c:v>
                </c:pt>
                <c:pt idx="156">
                  <c:v>-2.0987030557834512</c:v>
                </c:pt>
                <c:pt idx="157">
                  <c:v>-1.6696986918433241</c:v>
                </c:pt>
                <c:pt idx="158">
                  <c:v>-1.1842606515108245</c:v>
                </c:pt>
                <c:pt idx="159">
                  <c:v>-0.67981760438227523</c:v>
                </c:pt>
                <c:pt idx="160">
                  <c:v>-0.17304064411563014</c:v>
                </c:pt>
                <c:pt idx="161">
                  <c:v>0.30456024018738531</c:v>
                </c:pt>
                <c:pt idx="162">
                  <c:v>0.76287268809346676</c:v>
                </c:pt>
                <c:pt idx="163">
                  <c:v>1.1823740157737008</c:v>
                </c:pt>
                <c:pt idx="164">
                  <c:v>1.4462879642755277</c:v>
                </c:pt>
                <c:pt idx="165">
                  <c:v>1.5467310568140937</c:v>
                </c:pt>
                <c:pt idx="166">
                  <c:v>1.6083561263894735</c:v>
                </c:pt>
                <c:pt idx="167">
                  <c:v>1.5779682294885049</c:v>
                </c:pt>
                <c:pt idx="168">
                  <c:v>1.4544005892672773</c:v>
                </c:pt>
                <c:pt idx="169">
                  <c:v>1.2725610988414906</c:v>
                </c:pt>
                <c:pt idx="170">
                  <c:v>1.0542885334862415</c:v>
                </c:pt>
                <c:pt idx="171">
                  <c:v>0.88188920998645559</c:v>
                </c:pt>
                <c:pt idx="172">
                  <c:v>0.56035811837444505</c:v>
                </c:pt>
                <c:pt idx="173">
                  <c:v>5.4994823361499634E-2</c:v>
                </c:pt>
                <c:pt idx="174">
                  <c:v>-0.60080834623451906</c:v>
                </c:pt>
                <c:pt idx="175">
                  <c:v>-1.4316239016160666</c:v>
                </c:pt>
                <c:pt idx="176">
                  <c:v>-2.2645318203380809</c:v>
                </c:pt>
                <c:pt idx="177">
                  <c:v>-3.0417907042286028</c:v>
                </c:pt>
                <c:pt idx="178">
                  <c:v>-3.7573920847291049</c:v>
                </c:pt>
                <c:pt idx="179">
                  <c:v>-4.3475871124809036</c:v>
                </c:pt>
                <c:pt idx="180">
                  <c:v>-4.8365198729810359</c:v>
                </c:pt>
                <c:pt idx="181">
                  <c:v>-5.158799421267628</c:v>
                </c:pt>
                <c:pt idx="182">
                  <c:v>-5.308723727638367</c:v>
                </c:pt>
                <c:pt idx="183">
                  <c:v>-5.2824778361720073</c:v>
                </c:pt>
                <c:pt idx="184">
                  <c:v>-5.1705666985799557</c:v>
                </c:pt>
                <c:pt idx="185">
                  <c:v>-4.9620297986664772</c:v>
                </c:pt>
                <c:pt idx="186">
                  <c:v>-4.7874808970685532</c:v>
                </c:pt>
                <c:pt idx="187">
                  <c:v>-4.5649863393485974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7-2449-B57A-1B9C039CC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269296"/>
        <c:axId val="704271008"/>
      </c:barChart>
      <c:lineChart>
        <c:grouping val="standard"/>
        <c:varyColors val="0"/>
        <c:ser>
          <c:idx val="2"/>
          <c:order val="2"/>
          <c:tx>
            <c:strRef>
              <c:f>'Q3 (MACD)'!$G$1</c:f>
              <c:strCache>
                <c:ptCount val="1"/>
                <c:pt idx="0">
                  <c:v>histogram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'Q3 (MACD)'!$A$2:$A$189</c:f>
              <c:numCache>
                <c:formatCode>m/d/yy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 (MACD)'!$G$2:$G$189</c:f>
              <c:numCache>
                <c:formatCode>General</c:formatCode>
                <c:ptCount val="188"/>
                <c:pt idx="35">
                  <c:v>2.556767818693392</c:v>
                </c:pt>
                <c:pt idx="36">
                  <c:v>2.3764801453536544</c:v>
                </c:pt>
                <c:pt idx="37">
                  <c:v>2.0418154344926629</c:v>
                </c:pt>
                <c:pt idx="38">
                  <c:v>1.8900379888099004</c:v>
                </c:pt>
                <c:pt idx="39">
                  <c:v>1.7308185857161384</c:v>
                </c:pt>
                <c:pt idx="40">
                  <c:v>1.6038833749811507</c:v>
                </c:pt>
                <c:pt idx="41">
                  <c:v>1.3476576328970729</c:v>
                </c:pt>
                <c:pt idx="42">
                  <c:v>1.3296327758592308</c:v>
                </c:pt>
                <c:pt idx="43">
                  <c:v>1.1978077645734797</c:v>
                </c:pt>
                <c:pt idx="44">
                  <c:v>0.65166736884742449</c:v>
                </c:pt>
                <c:pt idx="45">
                  <c:v>0.14804054807695843</c:v>
                </c:pt>
                <c:pt idx="46">
                  <c:v>-8.2705111571128143E-2</c:v>
                </c:pt>
                <c:pt idx="47">
                  <c:v>-0.32732615676420523</c:v>
                </c:pt>
                <c:pt idx="48">
                  <c:v>-0.46177539757818864</c:v>
                </c:pt>
                <c:pt idx="49">
                  <c:v>-0.57586827567868837</c:v>
                </c:pt>
                <c:pt idx="50">
                  <c:v>-0.45611954872345123</c:v>
                </c:pt>
                <c:pt idx="51">
                  <c:v>-0.3507563711264321</c:v>
                </c:pt>
                <c:pt idx="52">
                  <c:v>-0.28338435657701294</c:v>
                </c:pt>
                <c:pt idx="53">
                  <c:v>-0.61987272223527423</c:v>
                </c:pt>
                <c:pt idx="54">
                  <c:v>-0.76605339427474273</c:v>
                </c:pt>
                <c:pt idx="55">
                  <c:v>-0.56464928090941324</c:v>
                </c:pt>
                <c:pt idx="56">
                  <c:v>0.11848285675182035</c:v>
                </c:pt>
                <c:pt idx="57">
                  <c:v>0.50268550075699814</c:v>
                </c:pt>
                <c:pt idx="58">
                  <c:v>0.61059194631593672</c:v>
                </c:pt>
                <c:pt idx="59">
                  <c:v>0.70611344653728003</c:v>
                </c:pt>
                <c:pt idx="60">
                  <c:v>0.66600197144355755</c:v>
                </c:pt>
                <c:pt idx="61">
                  <c:v>0.67867110887193105</c:v>
                </c:pt>
                <c:pt idx="62">
                  <c:v>0.66605160168231192</c:v>
                </c:pt>
                <c:pt idx="63">
                  <c:v>0.95198439031885274</c:v>
                </c:pt>
                <c:pt idx="64">
                  <c:v>0.64207317399412633</c:v>
                </c:pt>
                <c:pt idx="65">
                  <c:v>0.44317912789646718</c:v>
                </c:pt>
                <c:pt idx="66">
                  <c:v>0.21607107779830959</c:v>
                </c:pt>
                <c:pt idx="67">
                  <c:v>0.12564351311172439</c:v>
                </c:pt>
                <c:pt idx="68">
                  <c:v>-0.27288359809827056</c:v>
                </c:pt>
                <c:pt idx="69">
                  <c:v>-0.25652379908148859</c:v>
                </c:pt>
                <c:pt idx="70">
                  <c:v>-1.7733628335181439E-4</c:v>
                </c:pt>
                <c:pt idx="71">
                  <c:v>0.12064899257015205</c:v>
                </c:pt>
                <c:pt idx="72">
                  <c:v>8.6745540475543614E-2</c:v>
                </c:pt>
                <c:pt idx="73">
                  <c:v>0.29184458204927877</c:v>
                </c:pt>
                <c:pt idx="74">
                  <c:v>0.55874775631938256</c:v>
                </c:pt>
                <c:pt idx="75">
                  <c:v>0.5542859521894612</c:v>
                </c:pt>
                <c:pt idx="76">
                  <c:v>0.53442350186641185</c:v>
                </c:pt>
                <c:pt idx="77">
                  <c:v>0.66299919434101029</c:v>
                </c:pt>
                <c:pt idx="78">
                  <c:v>0.78893158003067887</c:v>
                </c:pt>
                <c:pt idx="79">
                  <c:v>0.77079037981317322</c:v>
                </c:pt>
                <c:pt idx="80">
                  <c:v>0.37563771771699095</c:v>
                </c:pt>
                <c:pt idx="81">
                  <c:v>7.7384705749255822E-2</c:v>
                </c:pt>
                <c:pt idx="82">
                  <c:v>-7.8942748714608157E-2</c:v>
                </c:pt>
                <c:pt idx="83">
                  <c:v>-6.454882992500055E-2</c:v>
                </c:pt>
                <c:pt idx="84">
                  <c:v>-5.3523876736630172E-2</c:v>
                </c:pt>
                <c:pt idx="85">
                  <c:v>-0.29012630950138329</c:v>
                </c:pt>
                <c:pt idx="86">
                  <c:v>-0.70843939497043062</c:v>
                </c:pt>
                <c:pt idx="87">
                  <c:v>-1.1411588374376072</c:v>
                </c:pt>
                <c:pt idx="88">
                  <c:v>-1.4236060113243121</c:v>
                </c:pt>
                <c:pt idx="89">
                  <c:v>-1.444481071546365</c:v>
                </c:pt>
                <c:pt idx="90">
                  <c:v>-1.4355055591998975</c:v>
                </c:pt>
                <c:pt idx="91">
                  <c:v>-1.0546600155564203</c:v>
                </c:pt>
                <c:pt idx="92">
                  <c:v>-0.7952515747769312</c:v>
                </c:pt>
                <c:pt idx="93">
                  <c:v>-0.76478067439796071</c:v>
                </c:pt>
                <c:pt idx="94">
                  <c:v>-0.70343541195513171</c:v>
                </c:pt>
                <c:pt idx="95">
                  <c:v>-0.5675535251399918</c:v>
                </c:pt>
                <c:pt idx="96">
                  <c:v>-0.24974607289859108</c:v>
                </c:pt>
                <c:pt idx="97">
                  <c:v>-0.2373296060393747</c:v>
                </c:pt>
                <c:pt idx="98">
                  <c:v>-1.8214039719902542E-2</c:v>
                </c:pt>
                <c:pt idx="99">
                  <c:v>0.14287487900051443</c:v>
                </c:pt>
                <c:pt idx="100">
                  <c:v>0.28817975646897931</c:v>
                </c:pt>
                <c:pt idx="101">
                  <c:v>0.33873636434763194</c:v>
                </c:pt>
                <c:pt idx="102">
                  <c:v>0.44327060759324577</c:v>
                </c:pt>
                <c:pt idx="103">
                  <c:v>0.6804459711206936</c:v>
                </c:pt>
                <c:pt idx="104">
                  <c:v>0.93508191298490417</c:v>
                </c:pt>
                <c:pt idx="105">
                  <c:v>1.0371251493602744</c:v>
                </c:pt>
                <c:pt idx="106">
                  <c:v>1.1972718305323351</c:v>
                </c:pt>
                <c:pt idx="107">
                  <c:v>1.3737781739758401</c:v>
                </c:pt>
                <c:pt idx="108">
                  <c:v>1.5992086953144995</c:v>
                </c:pt>
                <c:pt idx="109">
                  <c:v>1.6675338906931281</c:v>
                </c:pt>
                <c:pt idx="110">
                  <c:v>1.6089463156480797</c:v>
                </c:pt>
                <c:pt idx="111">
                  <c:v>1.4555383555178283</c:v>
                </c:pt>
                <c:pt idx="112">
                  <c:v>1.5097138457101869</c:v>
                </c:pt>
                <c:pt idx="113">
                  <c:v>1.5032846606172532</c:v>
                </c:pt>
                <c:pt idx="114">
                  <c:v>1.308999751064106</c:v>
                </c:pt>
                <c:pt idx="115">
                  <c:v>1.1796703490712837</c:v>
                </c:pt>
                <c:pt idx="116">
                  <c:v>1.0121817914678637</c:v>
                </c:pt>
                <c:pt idx="117">
                  <c:v>1.0021092731589958</c:v>
                </c:pt>
                <c:pt idx="118">
                  <c:v>1.0589517849446359</c:v>
                </c:pt>
                <c:pt idx="119">
                  <c:v>0.65009698327152954</c:v>
                </c:pt>
                <c:pt idx="120">
                  <c:v>0.42687591892956078</c:v>
                </c:pt>
                <c:pt idx="121">
                  <c:v>0.51963545020468516</c:v>
                </c:pt>
                <c:pt idx="122">
                  <c:v>0.55423329287624146</c:v>
                </c:pt>
                <c:pt idx="123">
                  <c:v>0.68650760725082094</c:v>
                </c:pt>
                <c:pt idx="124">
                  <c:v>0.73684964329026137</c:v>
                </c:pt>
                <c:pt idx="125">
                  <c:v>0.46029460123426524</c:v>
                </c:pt>
                <c:pt idx="126">
                  <c:v>-5.1521219845440669E-3</c:v>
                </c:pt>
                <c:pt idx="127">
                  <c:v>-0.4618348236962273</c:v>
                </c:pt>
                <c:pt idx="128">
                  <c:v>-1.1937183393622757</c:v>
                </c:pt>
                <c:pt idx="129">
                  <c:v>-1.6689937288466341</c:v>
                </c:pt>
                <c:pt idx="130">
                  <c:v>-1.8187817966513231</c:v>
                </c:pt>
                <c:pt idx="131">
                  <c:v>-2.0352754580330279</c:v>
                </c:pt>
                <c:pt idx="132">
                  <c:v>-2.0682691959136044</c:v>
                </c:pt>
                <c:pt idx="133">
                  <c:v>-2.3844091352073207</c:v>
                </c:pt>
                <c:pt idx="134">
                  <c:v>-2.6390324423635207</c:v>
                </c:pt>
                <c:pt idx="135">
                  <c:v>-2.7508581601298649</c:v>
                </c:pt>
                <c:pt idx="136">
                  <c:v>-2.3966504038199892</c:v>
                </c:pt>
                <c:pt idx="137">
                  <c:v>-2.6696584255621465</c:v>
                </c:pt>
                <c:pt idx="138">
                  <c:v>-2.5923427915520274</c:v>
                </c:pt>
                <c:pt idx="139">
                  <c:v>-2.871783650895281</c:v>
                </c:pt>
                <c:pt idx="140">
                  <c:v>-2.80927376894258</c:v>
                </c:pt>
                <c:pt idx="141">
                  <c:v>-2.6161017779518985</c:v>
                </c:pt>
                <c:pt idx="142">
                  <c:v>-2.3905076195067871</c:v>
                </c:pt>
                <c:pt idx="143">
                  <c:v>-1.6429808387819733</c:v>
                </c:pt>
                <c:pt idx="144">
                  <c:v>-0.51951938909072037</c:v>
                </c:pt>
                <c:pt idx="145">
                  <c:v>0.31599206632584842</c:v>
                </c:pt>
                <c:pt idx="146">
                  <c:v>0.74334624774479696</c:v>
                </c:pt>
                <c:pt idx="147">
                  <c:v>0.90226568780822269</c:v>
                </c:pt>
                <c:pt idx="148">
                  <c:v>0.47411511833996522</c:v>
                </c:pt>
                <c:pt idx="149">
                  <c:v>0.51495394000155459</c:v>
                </c:pt>
                <c:pt idx="150">
                  <c:v>0.51968526473432952</c:v>
                </c:pt>
                <c:pt idx="151">
                  <c:v>0.56927569513317922</c:v>
                </c:pt>
                <c:pt idx="152">
                  <c:v>0.23848184852661847</c:v>
                </c:pt>
                <c:pt idx="153">
                  <c:v>4.4084812055485312E-2</c:v>
                </c:pt>
                <c:pt idx="154">
                  <c:v>0.26116622530295075</c:v>
                </c:pt>
                <c:pt idx="155">
                  <c:v>0.6782306241746201</c:v>
                </c:pt>
                <c:pt idx="156">
                  <c:v>1.2233966965469474</c:v>
                </c:pt>
                <c:pt idx="157">
                  <c:v>1.716017455760509</c:v>
                </c:pt>
                <c:pt idx="158">
                  <c:v>1.9417521613299997</c:v>
                </c:pt>
                <c:pt idx="159">
                  <c:v>2.0177721885141966</c:v>
                </c:pt>
                <c:pt idx="160">
                  <c:v>2.0271078410665804</c:v>
                </c:pt>
                <c:pt idx="161">
                  <c:v>1.9104035372120618</c:v>
                </c:pt>
                <c:pt idx="162">
                  <c:v>1.8332497916243251</c:v>
                </c:pt>
                <c:pt idx="163">
                  <c:v>1.6780053107209367</c:v>
                </c:pt>
                <c:pt idx="164">
                  <c:v>1.0556557940073068</c:v>
                </c:pt>
                <c:pt idx="165">
                  <c:v>0.40177237015426437</c:v>
                </c:pt>
                <c:pt idx="166">
                  <c:v>0.24650027830151822</c:v>
                </c:pt>
                <c:pt idx="167">
                  <c:v>-0.12155158760387508</c:v>
                </c:pt>
                <c:pt idx="168">
                  <c:v>-0.49427056088491117</c:v>
                </c:pt>
                <c:pt idx="169">
                  <c:v>-0.72735796170314648</c:v>
                </c:pt>
                <c:pt idx="170">
                  <c:v>-0.87309026142099633</c:v>
                </c:pt>
                <c:pt idx="171">
                  <c:v>-0.68959729399914382</c:v>
                </c:pt>
                <c:pt idx="172">
                  <c:v>-1.2861243664480424</c:v>
                </c:pt>
                <c:pt idx="173">
                  <c:v>-2.0214531800517817</c:v>
                </c:pt>
                <c:pt idx="174">
                  <c:v>-2.6232126783840748</c:v>
                </c:pt>
                <c:pt idx="175">
                  <c:v>-3.32326222152619</c:v>
                </c:pt>
                <c:pt idx="176">
                  <c:v>-3.3316316748880554</c:v>
                </c:pt>
                <c:pt idx="177">
                  <c:v>-3.1090355355620862</c:v>
                </c:pt>
                <c:pt idx="178">
                  <c:v>-2.8624055220020068</c:v>
                </c:pt>
                <c:pt idx="179">
                  <c:v>-2.3607801110071929</c:v>
                </c:pt>
                <c:pt idx="180">
                  <c:v>-1.9557310420005294</c:v>
                </c:pt>
                <c:pt idx="181">
                  <c:v>-1.2891181931463676</c:v>
                </c:pt>
                <c:pt idx="182">
                  <c:v>-0.5996972254829549</c:v>
                </c:pt>
                <c:pt idx="183">
                  <c:v>0.10498356586543967</c:v>
                </c:pt>
                <c:pt idx="184">
                  <c:v>0.44764455036820472</c:v>
                </c:pt>
                <c:pt idx="185">
                  <c:v>0.83414759965391649</c:v>
                </c:pt>
                <c:pt idx="186">
                  <c:v>0.69819560639169786</c:v>
                </c:pt>
                <c:pt idx="187">
                  <c:v>0.88997823087982386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7-2449-B57A-1B9C039CC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269296"/>
        <c:axId val="704271008"/>
      </c:lineChart>
      <c:dateAx>
        <c:axId val="7042692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71008"/>
        <c:crosses val="autoZero"/>
        <c:auto val="1"/>
        <c:lblOffset val="100"/>
        <c:baseTimeUnit val="days"/>
      </c:dateAx>
      <c:valAx>
        <c:axId val="7042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6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RSI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'Q3,(RSI,bollinger,SO)'!$B$1</c:f>
              <c:strCache>
                <c:ptCount val="1"/>
                <c:pt idx="0">
                  <c:v>AAPL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'Q3,(RSI,bollinger,SO)'!$A$2:$A$189</c:f>
              <c:numCache>
                <c:formatCode>m/d/yy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'Q3,(RSI,bollinger,SO)'!$B$2:$B$189</c:f>
              <c:numCache>
                <c:formatCode>General</c:formatCode>
                <c:ptCount val="188"/>
                <c:pt idx="0">
                  <c:v>216.75</c:v>
                </c:pt>
                <c:pt idx="1">
                  <c:v>220.27</c:v>
                </c:pt>
                <c:pt idx="2">
                  <c:v>221.55</c:v>
                </c:pt>
                <c:pt idx="3">
                  <c:v>226.34</c:v>
                </c:pt>
                <c:pt idx="4">
                  <c:v>227.82</c:v>
                </c:pt>
                <c:pt idx="5">
                  <c:v>228.68</c:v>
                </c:pt>
                <c:pt idx="6">
                  <c:v>232.98</c:v>
                </c:pt>
                <c:pt idx="7">
                  <c:v>227.57</c:v>
                </c:pt>
                <c:pt idx="8">
                  <c:v>230.54</c:v>
                </c:pt>
                <c:pt idx="9">
                  <c:v>234.4</c:v>
                </c:pt>
                <c:pt idx="10">
                  <c:v>234.82</c:v>
                </c:pt>
                <c:pt idx="11">
                  <c:v>228.88</c:v>
                </c:pt>
                <c:pt idx="12">
                  <c:v>224.18</c:v>
                </c:pt>
                <c:pt idx="13">
                  <c:v>224.31</c:v>
                </c:pt>
                <c:pt idx="14">
                  <c:v>223.96</c:v>
                </c:pt>
                <c:pt idx="15">
                  <c:v>225.01</c:v>
                </c:pt>
                <c:pt idx="16">
                  <c:v>218.54</c:v>
                </c:pt>
                <c:pt idx="17">
                  <c:v>217.49</c:v>
                </c:pt>
                <c:pt idx="18">
                  <c:v>217.96</c:v>
                </c:pt>
                <c:pt idx="19">
                  <c:v>218.24</c:v>
                </c:pt>
                <c:pt idx="20">
                  <c:v>218.8</c:v>
                </c:pt>
                <c:pt idx="21">
                  <c:v>222.08</c:v>
                </c:pt>
                <c:pt idx="22">
                  <c:v>218.36</c:v>
                </c:pt>
                <c:pt idx="23">
                  <c:v>219.86</c:v>
                </c:pt>
                <c:pt idx="24">
                  <c:v>209.27</c:v>
                </c:pt>
                <c:pt idx="25">
                  <c:v>207.23</c:v>
                </c:pt>
                <c:pt idx="26">
                  <c:v>209.82</c:v>
                </c:pt>
                <c:pt idx="27">
                  <c:v>213.31</c:v>
                </c:pt>
                <c:pt idx="28">
                  <c:v>216.24</c:v>
                </c:pt>
                <c:pt idx="29">
                  <c:v>217.53</c:v>
                </c:pt>
                <c:pt idx="30">
                  <c:v>221.27</c:v>
                </c:pt>
                <c:pt idx="31">
                  <c:v>221.72</c:v>
                </c:pt>
                <c:pt idx="32">
                  <c:v>224.72</c:v>
                </c:pt>
                <c:pt idx="33">
                  <c:v>226.05</c:v>
                </c:pt>
                <c:pt idx="34">
                  <c:v>225.89</c:v>
                </c:pt>
                <c:pt idx="35">
                  <c:v>226.51</c:v>
                </c:pt>
                <c:pt idx="36">
                  <c:v>226.4</c:v>
                </c:pt>
                <c:pt idx="37">
                  <c:v>224.53</c:v>
                </c:pt>
                <c:pt idx="38">
                  <c:v>226.84</c:v>
                </c:pt>
                <c:pt idx="39">
                  <c:v>227.18</c:v>
                </c:pt>
                <c:pt idx="40">
                  <c:v>228.03</c:v>
                </c:pt>
                <c:pt idx="41">
                  <c:v>226.49</c:v>
                </c:pt>
                <c:pt idx="42">
                  <c:v>229.79</c:v>
                </c:pt>
                <c:pt idx="43">
                  <c:v>229</c:v>
                </c:pt>
                <c:pt idx="44">
                  <c:v>222.77</c:v>
                </c:pt>
                <c:pt idx="45">
                  <c:v>220.85</c:v>
                </c:pt>
                <c:pt idx="46">
                  <c:v>222.38</c:v>
                </c:pt>
                <c:pt idx="47">
                  <c:v>220.82</c:v>
                </c:pt>
                <c:pt idx="48">
                  <c:v>220.91</c:v>
                </c:pt>
                <c:pt idx="49">
                  <c:v>220.11</c:v>
                </c:pt>
                <c:pt idx="50">
                  <c:v>222.66</c:v>
                </c:pt>
                <c:pt idx="51">
                  <c:v>222.77</c:v>
                </c:pt>
                <c:pt idx="52">
                  <c:v>222.5</c:v>
                </c:pt>
                <c:pt idx="53">
                  <c:v>216.32</c:v>
                </c:pt>
                <c:pt idx="54">
                  <c:v>216.79</c:v>
                </c:pt>
                <c:pt idx="55">
                  <c:v>220.69</c:v>
                </c:pt>
                <c:pt idx="56">
                  <c:v>228.87</c:v>
                </c:pt>
                <c:pt idx="57">
                  <c:v>228.2</c:v>
                </c:pt>
                <c:pt idx="58">
                  <c:v>226.47</c:v>
                </c:pt>
                <c:pt idx="59">
                  <c:v>227.37</c:v>
                </c:pt>
                <c:pt idx="60">
                  <c:v>226.37</c:v>
                </c:pt>
                <c:pt idx="61">
                  <c:v>227.52</c:v>
                </c:pt>
                <c:pt idx="62">
                  <c:v>227.79</c:v>
                </c:pt>
                <c:pt idx="63">
                  <c:v>233</c:v>
                </c:pt>
                <c:pt idx="64">
                  <c:v>226.21</c:v>
                </c:pt>
                <c:pt idx="65">
                  <c:v>226.78</c:v>
                </c:pt>
                <c:pt idx="66">
                  <c:v>225.67</c:v>
                </c:pt>
                <c:pt idx="67">
                  <c:v>226.8</c:v>
                </c:pt>
                <c:pt idx="68">
                  <c:v>221.69</c:v>
                </c:pt>
                <c:pt idx="69">
                  <c:v>225.77</c:v>
                </c:pt>
                <c:pt idx="70">
                  <c:v>229.54</c:v>
                </c:pt>
                <c:pt idx="71">
                  <c:v>229.04</c:v>
                </c:pt>
                <c:pt idx="72">
                  <c:v>227.55</c:v>
                </c:pt>
                <c:pt idx="73">
                  <c:v>231.3</c:v>
                </c:pt>
                <c:pt idx="74">
                  <c:v>233.85</c:v>
                </c:pt>
                <c:pt idx="75">
                  <c:v>231.78</c:v>
                </c:pt>
                <c:pt idx="76">
                  <c:v>232.15</c:v>
                </c:pt>
                <c:pt idx="77">
                  <c:v>235</c:v>
                </c:pt>
                <c:pt idx="78">
                  <c:v>236.48</c:v>
                </c:pt>
                <c:pt idx="79">
                  <c:v>235.86</c:v>
                </c:pt>
                <c:pt idx="80">
                  <c:v>230.76</c:v>
                </c:pt>
                <c:pt idx="81">
                  <c:v>230.57</c:v>
                </c:pt>
                <c:pt idx="82">
                  <c:v>231.41</c:v>
                </c:pt>
                <c:pt idx="83">
                  <c:v>233.4</c:v>
                </c:pt>
                <c:pt idx="84">
                  <c:v>233.67</c:v>
                </c:pt>
                <c:pt idx="85">
                  <c:v>230.1</c:v>
                </c:pt>
                <c:pt idx="86">
                  <c:v>225.91</c:v>
                </c:pt>
                <c:pt idx="87">
                  <c:v>222.91</c:v>
                </c:pt>
                <c:pt idx="88">
                  <c:v>222.01</c:v>
                </c:pt>
                <c:pt idx="89">
                  <c:v>223.45</c:v>
                </c:pt>
                <c:pt idx="90">
                  <c:v>222.72</c:v>
                </c:pt>
                <c:pt idx="91">
                  <c:v>227.48</c:v>
                </c:pt>
                <c:pt idx="92">
                  <c:v>226.96</c:v>
                </c:pt>
                <c:pt idx="93">
                  <c:v>224.23</c:v>
                </c:pt>
                <c:pt idx="94">
                  <c:v>224.23</c:v>
                </c:pt>
                <c:pt idx="95">
                  <c:v>225.12</c:v>
                </c:pt>
                <c:pt idx="96">
                  <c:v>228.22</c:v>
                </c:pt>
                <c:pt idx="97">
                  <c:v>225</c:v>
                </c:pt>
                <c:pt idx="98">
                  <c:v>228.02</c:v>
                </c:pt>
                <c:pt idx="99">
                  <c:v>228.28</c:v>
                </c:pt>
                <c:pt idx="100">
                  <c:v>229</c:v>
                </c:pt>
                <c:pt idx="101">
                  <c:v>228.52</c:v>
                </c:pt>
                <c:pt idx="102">
                  <c:v>229.87</c:v>
                </c:pt>
                <c:pt idx="103">
                  <c:v>232.87</c:v>
                </c:pt>
                <c:pt idx="104">
                  <c:v>235.06</c:v>
                </c:pt>
                <c:pt idx="105">
                  <c:v>234.93</c:v>
                </c:pt>
                <c:pt idx="106">
                  <c:v>237.33</c:v>
                </c:pt>
                <c:pt idx="107">
                  <c:v>239.59</c:v>
                </c:pt>
                <c:pt idx="108">
                  <c:v>242.65</c:v>
                </c:pt>
                <c:pt idx="109">
                  <c:v>243.01</c:v>
                </c:pt>
                <c:pt idx="110">
                  <c:v>243.04</c:v>
                </c:pt>
                <c:pt idx="111">
                  <c:v>242.84</c:v>
                </c:pt>
                <c:pt idx="112">
                  <c:v>246.75</c:v>
                </c:pt>
                <c:pt idx="113">
                  <c:v>247.77</c:v>
                </c:pt>
                <c:pt idx="114">
                  <c:v>246.49</c:v>
                </c:pt>
                <c:pt idx="115">
                  <c:v>247.96</c:v>
                </c:pt>
                <c:pt idx="116">
                  <c:v>248.13</c:v>
                </c:pt>
                <c:pt idx="117">
                  <c:v>251.04</c:v>
                </c:pt>
                <c:pt idx="118">
                  <c:v>253.48</c:v>
                </c:pt>
                <c:pt idx="119">
                  <c:v>248.05</c:v>
                </c:pt>
                <c:pt idx="120">
                  <c:v>249.79</c:v>
                </c:pt>
                <c:pt idx="121">
                  <c:v>254.49</c:v>
                </c:pt>
                <c:pt idx="122">
                  <c:v>255.27</c:v>
                </c:pt>
                <c:pt idx="123">
                  <c:v>258.2</c:v>
                </c:pt>
                <c:pt idx="124">
                  <c:v>259.02</c:v>
                </c:pt>
                <c:pt idx="125">
                  <c:v>255.59</c:v>
                </c:pt>
                <c:pt idx="126">
                  <c:v>252.2</c:v>
                </c:pt>
                <c:pt idx="127">
                  <c:v>250.42</c:v>
                </c:pt>
                <c:pt idx="128">
                  <c:v>243.85</c:v>
                </c:pt>
                <c:pt idx="129">
                  <c:v>243.36</c:v>
                </c:pt>
                <c:pt idx="130">
                  <c:v>245</c:v>
                </c:pt>
                <c:pt idx="131">
                  <c:v>242.21</c:v>
                </c:pt>
                <c:pt idx="132">
                  <c:v>242.7</c:v>
                </c:pt>
                <c:pt idx="133">
                  <c:v>236.85</c:v>
                </c:pt>
                <c:pt idx="134">
                  <c:v>234.4</c:v>
                </c:pt>
                <c:pt idx="135">
                  <c:v>233.28</c:v>
                </c:pt>
                <c:pt idx="136">
                  <c:v>237.87</c:v>
                </c:pt>
                <c:pt idx="137">
                  <c:v>228.26</c:v>
                </c:pt>
                <c:pt idx="138">
                  <c:v>229.98</c:v>
                </c:pt>
                <c:pt idx="139">
                  <c:v>222.64</c:v>
                </c:pt>
                <c:pt idx="140">
                  <c:v>223.83</c:v>
                </c:pt>
                <c:pt idx="141">
                  <c:v>223.66</c:v>
                </c:pt>
                <c:pt idx="142">
                  <c:v>222.78</c:v>
                </c:pt>
                <c:pt idx="143">
                  <c:v>229.86</c:v>
                </c:pt>
                <c:pt idx="144">
                  <c:v>238.26</c:v>
                </c:pt>
                <c:pt idx="145">
                  <c:v>239.36</c:v>
                </c:pt>
                <c:pt idx="146">
                  <c:v>237.59</c:v>
                </c:pt>
                <c:pt idx="147">
                  <c:v>236</c:v>
                </c:pt>
                <c:pt idx="148">
                  <c:v>228.01</c:v>
                </c:pt>
                <c:pt idx="149">
                  <c:v>232.8</c:v>
                </c:pt>
                <c:pt idx="150">
                  <c:v>232.47</c:v>
                </c:pt>
                <c:pt idx="151">
                  <c:v>233.22</c:v>
                </c:pt>
                <c:pt idx="152">
                  <c:v>227.63</c:v>
                </c:pt>
                <c:pt idx="153">
                  <c:v>227.65</c:v>
                </c:pt>
                <c:pt idx="154">
                  <c:v>232.62</c:v>
                </c:pt>
                <c:pt idx="155">
                  <c:v>236.87</c:v>
                </c:pt>
                <c:pt idx="156">
                  <c:v>241.53</c:v>
                </c:pt>
                <c:pt idx="157">
                  <c:v>244.6</c:v>
                </c:pt>
                <c:pt idx="158">
                  <c:v>244.47</c:v>
                </c:pt>
                <c:pt idx="159">
                  <c:v>244.87</c:v>
                </c:pt>
                <c:pt idx="160">
                  <c:v>245.83</c:v>
                </c:pt>
                <c:pt idx="161">
                  <c:v>245.55</c:v>
                </c:pt>
                <c:pt idx="162">
                  <c:v>247.1</c:v>
                </c:pt>
                <c:pt idx="163">
                  <c:v>247.04</c:v>
                </c:pt>
                <c:pt idx="164">
                  <c:v>240.36</c:v>
                </c:pt>
                <c:pt idx="165">
                  <c:v>237.3</c:v>
                </c:pt>
                <c:pt idx="166">
                  <c:v>241.84</c:v>
                </c:pt>
                <c:pt idx="167">
                  <c:v>238.03</c:v>
                </c:pt>
                <c:pt idx="168">
                  <c:v>235.93</c:v>
                </c:pt>
                <c:pt idx="169">
                  <c:v>235.74</c:v>
                </c:pt>
                <c:pt idx="170">
                  <c:v>235.33</c:v>
                </c:pt>
                <c:pt idx="171">
                  <c:v>239.07</c:v>
                </c:pt>
                <c:pt idx="172">
                  <c:v>227.48</c:v>
                </c:pt>
                <c:pt idx="173">
                  <c:v>220.84</c:v>
                </c:pt>
                <c:pt idx="174">
                  <c:v>216.98</c:v>
                </c:pt>
                <c:pt idx="175">
                  <c:v>209.68</c:v>
                </c:pt>
                <c:pt idx="176">
                  <c:v>213.49</c:v>
                </c:pt>
                <c:pt idx="177">
                  <c:v>214</c:v>
                </c:pt>
                <c:pt idx="178">
                  <c:v>212.69</c:v>
                </c:pt>
                <c:pt idx="179">
                  <c:v>215.24</c:v>
                </c:pt>
                <c:pt idx="180">
                  <c:v>214.1</c:v>
                </c:pt>
                <c:pt idx="181">
                  <c:v>218.27</c:v>
                </c:pt>
                <c:pt idx="182">
                  <c:v>220.73</c:v>
                </c:pt>
                <c:pt idx="183">
                  <c:v>223.75</c:v>
                </c:pt>
                <c:pt idx="184">
                  <c:v>221.53</c:v>
                </c:pt>
                <c:pt idx="185">
                  <c:v>223.85</c:v>
                </c:pt>
                <c:pt idx="186">
                  <c:v>217.9</c:v>
                </c:pt>
                <c:pt idx="187">
                  <c:v>222.13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6-A54C-BFAF-B5E10617CD7F}"/>
            </c:ext>
          </c:extLst>
        </c:ser>
        <c:ser>
          <c:idx val="1"/>
          <c:order val="1"/>
          <c:tx>
            <c:strRef>
              <c:f>'Q3,(RSI,bollinger,SO)'!$H$1</c:f>
              <c:strCache>
                <c:ptCount val="1"/>
                <c:pt idx="0">
                  <c:v>final RSI formula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'Q3,(RSI,bollinger,SO)'!$A$2:$A$189</c:f>
              <c:numCache>
                <c:formatCode>m/d/yy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'Q3,(RSI,bollinger,SO)'!$H$2:$H$189</c:f>
              <c:numCache>
                <c:formatCode>General</c:formatCode>
                <c:ptCount val="188"/>
                <c:pt idx="14">
                  <c:v>47.49740753543032</c:v>
                </c:pt>
                <c:pt idx="15">
                  <c:v>46.23246544852217</c:v>
                </c:pt>
                <c:pt idx="16">
                  <c:v>46.913978469260655</c:v>
                </c:pt>
                <c:pt idx="17">
                  <c:v>47.342193254088045</c:v>
                </c:pt>
                <c:pt idx="18">
                  <c:v>48.241438917888338</c:v>
                </c:pt>
                <c:pt idx="19">
                  <c:v>53.274582048083595</c:v>
                </c:pt>
                <c:pt idx="20">
                  <c:v>47.618839018022882</c:v>
                </c:pt>
                <c:pt idx="21">
                  <c:v>49.927203925626777</c:v>
                </c:pt>
                <c:pt idx="22">
                  <c:v>37.39705720034069</c:v>
                </c:pt>
                <c:pt idx="23">
                  <c:v>35.546369845781115</c:v>
                </c:pt>
                <c:pt idx="24">
                  <c:v>39.631098238259803</c:v>
                </c:pt>
                <c:pt idx="25">
                  <c:v>44.715389285543907</c:v>
                </c:pt>
                <c:pt idx="26">
                  <c:v>48.627195063232399</c:v>
                </c:pt>
                <c:pt idx="27">
                  <c:v>50.294757108035341</c:v>
                </c:pt>
                <c:pt idx="28">
                  <c:v>54.868722986815506</c:v>
                </c:pt>
                <c:pt idx="29">
                  <c:v>55.400520261882107</c:v>
                </c:pt>
                <c:pt idx="30">
                  <c:v>58.879266595137459</c:v>
                </c:pt>
                <c:pt idx="31">
                  <c:v>60.355617833300073</c:v>
                </c:pt>
                <c:pt idx="32">
                  <c:v>60.07618065938285</c:v>
                </c:pt>
                <c:pt idx="33">
                  <c:v>60.832916159789356</c:v>
                </c:pt>
                <c:pt idx="34">
                  <c:v>60.613400073146757</c:v>
                </c:pt>
                <c:pt idx="35">
                  <c:v>56.857215637810633</c:v>
                </c:pt>
                <c:pt idx="36">
                  <c:v>60.142992084730068</c:v>
                </c:pt>
                <c:pt idx="37">
                  <c:v>60.618409097422017</c:v>
                </c:pt>
                <c:pt idx="38">
                  <c:v>61.843759493573792</c:v>
                </c:pt>
                <c:pt idx="39">
                  <c:v>58.304168174863612</c:v>
                </c:pt>
                <c:pt idx="40">
                  <c:v>63.168810223833418</c:v>
                </c:pt>
                <c:pt idx="41">
                  <c:v>61.324268603708056</c:v>
                </c:pt>
                <c:pt idx="42">
                  <c:v>49.13849170859492</c:v>
                </c:pt>
                <c:pt idx="43">
                  <c:v>46.098282594346962</c:v>
                </c:pt>
                <c:pt idx="44">
                  <c:v>48.815919467083646</c:v>
                </c:pt>
                <c:pt idx="45">
                  <c:v>46.255170754720687</c:v>
                </c:pt>
                <c:pt idx="46">
                  <c:v>46.429765685273026</c:v>
                </c:pt>
                <c:pt idx="47">
                  <c:v>45.029456904420002</c:v>
                </c:pt>
                <c:pt idx="48">
                  <c:v>50.186591396054716</c:v>
                </c:pt>
                <c:pt idx="49">
                  <c:v>50.402750340941189</c:v>
                </c:pt>
                <c:pt idx="50">
                  <c:v>49.831161522926507</c:v>
                </c:pt>
                <c:pt idx="51">
                  <c:v>38.944690129801984</c:v>
                </c:pt>
                <c:pt idx="52">
                  <c:v>40.01794175742139</c:v>
                </c:pt>
                <c:pt idx="53">
                  <c:v>48.160977680298252</c:v>
                </c:pt>
                <c:pt idx="54">
                  <c:v>60.326674129505435</c:v>
                </c:pt>
                <c:pt idx="55">
                  <c:v>59.103192931551092</c:v>
                </c:pt>
                <c:pt idx="56">
                  <c:v>55.947982487410293</c:v>
                </c:pt>
                <c:pt idx="57">
                  <c:v>57.227262239773438</c:v>
                </c:pt>
                <c:pt idx="58">
                  <c:v>55.305454822730574</c:v>
                </c:pt>
                <c:pt idx="59">
                  <c:v>57.090080427583629</c:v>
                </c:pt>
                <c:pt idx="60">
                  <c:v>57.518962917254676</c:v>
                </c:pt>
                <c:pt idx="61">
                  <c:v>64.824881477309191</c:v>
                </c:pt>
                <c:pt idx="62">
                  <c:v>52.220127383426167</c:v>
                </c:pt>
                <c:pt idx="63">
                  <c:v>53.045517882881128</c:v>
                </c:pt>
                <c:pt idx="64">
                  <c:v>51.190959315986298</c:v>
                </c:pt>
                <c:pt idx="65">
                  <c:v>52.992720093261184</c:v>
                </c:pt>
                <c:pt idx="66">
                  <c:v>44.917733172896504</c:v>
                </c:pt>
                <c:pt idx="67">
                  <c:v>51.29874714225312</c:v>
                </c:pt>
                <c:pt idx="68">
                  <c:v>56.332606015613443</c:v>
                </c:pt>
                <c:pt idx="69">
                  <c:v>55.513067320349251</c:v>
                </c:pt>
                <c:pt idx="70">
                  <c:v>53.036852538570969</c:v>
                </c:pt>
                <c:pt idx="71">
                  <c:v>58.102249402973122</c:v>
                </c:pt>
                <c:pt idx="72">
                  <c:v>61.169327206882222</c:v>
                </c:pt>
                <c:pt idx="73">
                  <c:v>57.490216323777865</c:v>
                </c:pt>
                <c:pt idx="74">
                  <c:v>57.976752177380185</c:v>
                </c:pt>
                <c:pt idx="75">
                  <c:v>61.620536580982638</c:v>
                </c:pt>
                <c:pt idx="76">
                  <c:v>63.395537690147762</c:v>
                </c:pt>
                <c:pt idx="77">
                  <c:v>62.099836538833635</c:v>
                </c:pt>
                <c:pt idx="78">
                  <c:v>52.579992290565457</c:v>
                </c:pt>
                <c:pt idx="79">
                  <c:v>52.258578073511408</c:v>
                </c:pt>
                <c:pt idx="80">
                  <c:v>53.60875584338087</c:v>
                </c:pt>
                <c:pt idx="81">
                  <c:v>56.730759110101197</c:v>
                </c:pt>
                <c:pt idx="82">
                  <c:v>57.152089084304556</c:v>
                </c:pt>
                <c:pt idx="83">
                  <c:v>50.192676686771456</c:v>
                </c:pt>
                <c:pt idx="84">
                  <c:v>43.49785794157112</c:v>
                </c:pt>
                <c:pt idx="85">
                  <c:v>39.441436190799671</c:v>
                </c:pt>
                <c:pt idx="86">
                  <c:v>38.287870366432486</c:v>
                </c:pt>
                <c:pt idx="87">
                  <c:v>41.248689540744998</c:v>
                </c:pt>
                <c:pt idx="88">
                  <c:v>40.195837167491383</c:v>
                </c:pt>
                <c:pt idx="89">
                  <c:v>49.285685914094337</c:v>
                </c:pt>
                <c:pt idx="90">
                  <c:v>48.419861439536866</c:v>
                </c:pt>
                <c:pt idx="91">
                  <c:v>44.04513422773897</c:v>
                </c:pt>
                <c:pt idx="92">
                  <c:v>44.045134227738963</c:v>
                </c:pt>
                <c:pt idx="93">
                  <c:v>45.89344109019369</c:v>
                </c:pt>
                <c:pt idx="94">
                  <c:v>51.85846907158696</c:v>
                </c:pt>
                <c:pt idx="95">
                  <c:v>46.165264840302036</c:v>
                </c:pt>
                <c:pt idx="96">
                  <c:v>51.53887680261429</c:v>
                </c:pt>
                <c:pt idx="97">
                  <c:v>51.983249710917363</c:v>
                </c:pt>
                <c:pt idx="98">
                  <c:v>53.26137624274709</c:v>
                </c:pt>
                <c:pt idx="99">
                  <c:v>52.262606051618803</c:v>
                </c:pt>
                <c:pt idx="100">
                  <c:v>54.828255210383738</c:v>
                </c:pt>
                <c:pt idx="101">
                  <c:v>59.976149276415597</c:v>
                </c:pt>
                <c:pt idx="102">
                  <c:v>63.267128625588086</c:v>
                </c:pt>
                <c:pt idx="103">
                  <c:v>62.93630883973443</c:v>
                </c:pt>
                <c:pt idx="104">
                  <c:v>66.426597029083496</c:v>
                </c:pt>
                <c:pt idx="105">
                  <c:v>69.353297347110754</c:v>
                </c:pt>
                <c:pt idx="106">
                  <c:v>72.809489810435394</c:v>
                </c:pt>
                <c:pt idx="107">
                  <c:v>73.192522527803021</c:v>
                </c:pt>
                <c:pt idx="108">
                  <c:v>73.226370231138063</c:v>
                </c:pt>
                <c:pt idx="109">
                  <c:v>72.568538141389155</c:v>
                </c:pt>
                <c:pt idx="110">
                  <c:v>76.931643053644223</c:v>
                </c:pt>
                <c:pt idx="111">
                  <c:v>77.91834594956174</c:v>
                </c:pt>
                <c:pt idx="112">
                  <c:v>73.66041714699675</c:v>
                </c:pt>
                <c:pt idx="113">
                  <c:v>75.327883668288536</c:v>
                </c:pt>
                <c:pt idx="114">
                  <c:v>75.520884959164135</c:v>
                </c:pt>
                <c:pt idx="115">
                  <c:v>78.606019798907369</c:v>
                </c:pt>
                <c:pt idx="116">
                  <c:v>80.791981383628809</c:v>
                </c:pt>
                <c:pt idx="117">
                  <c:v>64.899639270623851</c:v>
                </c:pt>
                <c:pt idx="118">
                  <c:v>67.13085785192655</c:v>
                </c:pt>
                <c:pt idx="119">
                  <c:v>72.260254698415267</c:v>
                </c:pt>
                <c:pt idx="120">
                  <c:v>73.012942526453458</c:v>
                </c:pt>
                <c:pt idx="121">
                  <c:v>75.682221819657215</c:v>
                </c:pt>
                <c:pt idx="122">
                  <c:v>76.386162351456107</c:v>
                </c:pt>
                <c:pt idx="123">
                  <c:v>67.574463672663967</c:v>
                </c:pt>
                <c:pt idx="124">
                  <c:v>60.184840058255062</c:v>
                </c:pt>
                <c:pt idx="125">
                  <c:v>56.679951843738117</c:v>
                </c:pt>
                <c:pt idx="126">
                  <c:v>46.025808469738088</c:v>
                </c:pt>
                <c:pt idx="127">
                  <c:v>45.341269566958843</c:v>
                </c:pt>
                <c:pt idx="128">
                  <c:v>48.122325112642784</c:v>
                </c:pt>
                <c:pt idx="129">
                  <c:v>44.019005136003749</c:v>
                </c:pt>
                <c:pt idx="130">
                  <c:v>44.907505839717807</c:v>
                </c:pt>
                <c:pt idx="131">
                  <c:v>37.296679655280094</c:v>
                </c:pt>
                <c:pt idx="132">
                  <c:v>34.648246417094597</c:v>
                </c:pt>
                <c:pt idx="133">
                  <c:v>33.477901929793063</c:v>
                </c:pt>
                <c:pt idx="134">
                  <c:v>42.108252888562113</c:v>
                </c:pt>
                <c:pt idx="135">
                  <c:v>32.578375229657041</c:v>
                </c:pt>
                <c:pt idx="136">
                  <c:v>35.396535288716052</c:v>
                </c:pt>
                <c:pt idx="137">
                  <c:v>29.692683999939916</c:v>
                </c:pt>
                <c:pt idx="138">
                  <c:v>31.616632782510408</c:v>
                </c:pt>
                <c:pt idx="139">
                  <c:v>31.484085534708726</c:v>
                </c:pt>
                <c:pt idx="140">
                  <c:v>30.765081053388187</c:v>
                </c:pt>
                <c:pt idx="141">
                  <c:v>42.201550426513322</c:v>
                </c:pt>
                <c:pt idx="142">
                  <c:v>52.27433380469931</c:v>
                </c:pt>
                <c:pt idx="143">
                  <c:v>53.419157802270632</c:v>
                </c:pt>
                <c:pt idx="144">
                  <c:v>51.287283067697793</c:v>
                </c:pt>
                <c:pt idx="145">
                  <c:v>49.380806947286324</c:v>
                </c:pt>
                <c:pt idx="146">
                  <c:v>41.110703787497918</c:v>
                </c:pt>
                <c:pt idx="147">
                  <c:v>46.856811581674144</c:v>
                </c:pt>
                <c:pt idx="148">
                  <c:v>46.520036029365528</c:v>
                </c:pt>
                <c:pt idx="149">
                  <c:v>47.444558600951915</c:v>
                </c:pt>
                <c:pt idx="150">
                  <c:v>41.663382877886271</c:v>
                </c:pt>
                <c:pt idx="151">
                  <c:v>41.6907588796456</c:v>
                </c:pt>
                <c:pt idx="152">
                  <c:v>48.196529021553111</c:v>
                </c:pt>
                <c:pt idx="153">
                  <c:v>53.023343972579418</c:v>
                </c:pt>
                <c:pt idx="154">
                  <c:v>57.67956495067655</c:v>
                </c:pt>
                <c:pt idx="155">
                  <c:v>60.460074991862662</c:v>
                </c:pt>
                <c:pt idx="156">
                  <c:v>60.279468474329803</c:v>
                </c:pt>
                <c:pt idx="157">
                  <c:v>60.668785517592312</c:v>
                </c:pt>
                <c:pt idx="158">
                  <c:v>61.640540485083598</c:v>
                </c:pt>
                <c:pt idx="159">
                  <c:v>61.165861515170889</c:v>
                </c:pt>
                <c:pt idx="160">
                  <c:v>62.87042012436622</c:v>
                </c:pt>
                <c:pt idx="161">
                  <c:v>62.755590242574833</c:v>
                </c:pt>
                <c:pt idx="162">
                  <c:v>51.481752646490875</c:v>
                </c:pt>
                <c:pt idx="163">
                  <c:v>47.290685557028119</c:v>
                </c:pt>
                <c:pt idx="164">
                  <c:v>53.357642248718768</c:v>
                </c:pt>
                <c:pt idx="165">
                  <c:v>48.330107358689183</c:v>
                </c:pt>
                <c:pt idx="166">
                  <c:v>45.770222182791649</c:v>
                </c:pt>
                <c:pt idx="167">
                  <c:v>45.535221476048953</c:v>
                </c:pt>
                <c:pt idx="168">
                  <c:v>44.998316592997284</c:v>
                </c:pt>
                <c:pt idx="169">
                  <c:v>50.707843784005938</c:v>
                </c:pt>
                <c:pt idx="170">
                  <c:v>37.660842345196613</c:v>
                </c:pt>
                <c:pt idx="171">
                  <c:v>32.50135695737751</c:v>
                </c:pt>
                <c:pt idx="172">
                  <c:v>29.934006726734935</c:v>
                </c:pt>
                <c:pt idx="173">
                  <c:v>25.785601852820605</c:v>
                </c:pt>
                <c:pt idx="174">
                  <c:v>31.148694073778231</c:v>
                </c:pt>
                <c:pt idx="175">
                  <c:v>31.858546986823811</c:v>
                </c:pt>
                <c:pt idx="176">
                  <c:v>30.975151000077531</c:v>
                </c:pt>
                <c:pt idx="177">
                  <c:v>34.76699457816791</c:v>
                </c:pt>
                <c:pt idx="178">
                  <c:v>33.871166930755891</c:v>
                </c:pt>
                <c:pt idx="179">
                  <c:v>39.964836446241698</c:v>
                </c:pt>
                <c:pt idx="180">
                  <c:v>43.285073897322924</c:v>
                </c:pt>
                <c:pt idx="181">
                  <c:v>47.149367817162165</c:v>
                </c:pt>
                <c:pt idx="182">
                  <c:v>44.73633147061269</c:v>
                </c:pt>
                <c:pt idx="183">
                  <c:v>47.746056072151497</c:v>
                </c:pt>
                <c:pt idx="184">
                  <c:v>41.503212843301199</c:v>
                </c:pt>
                <c:pt idx="185">
                  <c:v>46.826147521499834</c:v>
                </c:pt>
                <c:pt idx="186">
                  <c:v>7.6189503184611169</c:v>
                </c:pt>
                <c:pt idx="187">
                  <c:v>7.6189503184611453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F6-A54C-BFAF-B5E10617C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730784"/>
        <c:axId val="738732512"/>
      </c:lineChart>
      <c:dateAx>
        <c:axId val="7387307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32512"/>
        <c:crosses val="autoZero"/>
        <c:auto val="1"/>
        <c:lblOffset val="100"/>
        <c:baseTimeUnit val="days"/>
      </c:dateAx>
      <c:valAx>
        <c:axId val="7387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3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Bollinger</a:t>
            </a:r>
            <a:r>
              <a:rPr lang="en-GB" baseline="0"/>
              <a:t> band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'Q3,(RSI,bollinger,SO)'!$B$1</c:f>
              <c:strCache>
                <c:ptCount val="1"/>
                <c:pt idx="0">
                  <c:v>AAPL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'Q3,(RSI,bollinger,SO)'!$B$2:$B$189</c:f>
              <c:numCache>
                <c:formatCode>General</c:formatCode>
                <c:ptCount val="188"/>
                <c:pt idx="0">
                  <c:v>216.75</c:v>
                </c:pt>
                <c:pt idx="1">
                  <c:v>220.27</c:v>
                </c:pt>
                <c:pt idx="2">
                  <c:v>221.55</c:v>
                </c:pt>
                <c:pt idx="3">
                  <c:v>226.34</c:v>
                </c:pt>
                <c:pt idx="4">
                  <c:v>227.82</c:v>
                </c:pt>
                <c:pt idx="5">
                  <c:v>228.68</c:v>
                </c:pt>
                <c:pt idx="6">
                  <c:v>232.98</c:v>
                </c:pt>
                <c:pt idx="7">
                  <c:v>227.57</c:v>
                </c:pt>
                <c:pt idx="8">
                  <c:v>230.54</c:v>
                </c:pt>
                <c:pt idx="9">
                  <c:v>234.4</c:v>
                </c:pt>
                <c:pt idx="10">
                  <c:v>234.82</c:v>
                </c:pt>
                <c:pt idx="11">
                  <c:v>228.88</c:v>
                </c:pt>
                <c:pt idx="12">
                  <c:v>224.18</c:v>
                </c:pt>
                <c:pt idx="13">
                  <c:v>224.31</c:v>
                </c:pt>
                <c:pt idx="14">
                  <c:v>223.96</c:v>
                </c:pt>
                <c:pt idx="15">
                  <c:v>225.01</c:v>
                </c:pt>
                <c:pt idx="16">
                  <c:v>218.54</c:v>
                </c:pt>
                <c:pt idx="17">
                  <c:v>217.49</c:v>
                </c:pt>
                <c:pt idx="18">
                  <c:v>217.96</c:v>
                </c:pt>
                <c:pt idx="19">
                  <c:v>218.24</c:v>
                </c:pt>
                <c:pt idx="20">
                  <c:v>218.8</c:v>
                </c:pt>
                <c:pt idx="21">
                  <c:v>222.08</c:v>
                </c:pt>
                <c:pt idx="22">
                  <c:v>218.36</c:v>
                </c:pt>
                <c:pt idx="23">
                  <c:v>219.86</c:v>
                </c:pt>
                <c:pt idx="24">
                  <c:v>209.27</c:v>
                </c:pt>
                <c:pt idx="25">
                  <c:v>207.23</c:v>
                </c:pt>
                <c:pt idx="26">
                  <c:v>209.82</c:v>
                </c:pt>
                <c:pt idx="27">
                  <c:v>213.31</c:v>
                </c:pt>
                <c:pt idx="28">
                  <c:v>216.24</c:v>
                </c:pt>
                <c:pt idx="29">
                  <c:v>217.53</c:v>
                </c:pt>
                <c:pt idx="30">
                  <c:v>221.27</c:v>
                </c:pt>
                <c:pt idx="31">
                  <c:v>221.72</c:v>
                </c:pt>
                <c:pt idx="32">
                  <c:v>224.72</c:v>
                </c:pt>
                <c:pt idx="33">
                  <c:v>226.05</c:v>
                </c:pt>
                <c:pt idx="34">
                  <c:v>225.89</c:v>
                </c:pt>
                <c:pt idx="35">
                  <c:v>226.51</c:v>
                </c:pt>
                <c:pt idx="36">
                  <c:v>226.4</c:v>
                </c:pt>
                <c:pt idx="37">
                  <c:v>224.53</c:v>
                </c:pt>
                <c:pt idx="38">
                  <c:v>226.84</c:v>
                </c:pt>
                <c:pt idx="39">
                  <c:v>227.18</c:v>
                </c:pt>
                <c:pt idx="40">
                  <c:v>228.03</c:v>
                </c:pt>
                <c:pt idx="41">
                  <c:v>226.49</c:v>
                </c:pt>
                <c:pt idx="42">
                  <c:v>229.79</c:v>
                </c:pt>
                <c:pt idx="43">
                  <c:v>229</c:v>
                </c:pt>
                <c:pt idx="44">
                  <c:v>222.77</c:v>
                </c:pt>
                <c:pt idx="45">
                  <c:v>220.85</c:v>
                </c:pt>
                <c:pt idx="46">
                  <c:v>222.38</c:v>
                </c:pt>
                <c:pt idx="47">
                  <c:v>220.82</c:v>
                </c:pt>
                <c:pt idx="48">
                  <c:v>220.91</c:v>
                </c:pt>
                <c:pt idx="49">
                  <c:v>220.11</c:v>
                </c:pt>
                <c:pt idx="50">
                  <c:v>222.66</c:v>
                </c:pt>
                <c:pt idx="51">
                  <c:v>222.77</c:v>
                </c:pt>
                <c:pt idx="52">
                  <c:v>222.5</c:v>
                </c:pt>
                <c:pt idx="53">
                  <c:v>216.32</c:v>
                </c:pt>
                <c:pt idx="54">
                  <c:v>216.79</c:v>
                </c:pt>
                <c:pt idx="55">
                  <c:v>220.69</c:v>
                </c:pt>
                <c:pt idx="56">
                  <c:v>228.87</c:v>
                </c:pt>
                <c:pt idx="57">
                  <c:v>228.2</c:v>
                </c:pt>
                <c:pt idx="58">
                  <c:v>226.47</c:v>
                </c:pt>
                <c:pt idx="59">
                  <c:v>227.37</c:v>
                </c:pt>
                <c:pt idx="60">
                  <c:v>226.37</c:v>
                </c:pt>
                <c:pt idx="61">
                  <c:v>227.52</c:v>
                </c:pt>
                <c:pt idx="62">
                  <c:v>227.79</c:v>
                </c:pt>
                <c:pt idx="63">
                  <c:v>233</c:v>
                </c:pt>
                <c:pt idx="64">
                  <c:v>226.21</c:v>
                </c:pt>
                <c:pt idx="65">
                  <c:v>226.78</c:v>
                </c:pt>
                <c:pt idx="66">
                  <c:v>225.67</c:v>
                </c:pt>
                <c:pt idx="67">
                  <c:v>226.8</c:v>
                </c:pt>
                <c:pt idx="68">
                  <c:v>221.69</c:v>
                </c:pt>
                <c:pt idx="69">
                  <c:v>225.77</c:v>
                </c:pt>
                <c:pt idx="70">
                  <c:v>229.54</c:v>
                </c:pt>
                <c:pt idx="71">
                  <c:v>229.04</c:v>
                </c:pt>
                <c:pt idx="72">
                  <c:v>227.55</c:v>
                </c:pt>
                <c:pt idx="73">
                  <c:v>231.3</c:v>
                </c:pt>
                <c:pt idx="74">
                  <c:v>233.85</c:v>
                </c:pt>
                <c:pt idx="75">
                  <c:v>231.78</c:v>
                </c:pt>
                <c:pt idx="76">
                  <c:v>232.15</c:v>
                </c:pt>
                <c:pt idx="77">
                  <c:v>235</c:v>
                </c:pt>
                <c:pt idx="78">
                  <c:v>236.48</c:v>
                </c:pt>
                <c:pt idx="79">
                  <c:v>235.86</c:v>
                </c:pt>
                <c:pt idx="80">
                  <c:v>230.76</c:v>
                </c:pt>
                <c:pt idx="81">
                  <c:v>230.57</c:v>
                </c:pt>
                <c:pt idx="82">
                  <c:v>231.41</c:v>
                </c:pt>
                <c:pt idx="83">
                  <c:v>233.4</c:v>
                </c:pt>
                <c:pt idx="84">
                  <c:v>233.67</c:v>
                </c:pt>
                <c:pt idx="85">
                  <c:v>230.1</c:v>
                </c:pt>
                <c:pt idx="86">
                  <c:v>225.91</c:v>
                </c:pt>
                <c:pt idx="87">
                  <c:v>222.91</c:v>
                </c:pt>
                <c:pt idx="88">
                  <c:v>222.01</c:v>
                </c:pt>
                <c:pt idx="89">
                  <c:v>223.45</c:v>
                </c:pt>
                <c:pt idx="90">
                  <c:v>222.72</c:v>
                </c:pt>
                <c:pt idx="91">
                  <c:v>227.48</c:v>
                </c:pt>
                <c:pt idx="92">
                  <c:v>226.96</c:v>
                </c:pt>
                <c:pt idx="93">
                  <c:v>224.23</c:v>
                </c:pt>
                <c:pt idx="94">
                  <c:v>224.23</c:v>
                </c:pt>
                <c:pt idx="95">
                  <c:v>225.12</c:v>
                </c:pt>
                <c:pt idx="96">
                  <c:v>228.22</c:v>
                </c:pt>
                <c:pt idx="97">
                  <c:v>225</c:v>
                </c:pt>
                <c:pt idx="98">
                  <c:v>228.02</c:v>
                </c:pt>
                <c:pt idx="99">
                  <c:v>228.28</c:v>
                </c:pt>
                <c:pt idx="100">
                  <c:v>229</c:v>
                </c:pt>
                <c:pt idx="101">
                  <c:v>228.52</c:v>
                </c:pt>
                <c:pt idx="102">
                  <c:v>229.87</c:v>
                </c:pt>
                <c:pt idx="103">
                  <c:v>232.87</c:v>
                </c:pt>
                <c:pt idx="104">
                  <c:v>235.06</c:v>
                </c:pt>
                <c:pt idx="105">
                  <c:v>234.93</c:v>
                </c:pt>
                <c:pt idx="106">
                  <c:v>237.33</c:v>
                </c:pt>
                <c:pt idx="107">
                  <c:v>239.59</c:v>
                </c:pt>
                <c:pt idx="108">
                  <c:v>242.65</c:v>
                </c:pt>
                <c:pt idx="109">
                  <c:v>243.01</c:v>
                </c:pt>
                <c:pt idx="110">
                  <c:v>243.04</c:v>
                </c:pt>
                <c:pt idx="111">
                  <c:v>242.84</c:v>
                </c:pt>
                <c:pt idx="112">
                  <c:v>246.75</c:v>
                </c:pt>
                <c:pt idx="113">
                  <c:v>247.77</c:v>
                </c:pt>
                <c:pt idx="114">
                  <c:v>246.49</c:v>
                </c:pt>
                <c:pt idx="115">
                  <c:v>247.96</c:v>
                </c:pt>
                <c:pt idx="116">
                  <c:v>248.13</c:v>
                </c:pt>
                <c:pt idx="117">
                  <c:v>251.04</c:v>
                </c:pt>
                <c:pt idx="118">
                  <c:v>253.48</c:v>
                </c:pt>
                <c:pt idx="119">
                  <c:v>248.05</c:v>
                </c:pt>
                <c:pt idx="120">
                  <c:v>249.79</c:v>
                </c:pt>
                <c:pt idx="121">
                  <c:v>254.49</c:v>
                </c:pt>
                <c:pt idx="122">
                  <c:v>255.27</c:v>
                </c:pt>
                <c:pt idx="123">
                  <c:v>258.2</c:v>
                </c:pt>
                <c:pt idx="124">
                  <c:v>259.02</c:v>
                </c:pt>
                <c:pt idx="125">
                  <c:v>255.59</c:v>
                </c:pt>
                <c:pt idx="126">
                  <c:v>252.2</c:v>
                </c:pt>
                <c:pt idx="127">
                  <c:v>250.42</c:v>
                </c:pt>
                <c:pt idx="128">
                  <c:v>243.85</c:v>
                </c:pt>
                <c:pt idx="129">
                  <c:v>243.36</c:v>
                </c:pt>
                <c:pt idx="130">
                  <c:v>245</c:v>
                </c:pt>
                <c:pt idx="131">
                  <c:v>242.21</c:v>
                </c:pt>
                <c:pt idx="132">
                  <c:v>242.7</c:v>
                </c:pt>
                <c:pt idx="133">
                  <c:v>236.85</c:v>
                </c:pt>
                <c:pt idx="134">
                  <c:v>234.4</c:v>
                </c:pt>
                <c:pt idx="135">
                  <c:v>233.28</c:v>
                </c:pt>
                <c:pt idx="136">
                  <c:v>237.87</c:v>
                </c:pt>
                <c:pt idx="137">
                  <c:v>228.26</c:v>
                </c:pt>
                <c:pt idx="138">
                  <c:v>229.98</c:v>
                </c:pt>
                <c:pt idx="139">
                  <c:v>222.64</c:v>
                </c:pt>
                <c:pt idx="140">
                  <c:v>223.83</c:v>
                </c:pt>
                <c:pt idx="141">
                  <c:v>223.66</c:v>
                </c:pt>
                <c:pt idx="142">
                  <c:v>222.78</c:v>
                </c:pt>
                <c:pt idx="143">
                  <c:v>229.86</c:v>
                </c:pt>
                <c:pt idx="144">
                  <c:v>238.26</c:v>
                </c:pt>
                <c:pt idx="145">
                  <c:v>239.36</c:v>
                </c:pt>
                <c:pt idx="146">
                  <c:v>237.59</c:v>
                </c:pt>
                <c:pt idx="147">
                  <c:v>236</c:v>
                </c:pt>
                <c:pt idx="148">
                  <c:v>228.01</c:v>
                </c:pt>
                <c:pt idx="149">
                  <c:v>232.8</c:v>
                </c:pt>
                <c:pt idx="150">
                  <c:v>232.47</c:v>
                </c:pt>
                <c:pt idx="151">
                  <c:v>233.22</c:v>
                </c:pt>
                <c:pt idx="152">
                  <c:v>227.63</c:v>
                </c:pt>
                <c:pt idx="153">
                  <c:v>227.65</c:v>
                </c:pt>
                <c:pt idx="154">
                  <c:v>232.62</c:v>
                </c:pt>
                <c:pt idx="155">
                  <c:v>236.87</c:v>
                </c:pt>
                <c:pt idx="156">
                  <c:v>241.53</c:v>
                </c:pt>
                <c:pt idx="157">
                  <c:v>244.6</c:v>
                </c:pt>
                <c:pt idx="158">
                  <c:v>244.47</c:v>
                </c:pt>
                <c:pt idx="159">
                  <c:v>244.87</c:v>
                </c:pt>
                <c:pt idx="160">
                  <c:v>245.83</c:v>
                </c:pt>
                <c:pt idx="161">
                  <c:v>245.55</c:v>
                </c:pt>
                <c:pt idx="162">
                  <c:v>247.1</c:v>
                </c:pt>
                <c:pt idx="163">
                  <c:v>247.04</c:v>
                </c:pt>
                <c:pt idx="164">
                  <c:v>240.36</c:v>
                </c:pt>
                <c:pt idx="165">
                  <c:v>237.3</c:v>
                </c:pt>
                <c:pt idx="166">
                  <c:v>241.84</c:v>
                </c:pt>
                <c:pt idx="167">
                  <c:v>238.03</c:v>
                </c:pt>
                <c:pt idx="168">
                  <c:v>235.93</c:v>
                </c:pt>
                <c:pt idx="169">
                  <c:v>235.74</c:v>
                </c:pt>
                <c:pt idx="170">
                  <c:v>235.33</c:v>
                </c:pt>
                <c:pt idx="171">
                  <c:v>239.07</c:v>
                </c:pt>
                <c:pt idx="172">
                  <c:v>227.48</c:v>
                </c:pt>
                <c:pt idx="173">
                  <c:v>220.84</c:v>
                </c:pt>
                <c:pt idx="174">
                  <c:v>216.98</c:v>
                </c:pt>
                <c:pt idx="175">
                  <c:v>209.68</c:v>
                </c:pt>
                <c:pt idx="176">
                  <c:v>213.49</c:v>
                </c:pt>
                <c:pt idx="177">
                  <c:v>214</c:v>
                </c:pt>
                <c:pt idx="178">
                  <c:v>212.69</c:v>
                </c:pt>
                <c:pt idx="179">
                  <c:v>215.24</c:v>
                </c:pt>
                <c:pt idx="180">
                  <c:v>214.1</c:v>
                </c:pt>
                <c:pt idx="181">
                  <c:v>218.27</c:v>
                </c:pt>
                <c:pt idx="182">
                  <c:v>220.73</c:v>
                </c:pt>
                <c:pt idx="183">
                  <c:v>223.75</c:v>
                </c:pt>
                <c:pt idx="184">
                  <c:v>221.53</c:v>
                </c:pt>
                <c:pt idx="185">
                  <c:v>223.85</c:v>
                </c:pt>
                <c:pt idx="186">
                  <c:v>217.9</c:v>
                </c:pt>
                <c:pt idx="187">
                  <c:v>222.13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9-324A-B4BF-6B325BE31C7F}"/>
            </c:ext>
          </c:extLst>
        </c:ser>
        <c:ser>
          <c:idx val="1"/>
          <c:order val="1"/>
          <c:tx>
            <c:strRef>
              <c:f>'Q3,(RSI,bollinger,SO)'!$I$1</c:f>
              <c:strCache>
                <c:ptCount val="1"/>
                <c:pt idx="0">
                  <c:v>20 day SMA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'Q3,(RSI,bollinger,SO)'!$I$2:$I$189</c:f>
              <c:numCache>
                <c:formatCode>General</c:formatCode>
                <c:ptCount val="188"/>
                <c:pt idx="19">
                  <c:v>225.0145</c:v>
                </c:pt>
                <c:pt idx="20">
                  <c:v>225.11700000000002</c:v>
                </c:pt>
                <c:pt idx="21">
                  <c:v>225.20749999999998</c:v>
                </c:pt>
                <c:pt idx="22">
                  <c:v>225.04799999999994</c:v>
                </c:pt>
                <c:pt idx="23">
                  <c:v>224.72399999999993</c:v>
                </c:pt>
                <c:pt idx="24">
                  <c:v>223.79650000000001</c:v>
                </c:pt>
                <c:pt idx="25">
                  <c:v>222.72399999999999</c:v>
                </c:pt>
                <c:pt idx="26">
                  <c:v>221.56599999999997</c:v>
                </c:pt>
                <c:pt idx="27">
                  <c:v>220.85300000000001</c:v>
                </c:pt>
                <c:pt idx="28">
                  <c:v>220.13800000000001</c:v>
                </c:pt>
                <c:pt idx="29">
                  <c:v>219.29450000000003</c:v>
                </c:pt>
                <c:pt idx="30">
                  <c:v>218.61700000000005</c:v>
                </c:pt>
                <c:pt idx="31">
                  <c:v>218.25900000000007</c:v>
                </c:pt>
                <c:pt idx="32">
                  <c:v>218.28600000000006</c:v>
                </c:pt>
                <c:pt idx="33">
                  <c:v>218.37299999999999</c:v>
                </c:pt>
                <c:pt idx="34">
                  <c:v>218.46950000000001</c:v>
                </c:pt>
                <c:pt idx="35">
                  <c:v>218.54450000000003</c:v>
                </c:pt>
                <c:pt idx="36">
                  <c:v>218.93749999999994</c:v>
                </c:pt>
                <c:pt idx="37">
                  <c:v>219.28949999999995</c:v>
                </c:pt>
                <c:pt idx="38">
                  <c:v>219.73349999999999</c:v>
                </c:pt>
                <c:pt idx="39">
                  <c:v>220.18050000000002</c:v>
                </c:pt>
                <c:pt idx="40">
                  <c:v>220.642</c:v>
                </c:pt>
                <c:pt idx="41">
                  <c:v>220.86250000000001</c:v>
                </c:pt>
                <c:pt idx="42">
                  <c:v>221.43400000000003</c:v>
                </c:pt>
                <c:pt idx="43">
                  <c:v>221.89099999999999</c:v>
                </c:pt>
                <c:pt idx="44">
                  <c:v>222.56600000000003</c:v>
                </c:pt>
                <c:pt idx="45">
                  <c:v>223.24700000000007</c:v>
                </c:pt>
                <c:pt idx="46">
                  <c:v>223.875</c:v>
                </c:pt>
                <c:pt idx="47">
                  <c:v>224.25050000000002</c:v>
                </c:pt>
                <c:pt idx="48">
                  <c:v>224.48399999999998</c:v>
                </c:pt>
                <c:pt idx="49">
                  <c:v>224.613</c:v>
                </c:pt>
                <c:pt idx="50">
                  <c:v>224.68249999999998</c:v>
                </c:pt>
                <c:pt idx="51">
                  <c:v>224.73500000000004</c:v>
                </c:pt>
                <c:pt idx="52">
                  <c:v>224.62400000000002</c:v>
                </c:pt>
                <c:pt idx="53">
                  <c:v>224.13749999999999</c:v>
                </c:pt>
                <c:pt idx="54">
                  <c:v>223.68249999999998</c:v>
                </c:pt>
                <c:pt idx="55">
                  <c:v>223.39150000000001</c:v>
                </c:pt>
                <c:pt idx="56">
                  <c:v>223.51499999999996</c:v>
                </c:pt>
                <c:pt idx="57">
                  <c:v>223.69850000000002</c:v>
                </c:pt>
                <c:pt idx="58">
                  <c:v>223.68</c:v>
                </c:pt>
                <c:pt idx="59">
                  <c:v>223.68950000000001</c:v>
                </c:pt>
                <c:pt idx="60">
                  <c:v>223.60649999999995</c:v>
                </c:pt>
                <c:pt idx="61">
                  <c:v>223.65800000000004</c:v>
                </c:pt>
                <c:pt idx="62">
                  <c:v>223.55799999999999</c:v>
                </c:pt>
                <c:pt idx="63">
                  <c:v>223.75799999999998</c:v>
                </c:pt>
                <c:pt idx="64">
                  <c:v>223.92999999999998</c:v>
                </c:pt>
                <c:pt idx="65">
                  <c:v>224.22649999999993</c:v>
                </c:pt>
                <c:pt idx="66">
                  <c:v>224.39099999999999</c:v>
                </c:pt>
                <c:pt idx="67">
                  <c:v>224.68999999999997</c:v>
                </c:pt>
                <c:pt idx="68">
                  <c:v>224.72899999999998</c:v>
                </c:pt>
                <c:pt idx="69">
                  <c:v>225.01200000000003</c:v>
                </c:pt>
                <c:pt idx="70">
                  <c:v>225.35600000000005</c:v>
                </c:pt>
                <c:pt idx="71">
                  <c:v>225.66950000000003</c:v>
                </c:pt>
                <c:pt idx="72">
                  <c:v>225.92200000000003</c:v>
                </c:pt>
                <c:pt idx="73">
                  <c:v>226.67099999999999</c:v>
                </c:pt>
                <c:pt idx="74">
                  <c:v>227.52400000000003</c:v>
                </c:pt>
                <c:pt idx="75">
                  <c:v>228.07850000000002</c:v>
                </c:pt>
                <c:pt idx="76">
                  <c:v>228.24250000000001</c:v>
                </c:pt>
                <c:pt idx="77">
                  <c:v>228.58249999999998</c:v>
                </c:pt>
                <c:pt idx="78">
                  <c:v>229.083</c:v>
                </c:pt>
                <c:pt idx="79">
                  <c:v>229.50749999999999</c:v>
                </c:pt>
                <c:pt idx="80">
                  <c:v>229.727</c:v>
                </c:pt>
                <c:pt idx="81">
                  <c:v>229.87950000000001</c:v>
                </c:pt>
                <c:pt idx="82">
                  <c:v>230.06049999999999</c:v>
                </c:pt>
                <c:pt idx="83">
                  <c:v>230.08049999999997</c:v>
                </c:pt>
                <c:pt idx="84">
                  <c:v>230.45350000000002</c:v>
                </c:pt>
                <c:pt idx="85">
                  <c:v>230.61950000000007</c:v>
                </c:pt>
                <c:pt idx="86">
                  <c:v>230.63150000000002</c:v>
                </c:pt>
                <c:pt idx="87">
                  <c:v>230.43699999999998</c:v>
                </c:pt>
                <c:pt idx="88">
                  <c:v>230.45300000000003</c:v>
                </c:pt>
                <c:pt idx="89">
                  <c:v>230.33700000000005</c:v>
                </c:pt>
                <c:pt idx="90">
                  <c:v>229.99600000000001</c:v>
                </c:pt>
                <c:pt idx="91">
                  <c:v>229.91799999999998</c:v>
                </c:pt>
                <c:pt idx="92">
                  <c:v>229.88849999999996</c:v>
                </c:pt>
                <c:pt idx="93">
                  <c:v>229.53499999999994</c:v>
                </c:pt>
                <c:pt idx="94">
                  <c:v>229.05399999999992</c:v>
                </c:pt>
                <c:pt idx="95">
                  <c:v>228.72099999999992</c:v>
                </c:pt>
                <c:pt idx="96">
                  <c:v>228.52449999999999</c:v>
                </c:pt>
                <c:pt idx="97">
                  <c:v>228.02449999999999</c:v>
                </c:pt>
                <c:pt idx="98">
                  <c:v>227.60150000000004</c:v>
                </c:pt>
                <c:pt idx="99">
                  <c:v>227.22249999999994</c:v>
                </c:pt>
                <c:pt idx="100">
                  <c:v>227.13449999999997</c:v>
                </c:pt>
                <c:pt idx="101">
                  <c:v>227.03200000000001</c:v>
                </c:pt>
                <c:pt idx="102">
                  <c:v>226.95500000000001</c:v>
                </c:pt>
                <c:pt idx="103">
                  <c:v>226.92849999999999</c:v>
                </c:pt>
                <c:pt idx="104">
                  <c:v>226.99799999999999</c:v>
                </c:pt>
                <c:pt idx="105">
                  <c:v>227.23949999999999</c:v>
                </c:pt>
                <c:pt idx="106">
                  <c:v>227.81049999999999</c:v>
                </c:pt>
                <c:pt idx="107">
                  <c:v>228.64450000000002</c:v>
                </c:pt>
                <c:pt idx="108">
                  <c:v>229.67649999999998</c:v>
                </c:pt>
                <c:pt idx="109">
                  <c:v>230.65449999999996</c:v>
                </c:pt>
                <c:pt idx="110">
                  <c:v>231.6705</c:v>
                </c:pt>
                <c:pt idx="111">
                  <c:v>232.43849999999998</c:v>
                </c:pt>
                <c:pt idx="112">
                  <c:v>233.42799999999997</c:v>
                </c:pt>
                <c:pt idx="113">
                  <c:v>234.60500000000002</c:v>
                </c:pt>
                <c:pt idx="114">
                  <c:v>235.71800000000002</c:v>
                </c:pt>
                <c:pt idx="115">
                  <c:v>236.85999999999999</c:v>
                </c:pt>
                <c:pt idx="116">
                  <c:v>237.85550000000003</c:v>
                </c:pt>
                <c:pt idx="117">
                  <c:v>239.15750000000003</c:v>
                </c:pt>
                <c:pt idx="118">
                  <c:v>240.43049999999999</c:v>
                </c:pt>
                <c:pt idx="119">
                  <c:v>241.41900000000001</c:v>
                </c:pt>
                <c:pt idx="120">
                  <c:v>242.45850000000002</c:v>
                </c:pt>
                <c:pt idx="121">
                  <c:v>243.75699999999998</c:v>
                </c:pt>
                <c:pt idx="122">
                  <c:v>245.02699999999999</c:v>
                </c:pt>
                <c:pt idx="123">
                  <c:v>246.29350000000005</c:v>
                </c:pt>
                <c:pt idx="124">
                  <c:v>247.4915</c:v>
                </c:pt>
                <c:pt idx="125">
                  <c:v>248.52450000000007</c:v>
                </c:pt>
                <c:pt idx="126">
                  <c:v>249.26799999999997</c:v>
                </c:pt>
                <c:pt idx="127">
                  <c:v>249.80949999999999</c:v>
                </c:pt>
                <c:pt idx="128">
                  <c:v>249.86950000000002</c:v>
                </c:pt>
                <c:pt idx="129">
                  <c:v>249.887</c:v>
                </c:pt>
                <c:pt idx="130">
                  <c:v>249.98499999999999</c:v>
                </c:pt>
                <c:pt idx="131">
                  <c:v>249.95349999999999</c:v>
                </c:pt>
                <c:pt idx="132">
                  <c:v>249.75099999999998</c:v>
                </c:pt>
                <c:pt idx="133">
                  <c:v>249.20500000000001</c:v>
                </c:pt>
                <c:pt idx="134">
                  <c:v>248.60049999999995</c:v>
                </c:pt>
                <c:pt idx="135">
                  <c:v>247.8665</c:v>
                </c:pt>
                <c:pt idx="136">
                  <c:v>247.35349999999994</c:v>
                </c:pt>
                <c:pt idx="137">
                  <c:v>246.21449999999996</c:v>
                </c:pt>
                <c:pt idx="138">
                  <c:v>245.03949999999995</c:v>
                </c:pt>
                <c:pt idx="139">
                  <c:v>243.76900000000001</c:v>
                </c:pt>
                <c:pt idx="140">
                  <c:v>242.471</c:v>
                </c:pt>
                <c:pt idx="141">
                  <c:v>240.92949999999996</c:v>
                </c:pt>
                <c:pt idx="142">
                  <c:v>239.30499999999998</c:v>
                </c:pt>
                <c:pt idx="143">
                  <c:v>237.88799999999998</c:v>
                </c:pt>
                <c:pt idx="144">
                  <c:v>236.85</c:v>
                </c:pt>
                <c:pt idx="145">
                  <c:v>236.03849999999997</c:v>
                </c:pt>
                <c:pt idx="146">
                  <c:v>235.30799999999999</c:v>
                </c:pt>
                <c:pt idx="147">
                  <c:v>234.58699999999999</c:v>
                </c:pt>
                <c:pt idx="148">
                  <c:v>233.79500000000002</c:v>
                </c:pt>
                <c:pt idx="149">
                  <c:v>233.26700000000005</c:v>
                </c:pt>
                <c:pt idx="150">
                  <c:v>232.64050000000003</c:v>
                </c:pt>
                <c:pt idx="151">
                  <c:v>232.19100000000003</c:v>
                </c:pt>
                <c:pt idx="152">
                  <c:v>231.43750000000006</c:v>
                </c:pt>
                <c:pt idx="153">
                  <c:v>230.97749999999996</c:v>
                </c:pt>
                <c:pt idx="154">
                  <c:v>230.88849999999996</c:v>
                </c:pt>
                <c:pt idx="155">
                  <c:v>231.06799999999998</c:v>
                </c:pt>
                <c:pt idx="156">
                  <c:v>231.25100000000003</c:v>
                </c:pt>
                <c:pt idx="157">
                  <c:v>232.06800000000004</c:v>
                </c:pt>
                <c:pt idx="158">
                  <c:v>232.79250000000002</c:v>
                </c:pt>
                <c:pt idx="159">
                  <c:v>233.904</c:v>
                </c:pt>
                <c:pt idx="160">
                  <c:v>235.00399999999999</c:v>
                </c:pt>
                <c:pt idx="161">
                  <c:v>236.09849999999997</c:v>
                </c:pt>
                <c:pt idx="162">
                  <c:v>237.31450000000004</c:v>
                </c:pt>
                <c:pt idx="163">
                  <c:v>238.17350000000002</c:v>
                </c:pt>
                <c:pt idx="164">
                  <c:v>238.27849999999998</c:v>
                </c:pt>
                <c:pt idx="165">
                  <c:v>238.1755</c:v>
                </c:pt>
                <c:pt idx="166">
                  <c:v>238.38800000000001</c:v>
                </c:pt>
                <c:pt idx="167">
                  <c:v>238.48949999999999</c:v>
                </c:pt>
                <c:pt idx="168">
                  <c:v>238.88550000000001</c:v>
                </c:pt>
                <c:pt idx="169">
                  <c:v>239.03250000000003</c:v>
                </c:pt>
                <c:pt idx="170">
                  <c:v>239.1755</c:v>
                </c:pt>
                <c:pt idx="171">
                  <c:v>239.46799999999999</c:v>
                </c:pt>
                <c:pt idx="172">
                  <c:v>239.4605</c:v>
                </c:pt>
                <c:pt idx="173">
                  <c:v>239.11999999999998</c:v>
                </c:pt>
                <c:pt idx="174">
                  <c:v>238.33799999999997</c:v>
                </c:pt>
                <c:pt idx="175">
                  <c:v>236.97850000000003</c:v>
                </c:pt>
                <c:pt idx="176">
                  <c:v>235.57650000000004</c:v>
                </c:pt>
                <c:pt idx="177">
                  <c:v>234.04649999999998</c:v>
                </c:pt>
                <c:pt idx="178">
                  <c:v>232.45749999999998</c:v>
                </c:pt>
                <c:pt idx="179">
                  <c:v>230.97599999999997</c:v>
                </c:pt>
                <c:pt idx="180">
                  <c:v>229.3895</c:v>
                </c:pt>
                <c:pt idx="181">
                  <c:v>228.02550000000005</c:v>
                </c:pt>
                <c:pt idx="182">
                  <c:v>226.70700000000002</c:v>
                </c:pt>
                <c:pt idx="183">
                  <c:v>225.54249999999996</c:v>
                </c:pt>
                <c:pt idx="184">
                  <c:v>224.60099999999997</c:v>
                </c:pt>
                <c:pt idx="185">
                  <c:v>223.92850000000004</c:v>
                </c:pt>
                <c:pt idx="186">
                  <c:v>222.73150000000001</c:v>
                </c:pt>
                <c:pt idx="187">
                  <c:v>221.93650000000002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9-324A-B4BF-6B325BE31C7F}"/>
            </c:ext>
          </c:extLst>
        </c:ser>
        <c:ser>
          <c:idx val="2"/>
          <c:order val="2"/>
          <c:tx>
            <c:strRef>
              <c:f>'Q3,(RSI,bollinger,SO)'!$K$1</c:f>
              <c:strCache>
                <c:ptCount val="1"/>
                <c:pt idx="0">
                  <c:v>upper band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'Q3,(RSI,bollinger,SO)'!$K$2:$K$189</c:f>
              <c:numCache>
                <c:formatCode>General</c:formatCode>
                <c:ptCount val="188"/>
                <c:pt idx="19">
                  <c:v>236.45835741922622</c:v>
                </c:pt>
                <c:pt idx="20">
                  <c:v>236.28251853746733</c:v>
                </c:pt>
                <c:pt idx="21">
                  <c:v>236.23610371941976</c:v>
                </c:pt>
                <c:pt idx="22">
                  <c:v>236.38722043175801</c:v>
                </c:pt>
                <c:pt idx="23">
                  <c:v>236.27609418244148</c:v>
                </c:pt>
                <c:pt idx="24">
                  <c:v>237.14153617553418</c:v>
                </c:pt>
                <c:pt idx="25">
                  <c:v>237.75745518291924</c:v>
                </c:pt>
                <c:pt idx="26">
                  <c:v>236.83916931918947</c:v>
                </c:pt>
                <c:pt idx="27">
                  <c:v>236.27668117709362</c:v>
                </c:pt>
                <c:pt idx="28">
                  <c:v>234.98596296501734</c:v>
                </c:pt>
                <c:pt idx="29">
                  <c:v>232.56386872333383</c:v>
                </c:pt>
                <c:pt idx="30">
                  <c:v>229.76238393945656</c:v>
                </c:pt>
                <c:pt idx="31">
                  <c:v>228.43409011986478</c:v>
                </c:pt>
                <c:pt idx="32">
                  <c:v>228.52987755532163</c:v>
                </c:pt>
                <c:pt idx="33">
                  <c:v>228.85898683958737</c:v>
                </c:pt>
                <c:pt idx="34">
                  <c:v>229.20453947974013</c:v>
                </c:pt>
                <c:pt idx="35">
                  <c:v>229.49081968913947</c:v>
                </c:pt>
                <c:pt idx="36">
                  <c:v>230.43371425101594</c:v>
                </c:pt>
                <c:pt idx="37">
                  <c:v>231.02766712133626</c:v>
                </c:pt>
                <c:pt idx="38">
                  <c:v>231.9230248817214</c:v>
                </c:pt>
                <c:pt idx="39">
                  <c:v>232.78793385550975</c:v>
                </c:pt>
                <c:pt idx="40">
                  <c:v>233.70419389971241</c:v>
                </c:pt>
                <c:pt idx="41">
                  <c:v>234.17342289892227</c:v>
                </c:pt>
                <c:pt idx="42">
                  <c:v>235.2638965250915</c:v>
                </c:pt>
                <c:pt idx="43">
                  <c:v>236.10073409877521</c:v>
                </c:pt>
                <c:pt idx="44">
                  <c:v>235.4743741077358</c:v>
                </c:pt>
                <c:pt idx="45">
                  <c:v>234.0070686751869</c:v>
                </c:pt>
                <c:pt idx="46">
                  <c:v>232.61125597272954</c:v>
                </c:pt>
                <c:pt idx="47">
                  <c:v>231.61219452747054</c:v>
                </c:pt>
                <c:pt idx="48">
                  <c:v>231.02656476347084</c:v>
                </c:pt>
                <c:pt idx="49">
                  <c:v>230.6613215592601</c:v>
                </c:pt>
                <c:pt idx="50">
                  <c:v>230.59960055241316</c:v>
                </c:pt>
                <c:pt idx="51">
                  <c:v>230.55933190205226</c:v>
                </c:pt>
                <c:pt idx="52">
                  <c:v>230.53352985929465</c:v>
                </c:pt>
                <c:pt idx="53">
                  <c:v>231.06678757635223</c:v>
                </c:pt>
                <c:pt idx="54">
                  <c:v>231.28921967476953</c:v>
                </c:pt>
                <c:pt idx="55">
                  <c:v>230.98806508249825</c:v>
                </c:pt>
                <c:pt idx="56">
                  <c:v>231.39261518815377</c:v>
                </c:pt>
                <c:pt idx="57">
                  <c:v>231.8421504810739</c:v>
                </c:pt>
                <c:pt idx="58">
                  <c:v>231.79523323918147</c:v>
                </c:pt>
                <c:pt idx="59">
                  <c:v>231.82241033556352</c:v>
                </c:pt>
                <c:pt idx="60">
                  <c:v>231.58532005522642</c:v>
                </c:pt>
                <c:pt idx="61">
                  <c:v>231.72796145559181</c:v>
                </c:pt>
                <c:pt idx="62">
                  <c:v>231.35290143754574</c:v>
                </c:pt>
                <c:pt idx="63">
                  <c:v>232.30937194286759</c:v>
                </c:pt>
                <c:pt idx="64">
                  <c:v>232.53590739581031</c:v>
                </c:pt>
                <c:pt idx="65">
                  <c:v>232.79413377024551</c:v>
                </c:pt>
                <c:pt idx="66">
                  <c:v>232.93566383188946</c:v>
                </c:pt>
                <c:pt idx="67">
                  <c:v>233.12634742615171</c:v>
                </c:pt>
                <c:pt idx="68">
                  <c:v>233.09871960795516</c:v>
                </c:pt>
                <c:pt idx="69">
                  <c:v>233.10221136930306</c:v>
                </c:pt>
                <c:pt idx="70">
                  <c:v>233.60857701378313</c:v>
                </c:pt>
                <c:pt idx="71">
                  <c:v>233.98458071929682</c:v>
                </c:pt>
                <c:pt idx="72">
                  <c:v>234.13794239717421</c:v>
                </c:pt>
                <c:pt idx="73">
                  <c:v>233.86950247584431</c:v>
                </c:pt>
                <c:pt idx="74">
                  <c:v>233.77302990366044</c:v>
                </c:pt>
                <c:pt idx="75">
                  <c:v>233.71204343011107</c:v>
                </c:pt>
                <c:pt idx="76">
                  <c:v>234.15702404989972</c:v>
                </c:pt>
                <c:pt idx="77">
                  <c:v>235.22387866156686</c:v>
                </c:pt>
                <c:pt idx="78">
                  <c:v>236.51565086946565</c:v>
                </c:pt>
                <c:pt idx="79">
                  <c:v>237.47849709803248</c:v>
                </c:pt>
                <c:pt idx="80">
                  <c:v>237.57504394000253</c:v>
                </c:pt>
                <c:pt idx="81">
                  <c:v>237.66525886170589</c:v>
                </c:pt>
                <c:pt idx="82">
                  <c:v>237.80995695890329</c:v>
                </c:pt>
                <c:pt idx="83">
                  <c:v>237.86388980407025</c:v>
                </c:pt>
                <c:pt idx="84">
                  <c:v>238.17062593078401</c:v>
                </c:pt>
                <c:pt idx="85">
                  <c:v>238.14434859088809</c:v>
                </c:pt>
                <c:pt idx="86">
                  <c:v>238.12380981178632</c:v>
                </c:pt>
                <c:pt idx="87">
                  <c:v>238.5262966319699</c:v>
                </c:pt>
                <c:pt idx="88">
                  <c:v>238.47039713635951</c:v>
                </c:pt>
                <c:pt idx="89">
                  <c:v>238.69939728911831</c:v>
                </c:pt>
                <c:pt idx="90">
                  <c:v>239.02488790727327</c:v>
                </c:pt>
                <c:pt idx="91">
                  <c:v>239.00840581573433</c:v>
                </c:pt>
                <c:pt idx="92">
                  <c:v>239.01501954182797</c:v>
                </c:pt>
                <c:pt idx="93">
                  <c:v>238.97367185126109</c:v>
                </c:pt>
                <c:pt idx="94">
                  <c:v>238.54712305109106</c:v>
                </c:pt>
                <c:pt idx="95">
                  <c:v>238.27852203075773</c:v>
                </c:pt>
                <c:pt idx="96">
                  <c:v>237.94581173122097</c:v>
                </c:pt>
                <c:pt idx="97">
                  <c:v>237.05200527991798</c:v>
                </c:pt>
                <c:pt idx="98">
                  <c:v>235.70648553523179</c:v>
                </c:pt>
                <c:pt idx="99">
                  <c:v>234.35162447566128</c:v>
                </c:pt>
                <c:pt idx="100">
                  <c:v>234.12180721417505</c:v>
                </c:pt>
                <c:pt idx="101">
                  <c:v>233.8655629914339</c:v>
                </c:pt>
                <c:pt idx="102">
                  <c:v>233.61331178223685</c:v>
                </c:pt>
                <c:pt idx="103">
                  <c:v>233.4822045369695</c:v>
                </c:pt>
                <c:pt idx="104">
                  <c:v>233.87426459182905</c:v>
                </c:pt>
                <c:pt idx="105">
                  <c:v>234.87214588186134</c:v>
                </c:pt>
                <c:pt idx="106">
                  <c:v>236.63930328065027</c:v>
                </c:pt>
                <c:pt idx="107">
                  <c:v>238.60317772875817</c:v>
                </c:pt>
                <c:pt idx="108">
                  <c:v>240.93349272732988</c:v>
                </c:pt>
                <c:pt idx="109">
                  <c:v>242.98164330675451</c:v>
                </c:pt>
                <c:pt idx="110">
                  <c:v>244.57991635111037</c:v>
                </c:pt>
                <c:pt idx="111">
                  <c:v>246.1036909301661</c:v>
                </c:pt>
                <c:pt idx="112">
                  <c:v>248.24069526631229</c:v>
                </c:pt>
                <c:pt idx="113">
                  <c:v>250.06706835758843</c:v>
                </c:pt>
                <c:pt idx="114">
                  <c:v>251.24011407196707</c:v>
                </c:pt>
                <c:pt idx="115">
                  <c:v>252.45967476044223</c:v>
                </c:pt>
                <c:pt idx="116">
                  <c:v>253.67324283584904</c:v>
                </c:pt>
                <c:pt idx="117">
                  <c:v>254.8057235413481</c:v>
                </c:pt>
                <c:pt idx="118">
                  <c:v>256.40282669337813</c:v>
                </c:pt>
                <c:pt idx="119">
                  <c:v>256.6552226289852</c:v>
                </c:pt>
                <c:pt idx="120">
                  <c:v>256.94557340319204</c:v>
                </c:pt>
                <c:pt idx="121">
                  <c:v>257.62601749641226</c:v>
                </c:pt>
                <c:pt idx="122">
                  <c:v>258.17476923243913</c:v>
                </c:pt>
                <c:pt idx="123">
                  <c:v>259.39037029709573</c:v>
                </c:pt>
                <c:pt idx="124">
                  <c:v>260.64505669331345</c:v>
                </c:pt>
                <c:pt idx="125">
                  <c:v>260.73561568677451</c:v>
                </c:pt>
                <c:pt idx="126">
                  <c:v>260.36959324743879</c:v>
                </c:pt>
                <c:pt idx="127">
                  <c:v>259.93725753222691</c:v>
                </c:pt>
                <c:pt idx="128">
                  <c:v>259.83152996645924</c:v>
                </c:pt>
                <c:pt idx="129">
                  <c:v>259.7993996775968</c:v>
                </c:pt>
                <c:pt idx="130">
                  <c:v>259.64799179997146</c:v>
                </c:pt>
                <c:pt idx="131">
                  <c:v>259.71813495423527</c:v>
                </c:pt>
                <c:pt idx="132">
                  <c:v>259.95351960624379</c:v>
                </c:pt>
                <c:pt idx="133">
                  <c:v>260.91179784524672</c:v>
                </c:pt>
                <c:pt idx="134">
                  <c:v>262.0207650769961</c:v>
                </c:pt>
                <c:pt idx="135">
                  <c:v>262.93842618570596</c:v>
                </c:pt>
                <c:pt idx="136">
                  <c:v>263.07222001618982</c:v>
                </c:pt>
                <c:pt idx="137">
                  <c:v>263.97694586643104</c:v>
                </c:pt>
                <c:pt idx="138">
                  <c:v>263.85609567061954</c:v>
                </c:pt>
                <c:pt idx="139">
                  <c:v>265.00549480443863</c:v>
                </c:pt>
                <c:pt idx="140">
                  <c:v>265.27363872080554</c:v>
                </c:pt>
                <c:pt idx="141">
                  <c:v>264.46752967651776</c:v>
                </c:pt>
                <c:pt idx="142">
                  <c:v>263.15831886871575</c:v>
                </c:pt>
                <c:pt idx="143">
                  <c:v>260.34117054156093</c:v>
                </c:pt>
                <c:pt idx="144">
                  <c:v>256.9901207334488</c:v>
                </c:pt>
                <c:pt idx="145">
                  <c:v>254.21111128876723</c:v>
                </c:pt>
                <c:pt idx="146">
                  <c:v>251.84630335598959</c:v>
                </c:pt>
                <c:pt idx="147">
                  <c:v>249.53186724069857</c:v>
                </c:pt>
                <c:pt idx="148">
                  <c:v>248.34666114590578</c:v>
                </c:pt>
                <c:pt idx="149">
                  <c:v>247.10623955927306</c:v>
                </c:pt>
                <c:pt idx="150">
                  <c:v>245.3300190485775</c:v>
                </c:pt>
                <c:pt idx="151">
                  <c:v>244.0638614029954</c:v>
                </c:pt>
                <c:pt idx="152">
                  <c:v>242.37840706332992</c:v>
                </c:pt>
                <c:pt idx="153">
                  <c:v>241.73227250242638</c:v>
                </c:pt>
                <c:pt idx="154">
                  <c:v>241.55310209734691</c:v>
                </c:pt>
                <c:pt idx="155">
                  <c:v>242.01908665600672</c:v>
                </c:pt>
                <c:pt idx="156">
                  <c:v>242.78736246601889</c:v>
                </c:pt>
                <c:pt idx="157">
                  <c:v>244.94855507140005</c:v>
                </c:pt>
                <c:pt idx="158">
                  <c:v>246.76252938624799</c:v>
                </c:pt>
                <c:pt idx="159">
                  <c:v>248.00963366363354</c:v>
                </c:pt>
                <c:pt idx="160">
                  <c:v>249.23255749614319</c:v>
                </c:pt>
                <c:pt idx="161">
                  <c:v>250.01720725243356</c:v>
                </c:pt>
                <c:pt idx="162">
                  <c:v>250.56747896998814</c:v>
                </c:pt>
                <c:pt idx="163">
                  <c:v>251.61777136856361</c:v>
                </c:pt>
                <c:pt idx="164">
                  <c:v>251.75837080212955</c:v>
                </c:pt>
                <c:pt idx="165">
                  <c:v>251.65205660377444</c:v>
                </c:pt>
                <c:pt idx="166">
                  <c:v>251.95937948230142</c:v>
                </c:pt>
                <c:pt idx="167">
                  <c:v>252.01597069540625</c:v>
                </c:pt>
                <c:pt idx="168">
                  <c:v>251.55689750528103</c:v>
                </c:pt>
                <c:pt idx="169">
                  <c:v>251.47275025133297</c:v>
                </c:pt>
                <c:pt idx="170">
                  <c:v>251.36127509790995</c:v>
                </c:pt>
                <c:pt idx="171">
                  <c:v>251.32836584152179</c:v>
                </c:pt>
                <c:pt idx="172">
                  <c:v>251.35253267118921</c:v>
                </c:pt>
                <c:pt idx="173">
                  <c:v>252.70531250245915</c:v>
                </c:pt>
                <c:pt idx="174">
                  <c:v>254.95987854352776</c:v>
                </c:pt>
                <c:pt idx="175">
                  <c:v>257.97736540794654</c:v>
                </c:pt>
                <c:pt idx="176">
                  <c:v>258.91025713650214</c:v>
                </c:pt>
                <c:pt idx="177">
                  <c:v>258.8552796640837</c:v>
                </c:pt>
                <c:pt idx="178">
                  <c:v>258.49577617788452</c:v>
                </c:pt>
                <c:pt idx="179">
                  <c:v>257.40937794292819</c:v>
                </c:pt>
                <c:pt idx="180">
                  <c:v>255.87784856071031</c:v>
                </c:pt>
                <c:pt idx="181">
                  <c:v>253.81014045042895</c:v>
                </c:pt>
                <c:pt idx="182">
                  <c:v>251.04084223452469</c:v>
                </c:pt>
                <c:pt idx="183">
                  <c:v>247.93064148042143</c:v>
                </c:pt>
                <c:pt idx="184">
                  <c:v>245.92383470835898</c:v>
                </c:pt>
                <c:pt idx="185">
                  <c:v>244.39621452543588</c:v>
                </c:pt>
                <c:pt idx="186">
                  <c:v>241.51990434669045</c:v>
                </c:pt>
                <c:pt idx="187">
                  <c:v>239.2900790635762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99-324A-B4BF-6B325BE31C7F}"/>
            </c:ext>
          </c:extLst>
        </c:ser>
        <c:ser>
          <c:idx val="3"/>
          <c:order val="3"/>
          <c:tx>
            <c:strRef>
              <c:f>'Q3,(RSI,bollinger,SO)'!$L$1</c:f>
              <c:strCache>
                <c:ptCount val="1"/>
                <c:pt idx="0">
                  <c:v>lower band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'Q3,(RSI,bollinger,SO)'!$L$2:$L$189</c:f>
              <c:numCache>
                <c:formatCode>General</c:formatCode>
                <c:ptCount val="188"/>
                <c:pt idx="19">
                  <c:v>213.57064258077378</c:v>
                </c:pt>
                <c:pt idx="20">
                  <c:v>213.95148146253271</c:v>
                </c:pt>
                <c:pt idx="21">
                  <c:v>214.1788962805802</c:v>
                </c:pt>
                <c:pt idx="22">
                  <c:v>213.70877956824188</c:v>
                </c:pt>
                <c:pt idx="23">
                  <c:v>213.17190581755838</c:v>
                </c:pt>
                <c:pt idx="24">
                  <c:v>210.45146382446583</c:v>
                </c:pt>
                <c:pt idx="25">
                  <c:v>207.69054481708073</c:v>
                </c:pt>
                <c:pt idx="26">
                  <c:v>206.29283068081048</c:v>
                </c:pt>
                <c:pt idx="27">
                  <c:v>205.4293188229064</c:v>
                </c:pt>
                <c:pt idx="28">
                  <c:v>205.29003703498267</c:v>
                </c:pt>
                <c:pt idx="29">
                  <c:v>206.02513127666623</c:v>
                </c:pt>
                <c:pt idx="30">
                  <c:v>207.47161606054354</c:v>
                </c:pt>
                <c:pt idx="31">
                  <c:v>208.08390988013537</c:v>
                </c:pt>
                <c:pt idx="32">
                  <c:v>208.04212244467848</c:v>
                </c:pt>
                <c:pt idx="33">
                  <c:v>207.88701316041261</c:v>
                </c:pt>
                <c:pt idx="34">
                  <c:v>207.73446052025989</c:v>
                </c:pt>
                <c:pt idx="35">
                  <c:v>207.59818031086058</c:v>
                </c:pt>
                <c:pt idx="36">
                  <c:v>207.44128574898394</c:v>
                </c:pt>
                <c:pt idx="37">
                  <c:v>207.55133287866363</c:v>
                </c:pt>
                <c:pt idx="38">
                  <c:v>207.54397511827858</c:v>
                </c:pt>
                <c:pt idx="39">
                  <c:v>207.5730661444903</c:v>
                </c:pt>
                <c:pt idx="40">
                  <c:v>207.57980610028758</c:v>
                </c:pt>
                <c:pt idx="41">
                  <c:v>207.55157710107775</c:v>
                </c:pt>
                <c:pt idx="42">
                  <c:v>207.60410347490856</c:v>
                </c:pt>
                <c:pt idx="43">
                  <c:v>207.68126590122478</c:v>
                </c:pt>
                <c:pt idx="44">
                  <c:v>209.65762589226426</c:v>
                </c:pt>
                <c:pt idx="45">
                  <c:v>212.48693132481324</c:v>
                </c:pt>
                <c:pt idx="46">
                  <c:v>215.13874402727046</c:v>
                </c:pt>
                <c:pt idx="47">
                  <c:v>216.8888054725295</c:v>
                </c:pt>
                <c:pt idx="48">
                  <c:v>217.94143523652912</c:v>
                </c:pt>
                <c:pt idx="49">
                  <c:v>218.5646784407399</c:v>
                </c:pt>
                <c:pt idx="50">
                  <c:v>218.76539944758679</c:v>
                </c:pt>
                <c:pt idx="51">
                  <c:v>218.91066809794782</c:v>
                </c:pt>
                <c:pt idx="52">
                  <c:v>218.7144701407054</c:v>
                </c:pt>
                <c:pt idx="53">
                  <c:v>217.20821242364775</c:v>
                </c:pt>
                <c:pt idx="54">
                  <c:v>216.07578032523043</c:v>
                </c:pt>
                <c:pt idx="55">
                  <c:v>215.79493491750176</c:v>
                </c:pt>
                <c:pt idx="56">
                  <c:v>215.63738481184615</c:v>
                </c:pt>
                <c:pt idx="57">
                  <c:v>215.55484951892615</c:v>
                </c:pt>
                <c:pt idx="58">
                  <c:v>215.56476676081854</c:v>
                </c:pt>
                <c:pt idx="59">
                  <c:v>215.5565896644365</c:v>
                </c:pt>
                <c:pt idx="60">
                  <c:v>215.62767994477349</c:v>
                </c:pt>
                <c:pt idx="61">
                  <c:v>215.58803854440828</c:v>
                </c:pt>
                <c:pt idx="62">
                  <c:v>215.76309856245425</c:v>
                </c:pt>
                <c:pt idx="63">
                  <c:v>215.20662805713238</c:v>
                </c:pt>
                <c:pt idx="64">
                  <c:v>215.32409260418964</c:v>
                </c:pt>
                <c:pt idx="65">
                  <c:v>215.65886622975435</c:v>
                </c:pt>
                <c:pt idx="66">
                  <c:v>215.84633616811053</c:v>
                </c:pt>
                <c:pt idx="67">
                  <c:v>216.25365257384823</c:v>
                </c:pt>
                <c:pt idx="68">
                  <c:v>216.35928039204481</c:v>
                </c:pt>
                <c:pt idx="69">
                  <c:v>216.92178863069699</c:v>
                </c:pt>
                <c:pt idx="70">
                  <c:v>217.10342298621697</c:v>
                </c:pt>
                <c:pt idx="71">
                  <c:v>217.35441928070324</c:v>
                </c:pt>
                <c:pt idx="72">
                  <c:v>217.70605760282584</c:v>
                </c:pt>
                <c:pt idx="73">
                  <c:v>219.47249752415567</c:v>
                </c:pt>
                <c:pt idx="74">
                  <c:v>221.27497009633962</c:v>
                </c:pt>
                <c:pt idx="75">
                  <c:v>222.44495656988897</c:v>
                </c:pt>
                <c:pt idx="76">
                  <c:v>222.3279759501003</c:v>
                </c:pt>
                <c:pt idx="77">
                  <c:v>221.94112133843311</c:v>
                </c:pt>
                <c:pt idx="78">
                  <c:v>221.65034913053435</c:v>
                </c:pt>
                <c:pt idx="79">
                  <c:v>221.53650290196751</c:v>
                </c:pt>
                <c:pt idx="80">
                  <c:v>221.87895605999748</c:v>
                </c:pt>
                <c:pt idx="81">
                  <c:v>222.09374113829412</c:v>
                </c:pt>
                <c:pt idx="82">
                  <c:v>222.3110430410967</c:v>
                </c:pt>
                <c:pt idx="83">
                  <c:v>222.29711019592969</c:v>
                </c:pt>
                <c:pt idx="84">
                  <c:v>222.73637406921603</c:v>
                </c:pt>
                <c:pt idx="85">
                  <c:v>223.09465140911206</c:v>
                </c:pt>
                <c:pt idx="86">
                  <c:v>223.13919018821372</c:v>
                </c:pt>
                <c:pt idx="87">
                  <c:v>222.34770336803007</c:v>
                </c:pt>
                <c:pt idx="88">
                  <c:v>222.43560286364055</c:v>
                </c:pt>
                <c:pt idx="89">
                  <c:v>221.97460271088178</c:v>
                </c:pt>
                <c:pt idx="90">
                  <c:v>220.96711209272675</c:v>
                </c:pt>
                <c:pt idx="91">
                  <c:v>220.82759418426562</c:v>
                </c:pt>
                <c:pt idx="92">
                  <c:v>220.76198045817196</c:v>
                </c:pt>
                <c:pt idx="93">
                  <c:v>220.09632814873879</c:v>
                </c:pt>
                <c:pt idx="94">
                  <c:v>219.56087694890877</c:v>
                </c:pt>
                <c:pt idx="95">
                  <c:v>219.16347796924211</c:v>
                </c:pt>
                <c:pt idx="96">
                  <c:v>219.10318826877901</c:v>
                </c:pt>
                <c:pt idx="97">
                  <c:v>218.996994720082</c:v>
                </c:pt>
                <c:pt idx="98">
                  <c:v>219.4965144647683</c:v>
                </c:pt>
                <c:pt idx="99">
                  <c:v>220.0933755243386</c:v>
                </c:pt>
                <c:pt idx="100">
                  <c:v>220.1471927858249</c:v>
                </c:pt>
                <c:pt idx="101">
                  <c:v>220.19843700856612</c:v>
                </c:pt>
                <c:pt idx="102">
                  <c:v>220.29668821776318</c:v>
                </c:pt>
                <c:pt idx="103">
                  <c:v>220.37479546303047</c:v>
                </c:pt>
                <c:pt idx="104">
                  <c:v>220.12173540817093</c:v>
                </c:pt>
                <c:pt idx="105">
                  <c:v>219.60685411813864</c:v>
                </c:pt>
                <c:pt idx="106">
                  <c:v>218.98169671934971</c:v>
                </c:pt>
                <c:pt idx="107">
                  <c:v>218.68582227124188</c:v>
                </c:pt>
                <c:pt idx="108">
                  <c:v>218.41950727267007</c:v>
                </c:pt>
                <c:pt idx="109">
                  <c:v>218.32735669324541</c:v>
                </c:pt>
                <c:pt idx="110">
                  <c:v>218.76108364888964</c:v>
                </c:pt>
                <c:pt idx="111">
                  <c:v>218.77330906983386</c:v>
                </c:pt>
                <c:pt idx="112">
                  <c:v>218.61530473368765</c:v>
                </c:pt>
                <c:pt idx="113">
                  <c:v>219.14293164241161</c:v>
                </c:pt>
                <c:pt idx="114">
                  <c:v>220.19588592803296</c:v>
                </c:pt>
                <c:pt idx="115">
                  <c:v>221.26032523955774</c:v>
                </c:pt>
                <c:pt idx="116">
                  <c:v>222.03775716415103</c:v>
                </c:pt>
                <c:pt idx="117">
                  <c:v>223.50927645865195</c:v>
                </c:pt>
                <c:pt idx="118">
                  <c:v>224.45817330662186</c:v>
                </c:pt>
                <c:pt idx="119">
                  <c:v>226.18277737101485</c:v>
                </c:pt>
                <c:pt idx="120">
                  <c:v>227.97142659680799</c:v>
                </c:pt>
                <c:pt idx="121">
                  <c:v>229.88798250358772</c:v>
                </c:pt>
                <c:pt idx="122">
                  <c:v>231.87923076756084</c:v>
                </c:pt>
                <c:pt idx="123">
                  <c:v>233.19662970290437</c:v>
                </c:pt>
                <c:pt idx="124">
                  <c:v>234.33794330668658</c:v>
                </c:pt>
                <c:pt idx="125">
                  <c:v>236.31338431322561</c:v>
                </c:pt>
                <c:pt idx="126">
                  <c:v>238.16640675256116</c:v>
                </c:pt>
                <c:pt idx="127">
                  <c:v>239.68174246777309</c:v>
                </c:pt>
                <c:pt idx="128">
                  <c:v>239.90747003354079</c:v>
                </c:pt>
                <c:pt idx="129">
                  <c:v>239.97460032240321</c:v>
                </c:pt>
                <c:pt idx="130">
                  <c:v>240.32200820002853</c:v>
                </c:pt>
                <c:pt idx="131">
                  <c:v>240.18886504576471</c:v>
                </c:pt>
                <c:pt idx="132">
                  <c:v>239.54848039375617</c:v>
                </c:pt>
                <c:pt idx="133">
                  <c:v>237.49820215475327</c:v>
                </c:pt>
                <c:pt idx="134">
                  <c:v>235.18023492300381</c:v>
                </c:pt>
                <c:pt idx="135">
                  <c:v>232.79457381429407</c:v>
                </c:pt>
                <c:pt idx="136">
                  <c:v>231.63477998381006</c:v>
                </c:pt>
                <c:pt idx="137">
                  <c:v>228.45205413356888</c:v>
                </c:pt>
                <c:pt idx="138">
                  <c:v>226.22290432938038</c:v>
                </c:pt>
                <c:pt idx="139">
                  <c:v>222.53250519556141</c:v>
                </c:pt>
                <c:pt idx="140">
                  <c:v>219.6683612791945</c:v>
                </c:pt>
                <c:pt idx="141">
                  <c:v>217.3914703234822</c:v>
                </c:pt>
                <c:pt idx="142">
                  <c:v>215.4516811312842</c:v>
                </c:pt>
                <c:pt idx="143">
                  <c:v>215.43482945843903</c:v>
                </c:pt>
                <c:pt idx="144">
                  <c:v>216.70987926655118</c:v>
                </c:pt>
                <c:pt idx="145">
                  <c:v>217.86588871123271</c:v>
                </c:pt>
                <c:pt idx="146">
                  <c:v>218.76969664401039</c:v>
                </c:pt>
                <c:pt idx="147">
                  <c:v>219.6421327593014</c:v>
                </c:pt>
                <c:pt idx="148">
                  <c:v>219.24333885409425</c:v>
                </c:pt>
                <c:pt idx="149">
                  <c:v>219.42776044072704</c:v>
                </c:pt>
                <c:pt idx="150">
                  <c:v>219.95098095142257</c:v>
                </c:pt>
                <c:pt idx="151">
                  <c:v>220.31813859700466</c:v>
                </c:pt>
                <c:pt idx="152">
                  <c:v>220.4965929366702</c:v>
                </c:pt>
                <c:pt idx="153">
                  <c:v>220.22272749757354</c:v>
                </c:pt>
                <c:pt idx="154">
                  <c:v>220.22389790265302</c:v>
                </c:pt>
                <c:pt idx="155">
                  <c:v>220.11691334399325</c:v>
                </c:pt>
                <c:pt idx="156">
                  <c:v>219.71463753398118</c:v>
                </c:pt>
                <c:pt idx="157">
                  <c:v>219.18744492860003</c:v>
                </c:pt>
                <c:pt idx="158">
                  <c:v>218.82247061375205</c:v>
                </c:pt>
                <c:pt idx="159">
                  <c:v>219.79836633636646</c:v>
                </c:pt>
                <c:pt idx="160">
                  <c:v>220.77544250385679</c:v>
                </c:pt>
                <c:pt idx="161">
                  <c:v>222.17979274756638</c:v>
                </c:pt>
                <c:pt idx="162">
                  <c:v>224.06152103001193</c:v>
                </c:pt>
                <c:pt idx="163">
                  <c:v>224.72922863143643</c:v>
                </c:pt>
                <c:pt idx="164">
                  <c:v>224.79862919787041</c:v>
                </c:pt>
                <c:pt idx="165">
                  <c:v>224.69894339622556</c:v>
                </c:pt>
                <c:pt idx="166">
                  <c:v>224.8166205176986</c:v>
                </c:pt>
                <c:pt idx="167">
                  <c:v>224.96302930459373</c:v>
                </c:pt>
                <c:pt idx="168">
                  <c:v>226.21410249471899</c:v>
                </c:pt>
                <c:pt idx="169">
                  <c:v>226.59224974866709</c:v>
                </c:pt>
                <c:pt idx="170">
                  <c:v>226.98972490209005</c:v>
                </c:pt>
                <c:pt idx="171">
                  <c:v>227.60763415847819</c:v>
                </c:pt>
                <c:pt idx="172">
                  <c:v>227.56846732881078</c:v>
                </c:pt>
                <c:pt idx="173">
                  <c:v>225.5346874975408</c:v>
                </c:pt>
                <c:pt idx="174">
                  <c:v>221.71612145647217</c:v>
                </c:pt>
                <c:pt idx="175">
                  <c:v>215.97963459205351</c:v>
                </c:pt>
                <c:pt idx="176">
                  <c:v>212.24274286349794</c:v>
                </c:pt>
                <c:pt idx="177">
                  <c:v>209.23772033591629</c:v>
                </c:pt>
                <c:pt idx="178">
                  <c:v>206.41922382211544</c:v>
                </c:pt>
                <c:pt idx="179">
                  <c:v>204.54262205707175</c:v>
                </c:pt>
                <c:pt idx="180">
                  <c:v>202.90115143928969</c:v>
                </c:pt>
                <c:pt idx="181">
                  <c:v>202.24085954957116</c:v>
                </c:pt>
                <c:pt idx="182">
                  <c:v>202.37315776547536</c:v>
                </c:pt>
                <c:pt idx="183">
                  <c:v>203.15435851957849</c:v>
                </c:pt>
                <c:pt idx="184">
                  <c:v>203.27816529164096</c:v>
                </c:pt>
                <c:pt idx="185">
                  <c:v>203.4607854745642</c:v>
                </c:pt>
                <c:pt idx="186">
                  <c:v>203.94309565330957</c:v>
                </c:pt>
                <c:pt idx="187">
                  <c:v>204.58292093642385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99-324A-B4BF-6B325BE31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083231"/>
        <c:axId val="1101084943"/>
      </c:lineChart>
      <c:catAx>
        <c:axId val="1101083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84943"/>
        <c:crosses val="autoZero"/>
        <c:auto val="1"/>
        <c:lblAlgn val="ctr"/>
        <c:lblOffset val="100"/>
        <c:noMultiLvlLbl val="0"/>
      </c:catAx>
      <c:valAx>
        <c:axId val="11010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8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Stochastic</a:t>
            </a:r>
            <a:r>
              <a:rPr lang="en-GB" baseline="0"/>
              <a:t> Oscillator (KD)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'Q3,(RSI,bollinger,SO)'!$O$1</c:f>
              <c:strCache>
                <c:ptCount val="1"/>
                <c:pt idx="0">
                  <c:v>%K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'Q3,(RSI,bollinger,SO)'!$A$2:$A$189</c:f>
              <c:numCache>
                <c:formatCode>m/d/yy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'Q3,(RSI,bollinger,SO)'!$O$2:$O$189</c:f>
              <c:numCache>
                <c:formatCode>General</c:formatCode>
                <c:ptCount val="188"/>
                <c:pt idx="13">
                  <c:v>41.837299391256252</c:v>
                </c:pt>
                <c:pt idx="14">
                  <c:v>25.360824742268058</c:v>
                </c:pt>
                <c:pt idx="15">
                  <c:v>26.073850791258359</c:v>
                </c:pt>
                <c:pt idx="16">
                  <c:v>0</c:v>
                </c:pt>
                <c:pt idx="17">
                  <c:v>0</c:v>
                </c:pt>
                <c:pt idx="18">
                  <c:v>2.712060011540677</c:v>
                </c:pt>
                <c:pt idx="19">
                  <c:v>4.3277553375649198</c:v>
                </c:pt>
                <c:pt idx="20">
                  <c:v>7.5591459896134072</c:v>
                </c:pt>
                <c:pt idx="21">
                  <c:v>26.485862665897329</c:v>
                </c:pt>
                <c:pt idx="22">
                  <c:v>5.0201961915753337</c:v>
                </c:pt>
                <c:pt idx="23">
                  <c:v>13.675706866705175</c:v>
                </c:pt>
                <c:pt idx="24">
                  <c:v>0</c:v>
                </c:pt>
                <c:pt idx="25">
                  <c:v>0</c:v>
                </c:pt>
                <c:pt idx="26">
                  <c:v>14.566929133858286</c:v>
                </c:pt>
                <c:pt idx="27">
                  <c:v>34.195725534308281</c:v>
                </c:pt>
                <c:pt idx="28">
                  <c:v>50.674915635545659</c:v>
                </c:pt>
                <c:pt idx="29">
                  <c:v>69.360269360269328</c:v>
                </c:pt>
                <c:pt idx="30">
                  <c:v>94.545454545454547</c:v>
                </c:pt>
                <c:pt idx="31">
                  <c:v>97.575757575757478</c:v>
                </c:pt>
                <c:pt idx="32">
                  <c:v>100</c:v>
                </c:pt>
                <c:pt idx="33">
                  <c:v>100</c:v>
                </c:pt>
                <c:pt idx="34">
                  <c:v>99.149840595111442</c:v>
                </c:pt>
                <c:pt idx="35">
                  <c:v>100</c:v>
                </c:pt>
                <c:pt idx="36">
                  <c:v>99.429460580912945</c:v>
                </c:pt>
                <c:pt idx="37">
                  <c:v>89.73029045643159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86.938083121289296</c:v>
                </c:pt>
                <c:pt idx="42">
                  <c:v>100</c:v>
                </c:pt>
                <c:pt idx="43">
                  <c:v>90.727699530516503</c:v>
                </c:pt>
                <c:pt idx="44">
                  <c:v>13.01115241635703</c:v>
                </c:pt>
                <c:pt idx="45">
                  <c:v>0</c:v>
                </c:pt>
                <c:pt idx="46">
                  <c:v>17.114093959731562</c:v>
                </c:pt>
                <c:pt idx="47">
                  <c:v>0</c:v>
                </c:pt>
                <c:pt idx="48">
                  <c:v>1.0033444816053894</c:v>
                </c:pt>
                <c:pt idx="49">
                  <c:v>0</c:v>
                </c:pt>
                <c:pt idx="50">
                  <c:v>26.342975206611452</c:v>
                </c:pt>
                <c:pt idx="51">
                  <c:v>27.479338842975231</c:v>
                </c:pt>
                <c:pt idx="52">
                  <c:v>24.690082644628013</c:v>
                </c:pt>
                <c:pt idx="53">
                  <c:v>0</c:v>
                </c:pt>
                <c:pt idx="54">
                  <c:v>3.4892353377876684</c:v>
                </c:pt>
                <c:pt idx="55">
                  <c:v>32.442464736451413</c:v>
                </c:pt>
                <c:pt idx="56">
                  <c:v>98.974763406940099</c:v>
                </c:pt>
                <c:pt idx="57">
                  <c:v>94.66135458167318</c:v>
                </c:pt>
                <c:pt idx="58">
                  <c:v>80.876494023904357</c:v>
                </c:pt>
                <c:pt idx="59">
                  <c:v>88.047808764940243</c:v>
                </c:pt>
                <c:pt idx="60">
                  <c:v>80.079681274900423</c:v>
                </c:pt>
                <c:pt idx="61">
                  <c:v>89.243027888446264</c:v>
                </c:pt>
                <c:pt idx="62">
                  <c:v>91.39442231075688</c:v>
                </c:pt>
                <c:pt idx="63">
                  <c:v>100</c:v>
                </c:pt>
                <c:pt idx="64">
                  <c:v>59.292565947242274</c:v>
                </c:pt>
                <c:pt idx="65">
                  <c:v>62.70983213429259</c:v>
                </c:pt>
                <c:pt idx="66">
                  <c:v>56.055155875299704</c:v>
                </c:pt>
                <c:pt idx="67">
                  <c:v>61.752004935225258</c:v>
                </c:pt>
                <c:pt idx="68">
                  <c:v>8.1234768480909807</c:v>
                </c:pt>
                <c:pt idx="69">
                  <c:v>36.07427055702928</c:v>
                </c:pt>
                <c:pt idx="70">
                  <c:v>69.407603890362452</c:v>
                </c:pt>
                <c:pt idx="71">
                  <c:v>64.98673740053043</c:v>
                </c:pt>
                <c:pt idx="72">
                  <c:v>51.812555260831225</c:v>
                </c:pt>
                <c:pt idx="73">
                  <c:v>84.969053934571278</c:v>
                </c:pt>
                <c:pt idx="74">
                  <c:v>100</c:v>
                </c:pt>
                <c:pt idx="75">
                  <c:v>82.976973684210577</c:v>
                </c:pt>
                <c:pt idx="76">
                  <c:v>86.01973684210536</c:v>
                </c:pt>
                <c:pt idx="77">
                  <c:v>100</c:v>
                </c:pt>
                <c:pt idx="78">
                  <c:v>100</c:v>
                </c:pt>
                <c:pt idx="79">
                  <c:v>95.80797836375946</c:v>
                </c:pt>
                <c:pt idx="80">
                  <c:v>61.325219743069624</c:v>
                </c:pt>
                <c:pt idx="81">
                  <c:v>60.040567951318458</c:v>
                </c:pt>
                <c:pt idx="82">
                  <c:v>52.661064425770277</c:v>
                </c:pt>
                <c:pt idx="83">
                  <c:v>65.50951847704377</c:v>
                </c:pt>
                <c:pt idx="84">
                  <c:v>68.533034714445591</c:v>
                </c:pt>
                <c:pt idx="85">
                  <c:v>28.555431131018917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9.9516240497581059</c:v>
                </c:pt>
                <c:pt idx="90">
                  <c:v>4.9067035245335733</c:v>
                </c:pt>
                <c:pt idx="91">
                  <c:v>37.802349689011741</c:v>
                </c:pt>
                <c:pt idx="92">
                  <c:v>35.740072202166132</c:v>
                </c:pt>
                <c:pt idx="93">
                  <c:v>19.039451114922809</c:v>
                </c:pt>
                <c:pt idx="94">
                  <c:v>19.039451114922809</c:v>
                </c:pt>
                <c:pt idx="95">
                  <c:v>26.672384219554157</c:v>
                </c:pt>
                <c:pt idx="96">
                  <c:v>53.25900514579768</c:v>
                </c:pt>
                <c:pt idx="97">
                  <c:v>25.643224699828558</c:v>
                </c:pt>
                <c:pt idx="98">
                  <c:v>74.289245982694894</c:v>
                </c:pt>
                <c:pt idx="99">
                  <c:v>100</c:v>
                </c:pt>
                <c:pt idx="100">
                  <c:v>100</c:v>
                </c:pt>
                <c:pt idx="101">
                  <c:v>93.133047210300575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98.799630655586384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98.668442077230438</c:v>
                </c:pt>
                <c:pt idx="112">
                  <c:v>100</c:v>
                </c:pt>
                <c:pt idx="113">
                  <c:v>100</c:v>
                </c:pt>
                <c:pt idx="114">
                  <c:v>93.350649350649334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66.377708978328258</c:v>
                </c:pt>
                <c:pt idx="120">
                  <c:v>73.434125269978395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72.625698324022466</c:v>
                </c:pt>
                <c:pt idx="126">
                  <c:v>45.57063048683154</c:v>
                </c:pt>
                <c:pt idx="127">
                  <c:v>31.364724660813941</c:v>
                </c:pt>
                <c:pt idx="128">
                  <c:v>0</c:v>
                </c:pt>
                <c:pt idx="129">
                  <c:v>0</c:v>
                </c:pt>
                <c:pt idx="130">
                  <c:v>10.4725415070242</c:v>
                </c:pt>
                <c:pt idx="131">
                  <c:v>0</c:v>
                </c:pt>
                <c:pt idx="132">
                  <c:v>2.914931588340163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17.832167832167858</c:v>
                </c:pt>
                <c:pt idx="137">
                  <c:v>0</c:v>
                </c:pt>
                <c:pt idx="138">
                  <c:v>6.2934504207830155</c:v>
                </c:pt>
                <c:pt idx="139">
                  <c:v>0</c:v>
                </c:pt>
                <c:pt idx="140">
                  <c:v>4.2836573074155009</c:v>
                </c:pt>
                <c:pt idx="141">
                  <c:v>4.5617173524150703</c:v>
                </c:pt>
                <c:pt idx="142">
                  <c:v>0.62611806797859881</c:v>
                </c:pt>
                <c:pt idx="143">
                  <c:v>32.289803220035878</c:v>
                </c:pt>
                <c:pt idx="144">
                  <c:v>77.866400797607199</c:v>
                </c:pt>
                <c:pt idx="145">
                  <c:v>83.349950149551475</c:v>
                </c:pt>
                <c:pt idx="146">
                  <c:v>89.413875598086079</c:v>
                </c:pt>
                <c:pt idx="147">
                  <c:v>79.904306220095648</c:v>
                </c:pt>
                <c:pt idx="148">
                  <c:v>32.11722488038275</c:v>
                </c:pt>
                <c:pt idx="149">
                  <c:v>60.7655502392345</c:v>
                </c:pt>
                <c:pt idx="150">
                  <c:v>58.791866028708114</c:v>
                </c:pt>
                <c:pt idx="151">
                  <c:v>63.277511961722453</c:v>
                </c:pt>
                <c:pt idx="152">
                  <c:v>29.844497607655505</c:v>
                </c:pt>
                <c:pt idx="153">
                  <c:v>29.372738238841983</c:v>
                </c:pt>
                <c:pt idx="154">
                  <c:v>59.348612786489717</c:v>
                </c:pt>
                <c:pt idx="155">
                  <c:v>84.981905910735776</c:v>
                </c:pt>
                <c:pt idx="156">
                  <c:v>100</c:v>
                </c:pt>
                <c:pt idx="157">
                  <c:v>100</c:v>
                </c:pt>
                <c:pt idx="158">
                  <c:v>99.233942251031266</c:v>
                </c:pt>
                <c:pt idx="159">
                  <c:v>100</c:v>
                </c:pt>
                <c:pt idx="160">
                  <c:v>100</c:v>
                </c:pt>
                <c:pt idx="161">
                  <c:v>98.461538461538453</c:v>
                </c:pt>
                <c:pt idx="162">
                  <c:v>100</c:v>
                </c:pt>
                <c:pt idx="163">
                  <c:v>99.691833590138671</c:v>
                </c:pt>
                <c:pt idx="164">
                  <c:v>65.382639958911241</c:v>
                </c:pt>
                <c:pt idx="165">
                  <c:v>49.666153055983649</c:v>
                </c:pt>
                <c:pt idx="166">
                  <c:v>72.956298200514169</c:v>
                </c:pt>
                <c:pt idx="167">
                  <c:v>37.361878453038678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31.775700934579326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10.198072805139196</c:v>
                </c:pt>
                <c:pt idx="177">
                  <c:v>13.432835820895503</c:v>
                </c:pt>
                <c:pt idx="178">
                  <c:v>9.3594527363183815</c:v>
                </c:pt>
                <c:pt idx="179">
                  <c:v>17.288557213930357</c:v>
                </c:pt>
                <c:pt idx="180">
                  <c:v>15.03912895542698</c:v>
                </c:pt>
                <c:pt idx="181">
                  <c:v>29.227628445049366</c:v>
                </c:pt>
                <c:pt idx="182">
                  <c:v>37.597822388567501</c:v>
                </c:pt>
                <c:pt idx="183">
                  <c:v>47.873426335488261</c:v>
                </c:pt>
                <c:pt idx="184">
                  <c:v>40.319836679142561</c:v>
                </c:pt>
                <c:pt idx="185">
                  <c:v>79.606741573033716</c:v>
                </c:pt>
                <c:pt idx="186">
                  <c:v>58.0098800282287</c:v>
                </c:pt>
                <c:pt idx="187">
                  <c:v>87.861679604798866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8-1B47-9E49-1AC33D98A195}"/>
            </c:ext>
          </c:extLst>
        </c:ser>
        <c:ser>
          <c:idx val="1"/>
          <c:order val="1"/>
          <c:tx>
            <c:strRef>
              <c:f>'Q3,(RSI,bollinger,SO)'!$P$1</c:f>
              <c:strCache>
                <c:ptCount val="1"/>
                <c:pt idx="0">
                  <c:v>%D(3 day SMA of % K)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'Q3,(RSI,bollinger,SO)'!$A$2:$A$189</c:f>
              <c:numCache>
                <c:formatCode>m/d/yy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'Q3,(RSI,bollinger,SO)'!$P$2:$P$189</c:f>
              <c:numCache>
                <c:formatCode>General</c:formatCode>
                <c:ptCount val="188"/>
                <c:pt idx="15">
                  <c:v>31.090658308260895</c:v>
                </c:pt>
                <c:pt idx="16">
                  <c:v>17.144891844508805</c:v>
                </c:pt>
                <c:pt idx="17">
                  <c:v>8.6912835970861195</c:v>
                </c:pt>
                <c:pt idx="18">
                  <c:v>0.90402000384689229</c:v>
                </c:pt>
                <c:pt idx="19">
                  <c:v>2.3466051163685324</c:v>
                </c:pt>
                <c:pt idx="20">
                  <c:v>4.8663204462396683</c:v>
                </c:pt>
                <c:pt idx="21">
                  <c:v>12.790921331025219</c:v>
                </c:pt>
                <c:pt idx="22">
                  <c:v>13.021734949028689</c:v>
                </c:pt>
                <c:pt idx="23">
                  <c:v>15.060588574725946</c:v>
                </c:pt>
                <c:pt idx="24">
                  <c:v>6.231967686093502</c:v>
                </c:pt>
                <c:pt idx="25">
                  <c:v>4.5585689555683917</c:v>
                </c:pt>
                <c:pt idx="26">
                  <c:v>4.8556430446194287</c:v>
                </c:pt>
                <c:pt idx="27">
                  <c:v>16.254218222722191</c:v>
                </c:pt>
                <c:pt idx="28">
                  <c:v>33.145856767904071</c:v>
                </c:pt>
                <c:pt idx="29">
                  <c:v>51.410303510041082</c:v>
                </c:pt>
                <c:pt idx="30">
                  <c:v>71.526879847089845</c:v>
                </c:pt>
                <c:pt idx="31">
                  <c:v>87.160493827160451</c:v>
                </c:pt>
                <c:pt idx="32">
                  <c:v>97.373737373737342</c:v>
                </c:pt>
                <c:pt idx="33">
                  <c:v>99.191919191919169</c:v>
                </c:pt>
                <c:pt idx="34">
                  <c:v>99.7166135317038</c:v>
                </c:pt>
                <c:pt idx="35">
                  <c:v>99.7166135317038</c:v>
                </c:pt>
                <c:pt idx="36">
                  <c:v>99.526433725341462</c:v>
                </c:pt>
                <c:pt idx="37">
                  <c:v>96.38658367911485</c:v>
                </c:pt>
                <c:pt idx="38">
                  <c:v>96.38658367911485</c:v>
                </c:pt>
                <c:pt idx="39">
                  <c:v>96.576763485477201</c:v>
                </c:pt>
                <c:pt idx="40">
                  <c:v>100</c:v>
                </c:pt>
                <c:pt idx="41">
                  <c:v>95.646027707096437</c:v>
                </c:pt>
                <c:pt idx="42">
                  <c:v>95.646027707096437</c:v>
                </c:pt>
                <c:pt idx="43">
                  <c:v>92.555260883935262</c:v>
                </c:pt>
                <c:pt idx="44">
                  <c:v>67.912950648957846</c:v>
                </c:pt>
                <c:pt idx="45">
                  <c:v>34.57961731562451</c:v>
                </c:pt>
                <c:pt idx="46">
                  <c:v>10.04174879202953</c:v>
                </c:pt>
                <c:pt idx="47">
                  <c:v>5.7046979865771874</c:v>
                </c:pt>
                <c:pt idx="48">
                  <c:v>6.0391461471123167</c:v>
                </c:pt>
                <c:pt idx="49">
                  <c:v>0.33444816053512977</c:v>
                </c:pt>
                <c:pt idx="50">
                  <c:v>9.1154398960722798</c:v>
                </c:pt>
                <c:pt idx="51">
                  <c:v>17.940771349862228</c:v>
                </c:pt>
                <c:pt idx="52">
                  <c:v>26.170798898071563</c:v>
                </c:pt>
                <c:pt idx="53">
                  <c:v>17.389807162534414</c:v>
                </c:pt>
                <c:pt idx="54">
                  <c:v>9.3931059941385602</c:v>
                </c:pt>
                <c:pt idx="55">
                  <c:v>11.977233358079694</c:v>
                </c:pt>
                <c:pt idx="56">
                  <c:v>44.968821160393055</c:v>
                </c:pt>
                <c:pt idx="57">
                  <c:v>75.359527575021573</c:v>
                </c:pt>
                <c:pt idx="58">
                  <c:v>91.50420400417255</c:v>
                </c:pt>
                <c:pt idx="59">
                  <c:v>87.861885790172593</c:v>
                </c:pt>
                <c:pt idx="60">
                  <c:v>83.001328021248341</c:v>
                </c:pt>
                <c:pt idx="61">
                  <c:v>85.7901726427623</c:v>
                </c:pt>
                <c:pt idx="62">
                  <c:v>86.905710491367856</c:v>
                </c:pt>
                <c:pt idx="63">
                  <c:v>93.545816733067724</c:v>
                </c:pt>
                <c:pt idx="64">
                  <c:v>83.562329419333054</c:v>
                </c:pt>
                <c:pt idx="65">
                  <c:v>74.000799360511621</c:v>
                </c:pt>
                <c:pt idx="66">
                  <c:v>59.35251798561152</c:v>
                </c:pt>
                <c:pt idx="67">
                  <c:v>60.172330981605853</c:v>
                </c:pt>
                <c:pt idx="68">
                  <c:v>41.976879219538652</c:v>
                </c:pt>
                <c:pt idx="69">
                  <c:v>35.316584113448506</c:v>
                </c:pt>
                <c:pt idx="70">
                  <c:v>37.868450431827569</c:v>
                </c:pt>
                <c:pt idx="71">
                  <c:v>56.822870615974047</c:v>
                </c:pt>
                <c:pt idx="72">
                  <c:v>62.068965517241374</c:v>
                </c:pt>
                <c:pt idx="73">
                  <c:v>67.256115531977642</c:v>
                </c:pt>
                <c:pt idx="74">
                  <c:v>78.927203065134165</c:v>
                </c:pt>
                <c:pt idx="75">
                  <c:v>89.315342539593942</c:v>
                </c:pt>
                <c:pt idx="76">
                  <c:v>89.665570175438646</c:v>
                </c:pt>
                <c:pt idx="77">
                  <c:v>89.665570175438646</c:v>
                </c:pt>
                <c:pt idx="78">
                  <c:v>95.339912280701796</c:v>
                </c:pt>
                <c:pt idx="79">
                  <c:v>98.602659454586487</c:v>
                </c:pt>
                <c:pt idx="80">
                  <c:v>85.71106603560969</c:v>
                </c:pt>
                <c:pt idx="81">
                  <c:v>72.391255352715845</c:v>
                </c:pt>
                <c:pt idx="82">
                  <c:v>58.008950706719453</c:v>
                </c:pt>
                <c:pt idx="83">
                  <c:v>59.403716951377504</c:v>
                </c:pt>
                <c:pt idx="84">
                  <c:v>62.234539205753208</c:v>
                </c:pt>
                <c:pt idx="85">
                  <c:v>54.199328107502758</c:v>
                </c:pt>
                <c:pt idx="86">
                  <c:v>32.362821948488168</c:v>
                </c:pt>
                <c:pt idx="87">
                  <c:v>9.5184770436729718</c:v>
                </c:pt>
                <c:pt idx="88">
                  <c:v>0</c:v>
                </c:pt>
                <c:pt idx="89">
                  <c:v>3.3172080165860351</c:v>
                </c:pt>
                <c:pt idx="90">
                  <c:v>4.9527758580972261</c:v>
                </c:pt>
                <c:pt idx="91">
                  <c:v>17.553559087767805</c:v>
                </c:pt>
                <c:pt idx="92">
                  <c:v>26.149708471903818</c:v>
                </c:pt>
                <c:pt idx="93">
                  <c:v>30.860624335366893</c:v>
                </c:pt>
                <c:pt idx="94">
                  <c:v>24.606324810670586</c:v>
                </c:pt>
                <c:pt idx="95">
                  <c:v>21.583762149799924</c:v>
                </c:pt>
                <c:pt idx="96">
                  <c:v>32.990280160091551</c:v>
                </c:pt>
                <c:pt idx="97">
                  <c:v>35.191538021726792</c:v>
                </c:pt>
                <c:pt idx="98">
                  <c:v>51.063825276107046</c:v>
                </c:pt>
                <c:pt idx="99">
                  <c:v>66.644156894174486</c:v>
                </c:pt>
                <c:pt idx="100">
                  <c:v>91.429748660898284</c:v>
                </c:pt>
                <c:pt idx="101">
                  <c:v>97.711015736766853</c:v>
                </c:pt>
                <c:pt idx="102">
                  <c:v>97.711015736766853</c:v>
                </c:pt>
                <c:pt idx="103">
                  <c:v>97.711015736766853</c:v>
                </c:pt>
                <c:pt idx="104">
                  <c:v>100</c:v>
                </c:pt>
                <c:pt idx="105">
                  <c:v>99.599876885195457</c:v>
                </c:pt>
                <c:pt idx="106">
                  <c:v>99.599876885195457</c:v>
                </c:pt>
                <c:pt idx="107">
                  <c:v>99.599876885195457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99.556147359076817</c:v>
                </c:pt>
                <c:pt idx="112">
                  <c:v>99.556147359076817</c:v>
                </c:pt>
                <c:pt idx="113">
                  <c:v>99.556147359076817</c:v>
                </c:pt>
                <c:pt idx="114">
                  <c:v>97.783549783549788</c:v>
                </c:pt>
                <c:pt idx="115">
                  <c:v>97.783549783549788</c:v>
                </c:pt>
                <c:pt idx="116">
                  <c:v>97.783549783549788</c:v>
                </c:pt>
                <c:pt idx="117">
                  <c:v>100</c:v>
                </c:pt>
                <c:pt idx="118">
                  <c:v>100</c:v>
                </c:pt>
                <c:pt idx="119">
                  <c:v>88.792569659442748</c:v>
                </c:pt>
                <c:pt idx="120">
                  <c:v>79.937278082768884</c:v>
                </c:pt>
                <c:pt idx="121">
                  <c:v>79.937278082768884</c:v>
                </c:pt>
                <c:pt idx="122">
                  <c:v>91.144708423326122</c:v>
                </c:pt>
                <c:pt idx="123">
                  <c:v>100</c:v>
                </c:pt>
                <c:pt idx="124">
                  <c:v>100</c:v>
                </c:pt>
                <c:pt idx="125">
                  <c:v>90.875232774674146</c:v>
                </c:pt>
                <c:pt idx="126">
                  <c:v>72.732109603617999</c:v>
                </c:pt>
                <c:pt idx="127">
                  <c:v>49.853684490555985</c:v>
                </c:pt>
                <c:pt idx="128">
                  <c:v>25.645118382548493</c:v>
                </c:pt>
                <c:pt idx="129">
                  <c:v>10.454908220271314</c:v>
                </c:pt>
                <c:pt idx="130">
                  <c:v>3.4908471690080667</c:v>
                </c:pt>
                <c:pt idx="131">
                  <c:v>3.4908471690080667</c:v>
                </c:pt>
                <c:pt idx="132">
                  <c:v>4.4624910317881215</c:v>
                </c:pt>
                <c:pt idx="133">
                  <c:v>0.97164386278005432</c:v>
                </c:pt>
                <c:pt idx="134">
                  <c:v>0.97164386278005432</c:v>
                </c:pt>
                <c:pt idx="135">
                  <c:v>0</c:v>
                </c:pt>
                <c:pt idx="136">
                  <c:v>5.9440559440559531</c:v>
                </c:pt>
                <c:pt idx="137">
                  <c:v>5.9440559440559531</c:v>
                </c:pt>
                <c:pt idx="138">
                  <c:v>8.0418727509836234</c:v>
                </c:pt>
                <c:pt idx="139">
                  <c:v>2.0978168069276717</c:v>
                </c:pt>
                <c:pt idx="140">
                  <c:v>3.525702576066172</c:v>
                </c:pt>
                <c:pt idx="141">
                  <c:v>2.9484582199435239</c:v>
                </c:pt>
                <c:pt idx="142">
                  <c:v>3.1571642426030571</c:v>
                </c:pt>
                <c:pt idx="143">
                  <c:v>12.492546213476516</c:v>
                </c:pt>
                <c:pt idx="144">
                  <c:v>36.927440695207224</c:v>
                </c:pt>
                <c:pt idx="145">
                  <c:v>64.502051389064846</c:v>
                </c:pt>
                <c:pt idx="146">
                  <c:v>83.543408848414913</c:v>
                </c:pt>
                <c:pt idx="147">
                  <c:v>84.222710655911058</c:v>
                </c:pt>
                <c:pt idx="148">
                  <c:v>67.145135566188159</c:v>
                </c:pt>
                <c:pt idx="149">
                  <c:v>57.595693779904302</c:v>
                </c:pt>
                <c:pt idx="150">
                  <c:v>50.558213716108447</c:v>
                </c:pt>
                <c:pt idx="151">
                  <c:v>60.944976076555029</c:v>
                </c:pt>
                <c:pt idx="152">
                  <c:v>50.637958532695357</c:v>
                </c:pt>
                <c:pt idx="153">
                  <c:v>40.831582602739978</c:v>
                </c:pt>
                <c:pt idx="154">
                  <c:v>39.521949544329068</c:v>
                </c:pt>
                <c:pt idx="155">
                  <c:v>57.901085645355828</c:v>
                </c:pt>
                <c:pt idx="156">
                  <c:v>81.443506232408495</c:v>
                </c:pt>
                <c:pt idx="157">
                  <c:v>94.99396863691193</c:v>
                </c:pt>
                <c:pt idx="158">
                  <c:v>99.744647417010427</c:v>
                </c:pt>
                <c:pt idx="159">
                  <c:v>99.744647417010427</c:v>
                </c:pt>
                <c:pt idx="160">
                  <c:v>99.744647417010427</c:v>
                </c:pt>
                <c:pt idx="161">
                  <c:v>99.487179487179489</c:v>
                </c:pt>
                <c:pt idx="162">
                  <c:v>99.487179487179489</c:v>
                </c:pt>
                <c:pt idx="163">
                  <c:v>99.384457350559046</c:v>
                </c:pt>
                <c:pt idx="164">
                  <c:v>88.358157849683309</c:v>
                </c:pt>
                <c:pt idx="165">
                  <c:v>71.580208868344513</c:v>
                </c:pt>
                <c:pt idx="166">
                  <c:v>62.668363738469687</c:v>
                </c:pt>
                <c:pt idx="167">
                  <c:v>53.328109903178834</c:v>
                </c:pt>
                <c:pt idx="168">
                  <c:v>36.772725551184287</c:v>
                </c:pt>
                <c:pt idx="169">
                  <c:v>12.453959484346226</c:v>
                </c:pt>
                <c:pt idx="170">
                  <c:v>0</c:v>
                </c:pt>
                <c:pt idx="171">
                  <c:v>10.591900311526443</c:v>
                </c:pt>
                <c:pt idx="172">
                  <c:v>10.591900311526443</c:v>
                </c:pt>
                <c:pt idx="173">
                  <c:v>10.591900311526443</c:v>
                </c:pt>
                <c:pt idx="174">
                  <c:v>0</c:v>
                </c:pt>
                <c:pt idx="175">
                  <c:v>0</c:v>
                </c:pt>
                <c:pt idx="176">
                  <c:v>3.3993576017130653</c:v>
                </c:pt>
                <c:pt idx="177">
                  <c:v>7.8769695420115662</c:v>
                </c:pt>
                <c:pt idx="178">
                  <c:v>10.996787120784361</c:v>
                </c:pt>
                <c:pt idx="179">
                  <c:v>13.360281923714746</c:v>
                </c:pt>
                <c:pt idx="180">
                  <c:v>13.895712968558572</c:v>
                </c:pt>
                <c:pt idx="181">
                  <c:v>20.518438204802234</c:v>
                </c:pt>
                <c:pt idx="182">
                  <c:v>27.288193263014616</c:v>
                </c:pt>
                <c:pt idx="183">
                  <c:v>38.232959056368379</c:v>
                </c:pt>
                <c:pt idx="184">
                  <c:v>41.930361801066105</c:v>
                </c:pt>
                <c:pt idx="185">
                  <c:v>55.933334862554851</c:v>
                </c:pt>
                <c:pt idx="186">
                  <c:v>59.312152760135</c:v>
                </c:pt>
                <c:pt idx="187">
                  <c:v>75.159433735353758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8-1B47-9E49-1AC33D98A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716768"/>
        <c:axId val="738718480"/>
      </c:lineChart>
      <c:dateAx>
        <c:axId val="7387167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18480"/>
        <c:crosses val="autoZero"/>
        <c:auto val="1"/>
        <c:lblOffset val="100"/>
        <c:baseTimeUnit val="days"/>
      </c:dateAx>
      <c:valAx>
        <c:axId val="7387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1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782320</xdr:colOff>
      <xdr:row>5</xdr:row>
      <xdr:rowOff>71120</xdr:rowOff>
    </xdr:from>
    <xdr:ext cx="3729682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8D8A86F-C8F0-B428-CDD6-38435E0EF234}"/>
                </a:ext>
              </a:extLst>
            </xdr:cNvPr>
            <xdr:cNvSpPr txBox="1"/>
          </xdr:nvSpPr>
          <xdr:spPr>
            <a:xfrm>
              <a:off x="2194560" y="1087120"/>
              <a:ext cx="3729682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𝑑𝑎𝑖𝑙𝑦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𝑟𝑒𝑡𝑢𝑟𝑛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𝑃𝑡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𝑃𝑡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𝑃𝑡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𝐼𝑛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(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𝑃𝑡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𝑃𝑡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8D8A86F-C8F0-B428-CDD6-38435E0EF234}"/>
                </a:ext>
              </a:extLst>
            </xdr:cNvPr>
            <xdr:cNvSpPr txBox="1"/>
          </xdr:nvSpPr>
          <xdr:spPr>
            <a:xfrm>
              <a:off x="2194560" y="1087120"/>
              <a:ext cx="3729682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𝑑𝑎𝑖𝑙𝑦 𝑟𝑒𝑡𝑢𝑟𝑛=  (𝑃𝑡 −𝑃𝑡−1)/(𝑃𝑡−1)=𝐼𝑛 (𝑃𝑡/(𝑃𝑡−1))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287133</xdr:colOff>
      <xdr:row>2</xdr:row>
      <xdr:rowOff>44174</xdr:rowOff>
    </xdr:from>
    <xdr:to>
      <xdr:col>6</xdr:col>
      <xdr:colOff>419655</xdr:colOff>
      <xdr:row>14</xdr:row>
      <xdr:rowOff>79512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F064D-3747-7DF1-5A2D-D107E253E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665480</xdr:colOff>
      <xdr:row>1</xdr:row>
      <xdr:rowOff>81280</xdr:rowOff>
    </xdr:from>
    <xdr:to>
      <xdr:col>7</xdr:col>
      <xdr:colOff>629920</xdr:colOff>
      <xdr:row>13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573955-A885-6174-A423-934F7AE94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</xdr:colOff>
      <xdr:row>2</xdr:row>
      <xdr:rowOff>111760</xdr:rowOff>
    </xdr:from>
    <xdr:to>
      <xdr:col>11</xdr:col>
      <xdr:colOff>802640</xdr:colOff>
      <xdr:row>14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D0499D-F4FE-0434-4E74-5E9A0F4C0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132080</xdr:colOff>
      <xdr:row>2</xdr:row>
      <xdr:rowOff>96520</xdr:rowOff>
    </xdr:from>
    <xdr:to>
      <xdr:col>16</xdr:col>
      <xdr:colOff>106680</xdr:colOff>
      <xdr:row>12</xdr:row>
      <xdr:rowOff>10160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E4ECE6-75A9-FBFB-4B4B-A020495B6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DCD6-766B-5444-A2E1-8F42904A0B7D}">
  <dimension ref="A1:K189"/>
  <sheetViews>
    <sheetView zoomScale="139" workbookViewId="0">
      <selection activeCell="E5" sqref="E5"/>
    </sheetView>
  </sheetViews>
  <sheetFormatPr baseColWidth="10" defaultRowHeight="16" x14ac:dyDescent="0.2"/>
  <cols>
    <col min="1" max="1" width="10.5" customWidth="1"/>
    <col min="2" max="2" width="8" customWidth="1"/>
    <col min="3" max="3" width="13.33203125" bestFit="1" customWidth="1"/>
    <col min="4" max="4" width="17.1640625" bestFit="1" customWidth="1"/>
    <col min="5" max="5" width="18.5" bestFit="1" customWidth="1"/>
    <col min="7" max="7" width="10.5" style="11" customWidth="1"/>
    <col min="8" max="8" width="8" style="11" customWidth="1"/>
  </cols>
  <sheetData>
    <row r="1" spans="1:11" x14ac:dyDescent="0.2">
      <c r="A1" s="1" t="s">
        <v>0</v>
      </c>
      <c r="B1" s="1" t="s">
        <v>1</v>
      </c>
      <c r="C1" t="s">
        <v>6</v>
      </c>
      <c r="D1" t="s">
        <v>2</v>
      </c>
      <c r="E1" t="s">
        <v>3</v>
      </c>
      <c r="G1" s="9"/>
      <c r="H1" s="9"/>
      <c r="J1" s="1"/>
      <c r="K1" s="1"/>
    </row>
    <row r="2" spans="1:11" x14ac:dyDescent="0.2">
      <c r="A2" s="2">
        <v>45474</v>
      </c>
      <c r="B2" s="3">
        <v>216.75</v>
      </c>
      <c r="D2">
        <f>AVERAGE(C3:C189)</f>
        <v>1.3111326421860891E-4</v>
      </c>
      <c r="E2">
        <f>_xlfn.STDEV.S(C3:C189)</f>
        <v>1.4859339356391766E-2</v>
      </c>
      <c r="G2" s="9"/>
      <c r="H2" s="10"/>
      <c r="J2" s="1"/>
      <c r="K2" s="5"/>
    </row>
    <row r="3" spans="1:11" x14ac:dyDescent="0.2">
      <c r="A3" s="2">
        <v>45475</v>
      </c>
      <c r="B3" s="3">
        <v>220.27</v>
      </c>
      <c r="C3">
        <f>LN(B3/B2)</f>
        <v>1.6109450935414969E-2</v>
      </c>
      <c r="G3" s="9"/>
      <c r="H3" s="10"/>
      <c r="J3" s="1"/>
      <c r="K3" s="5"/>
    </row>
    <row r="4" spans="1:11" x14ac:dyDescent="0.2">
      <c r="A4" s="2">
        <v>45476</v>
      </c>
      <c r="B4" s="3">
        <v>221.55</v>
      </c>
      <c r="C4">
        <f t="shared" ref="C4:C67" si="0">LN(B4/B3)</f>
        <v>5.7942310494322798E-3</v>
      </c>
      <c r="D4" s="4" t="s">
        <v>5</v>
      </c>
      <c r="E4" s="4" t="s">
        <v>4</v>
      </c>
      <c r="G4" s="9"/>
      <c r="H4" s="10"/>
      <c r="J4" s="1"/>
      <c r="K4" s="5"/>
    </row>
    <row r="5" spans="1:11" x14ac:dyDescent="0.2">
      <c r="A5" s="2">
        <v>45478</v>
      </c>
      <c r="B5" s="3">
        <v>226.34</v>
      </c>
      <c r="C5">
        <f t="shared" si="0"/>
        <v>2.1389995892297006E-2</v>
      </c>
      <c r="D5" s="4">
        <f>D2*252</f>
        <v>3.3040542583089444E-2</v>
      </c>
      <c r="E5" s="4">
        <f>E2*SQRT(252)</f>
        <v>0.23588469950236313</v>
      </c>
      <c r="G5" s="9"/>
      <c r="H5" s="10"/>
      <c r="J5" s="1"/>
      <c r="K5" s="5"/>
    </row>
    <row r="6" spans="1:11" x14ac:dyDescent="0.2">
      <c r="A6" s="2">
        <v>45481</v>
      </c>
      <c r="B6" s="3">
        <v>227.82</v>
      </c>
      <c r="C6">
        <f t="shared" si="0"/>
        <v>6.5175499339704939E-3</v>
      </c>
      <c r="G6" s="9"/>
      <c r="H6" s="10"/>
      <c r="J6" s="1"/>
      <c r="K6" s="5"/>
    </row>
    <row r="7" spans="1:11" x14ac:dyDescent="0.2">
      <c r="A7" s="2">
        <v>45482</v>
      </c>
      <c r="B7" s="3">
        <v>228.68</v>
      </c>
      <c r="C7">
        <f t="shared" si="0"/>
        <v>3.7678029240046994E-3</v>
      </c>
      <c r="G7" s="9"/>
      <c r="H7" s="10"/>
      <c r="J7" s="1"/>
      <c r="K7" s="5"/>
    </row>
    <row r="8" spans="1:11" x14ac:dyDescent="0.2">
      <c r="A8" s="2">
        <v>45483</v>
      </c>
      <c r="B8" s="3">
        <v>232.98</v>
      </c>
      <c r="C8">
        <f t="shared" si="0"/>
        <v>1.8628966575860231E-2</v>
      </c>
      <c r="G8" s="9"/>
      <c r="H8" s="10"/>
      <c r="J8" s="1"/>
      <c r="K8" s="5"/>
    </row>
    <row r="9" spans="1:11" x14ac:dyDescent="0.2">
      <c r="A9" s="2">
        <v>45484</v>
      </c>
      <c r="B9" s="3">
        <v>227.57</v>
      </c>
      <c r="C9">
        <f t="shared" si="0"/>
        <v>-2.349472960050368E-2</v>
      </c>
      <c r="D9" s="4" t="s">
        <v>7</v>
      </c>
      <c r="G9" s="9"/>
      <c r="H9" s="10"/>
      <c r="J9" s="1"/>
      <c r="K9" s="5"/>
    </row>
    <row r="10" spans="1:11" x14ac:dyDescent="0.2">
      <c r="A10" s="2">
        <v>45485</v>
      </c>
      <c r="B10" s="3">
        <v>230.54</v>
      </c>
      <c r="C10">
        <f t="shared" si="0"/>
        <v>1.2966499801739235E-2</v>
      </c>
      <c r="D10">
        <f>_xlfn.PERCENTILE.INC(C3:C189, 0.05)</f>
        <v>-2.7992462469424103E-2</v>
      </c>
      <c r="G10" s="9"/>
      <c r="H10" s="10"/>
      <c r="J10" s="1"/>
      <c r="K10" s="5"/>
    </row>
    <row r="11" spans="1:11" x14ac:dyDescent="0.2">
      <c r="A11" s="2">
        <v>45488</v>
      </c>
      <c r="B11" s="3">
        <v>234.4</v>
      </c>
      <c r="C11">
        <f t="shared" si="0"/>
        <v>1.6604674529990988E-2</v>
      </c>
      <c r="G11" s="9"/>
      <c r="H11" s="10"/>
      <c r="J11" s="1"/>
      <c r="K11" s="5"/>
    </row>
    <row r="12" spans="1:11" x14ac:dyDescent="0.2">
      <c r="A12" s="2">
        <v>45489</v>
      </c>
      <c r="B12" s="3">
        <v>234.82</v>
      </c>
      <c r="C12">
        <f t="shared" si="0"/>
        <v>1.790205499208203E-3</v>
      </c>
      <c r="G12" s="9"/>
      <c r="H12" s="10"/>
      <c r="J12" s="1"/>
      <c r="K12" s="5"/>
    </row>
    <row r="13" spans="1:11" x14ac:dyDescent="0.2">
      <c r="A13" s="2">
        <v>45490</v>
      </c>
      <c r="B13" s="3">
        <v>228.88</v>
      </c>
      <c r="C13">
        <f t="shared" si="0"/>
        <v>-2.5621414460210976E-2</v>
      </c>
      <c r="G13" s="9"/>
      <c r="H13" s="10"/>
      <c r="J13" s="1"/>
      <c r="K13" s="5"/>
    </row>
    <row r="14" spans="1:11" x14ac:dyDescent="0.2">
      <c r="A14" s="2">
        <v>45491</v>
      </c>
      <c r="B14" s="3">
        <v>224.18</v>
      </c>
      <c r="C14">
        <f t="shared" si="0"/>
        <v>-2.0748548148905522E-2</v>
      </c>
      <c r="G14" s="9"/>
      <c r="H14" s="10"/>
      <c r="J14" s="1"/>
      <c r="K14" s="5"/>
    </row>
    <row r="15" spans="1:11" x14ac:dyDescent="0.2">
      <c r="A15" s="2">
        <v>45492</v>
      </c>
      <c r="B15" s="3">
        <v>224.31</v>
      </c>
      <c r="C15">
        <f t="shared" si="0"/>
        <v>5.7972308698451202E-4</v>
      </c>
      <c r="G15" s="9"/>
      <c r="H15" s="10"/>
      <c r="J15" s="2"/>
      <c r="K15" s="5"/>
    </row>
    <row r="16" spans="1:11" x14ac:dyDescent="0.2">
      <c r="A16" s="2">
        <v>45495</v>
      </c>
      <c r="B16" s="3">
        <v>223.96</v>
      </c>
      <c r="C16">
        <f t="shared" si="0"/>
        <v>-1.5615591992412968E-3</v>
      </c>
      <c r="G16" s="9"/>
      <c r="H16" s="10"/>
      <c r="J16" s="2"/>
      <c r="K16" s="5"/>
    </row>
    <row r="17" spans="1:11" x14ac:dyDescent="0.2">
      <c r="A17" s="2">
        <v>45496</v>
      </c>
      <c r="B17" s="3">
        <v>225.01</v>
      </c>
      <c r="C17">
        <f t="shared" si="0"/>
        <v>4.6773811805469389E-3</v>
      </c>
      <c r="G17" s="9"/>
      <c r="H17" s="10"/>
      <c r="J17" s="2"/>
      <c r="K17" s="5"/>
    </row>
    <row r="18" spans="1:11" x14ac:dyDescent="0.2">
      <c r="A18" s="2">
        <v>45497</v>
      </c>
      <c r="B18" s="3">
        <v>218.54</v>
      </c>
      <c r="C18">
        <f t="shared" si="0"/>
        <v>-2.917578151864024E-2</v>
      </c>
      <c r="G18" s="9"/>
      <c r="H18" s="10"/>
      <c r="J18" s="2"/>
      <c r="K18" s="5"/>
    </row>
    <row r="19" spans="1:11" x14ac:dyDescent="0.2">
      <c r="A19" s="2">
        <v>45498</v>
      </c>
      <c r="B19" s="3">
        <v>217.49</v>
      </c>
      <c r="C19">
        <f t="shared" si="0"/>
        <v>-4.8161916823298888E-3</v>
      </c>
      <c r="G19" s="9"/>
      <c r="H19" s="10"/>
      <c r="J19" s="2"/>
      <c r="K19" s="5"/>
    </row>
    <row r="20" spans="1:11" x14ac:dyDescent="0.2">
      <c r="A20" s="2">
        <v>45499</v>
      </c>
      <c r="B20" s="3">
        <v>217.96</v>
      </c>
      <c r="C20">
        <f t="shared" si="0"/>
        <v>2.1586872546282805E-3</v>
      </c>
      <c r="G20" s="9"/>
      <c r="H20" s="10"/>
      <c r="J20" s="2"/>
      <c r="K20" s="5"/>
    </row>
    <row r="21" spans="1:11" x14ac:dyDescent="0.2">
      <c r="A21" s="2">
        <v>45502</v>
      </c>
      <c r="B21" s="3">
        <v>218.24</v>
      </c>
      <c r="C21">
        <f t="shared" si="0"/>
        <v>1.2838149401997857E-3</v>
      </c>
      <c r="G21" s="9"/>
      <c r="H21" s="10"/>
      <c r="J21" s="2"/>
      <c r="K21" s="5"/>
    </row>
    <row r="22" spans="1:11" x14ac:dyDescent="0.2">
      <c r="A22" s="2">
        <v>45503</v>
      </c>
      <c r="B22" s="3">
        <v>218.8</v>
      </c>
      <c r="C22">
        <f t="shared" si="0"/>
        <v>2.5626958927289704E-3</v>
      </c>
      <c r="G22" s="9"/>
      <c r="H22" s="10"/>
      <c r="J22" s="2"/>
      <c r="K22" s="5"/>
    </row>
    <row r="23" spans="1:11" x14ac:dyDescent="0.2">
      <c r="A23" s="2">
        <v>45504</v>
      </c>
      <c r="B23" s="3">
        <v>222.08</v>
      </c>
      <c r="C23">
        <f t="shared" si="0"/>
        <v>1.4879606770613507E-2</v>
      </c>
      <c r="G23" s="9"/>
      <c r="H23" s="10"/>
      <c r="J23" s="1"/>
      <c r="K23" s="5"/>
    </row>
    <row r="24" spans="1:11" x14ac:dyDescent="0.2">
      <c r="A24" s="2">
        <v>45505</v>
      </c>
      <c r="B24" s="3">
        <v>218.36</v>
      </c>
      <c r="C24">
        <f t="shared" si="0"/>
        <v>-1.689260040488277E-2</v>
      </c>
      <c r="G24" s="9"/>
      <c r="H24" s="10"/>
      <c r="J24" s="1"/>
      <c r="K24" s="5"/>
    </row>
    <row r="25" spans="1:11" x14ac:dyDescent="0.2">
      <c r="A25" s="2">
        <v>45506</v>
      </c>
      <c r="B25" s="3">
        <v>219.86</v>
      </c>
      <c r="C25">
        <f t="shared" si="0"/>
        <v>6.8459032371609137E-3</v>
      </c>
      <c r="G25" s="9"/>
      <c r="H25" s="10"/>
      <c r="J25" s="1"/>
      <c r="K25" s="5"/>
    </row>
    <row r="26" spans="1:11" x14ac:dyDescent="0.2">
      <c r="A26" s="2">
        <v>45509</v>
      </c>
      <c r="B26" s="3">
        <v>209.27</v>
      </c>
      <c r="C26">
        <f t="shared" si="0"/>
        <v>-4.9365695898139543E-2</v>
      </c>
      <c r="G26" s="9"/>
      <c r="H26" s="10"/>
      <c r="J26" s="1"/>
      <c r="K26" s="5"/>
    </row>
    <row r="27" spans="1:11" x14ac:dyDescent="0.2">
      <c r="A27" s="2">
        <v>45510</v>
      </c>
      <c r="B27" s="3">
        <v>207.23</v>
      </c>
      <c r="C27">
        <f t="shared" si="0"/>
        <v>-9.7959967031821006E-3</v>
      </c>
      <c r="G27" s="9"/>
      <c r="H27" s="10"/>
      <c r="J27" s="1"/>
      <c r="K27" s="5"/>
    </row>
    <row r="28" spans="1:11" x14ac:dyDescent="0.2">
      <c r="A28" s="2">
        <v>45511</v>
      </c>
      <c r="B28" s="3">
        <v>209.82</v>
      </c>
      <c r="C28">
        <f t="shared" si="0"/>
        <v>1.2420732753943361E-2</v>
      </c>
      <c r="G28" s="9"/>
      <c r="H28" s="10"/>
      <c r="J28" s="1"/>
      <c r="K28" s="5"/>
    </row>
    <row r="29" spans="1:11" x14ac:dyDescent="0.2">
      <c r="A29" s="2">
        <v>45512</v>
      </c>
      <c r="B29" s="3">
        <v>213.31</v>
      </c>
      <c r="C29">
        <f t="shared" si="0"/>
        <v>1.6496486400387027E-2</v>
      </c>
      <c r="G29" s="9"/>
      <c r="H29" s="10"/>
      <c r="J29" s="1"/>
      <c r="K29" s="5"/>
    </row>
    <row r="30" spans="1:11" x14ac:dyDescent="0.2">
      <c r="A30" s="2">
        <v>45513</v>
      </c>
      <c r="B30" s="3">
        <v>216.24</v>
      </c>
      <c r="C30">
        <f t="shared" si="0"/>
        <v>1.3642395264465933E-2</v>
      </c>
      <c r="G30" s="9"/>
      <c r="H30" s="10"/>
      <c r="J30" s="1"/>
      <c r="K30" s="5"/>
    </row>
    <row r="31" spans="1:11" x14ac:dyDescent="0.2">
      <c r="A31" s="2">
        <v>45516</v>
      </c>
      <c r="B31" s="3">
        <v>217.53</v>
      </c>
      <c r="C31">
        <f t="shared" si="0"/>
        <v>5.9478700834188188E-3</v>
      </c>
      <c r="G31" s="9"/>
      <c r="H31" s="10"/>
      <c r="J31" s="1"/>
      <c r="K31" s="5"/>
    </row>
    <row r="32" spans="1:11" x14ac:dyDescent="0.2">
      <c r="A32" s="2">
        <v>45517</v>
      </c>
      <c r="B32" s="3">
        <v>221.27</v>
      </c>
      <c r="C32">
        <f t="shared" si="0"/>
        <v>1.7046903231228767E-2</v>
      </c>
      <c r="G32" s="9"/>
      <c r="H32" s="10"/>
      <c r="J32" s="1"/>
      <c r="K32" s="5"/>
    </row>
    <row r="33" spans="1:11" x14ac:dyDescent="0.2">
      <c r="A33" s="2">
        <v>45518</v>
      </c>
      <c r="B33" s="3">
        <v>221.72</v>
      </c>
      <c r="C33">
        <f t="shared" si="0"/>
        <v>2.0316492687641797E-3</v>
      </c>
      <c r="G33" s="9"/>
      <c r="H33" s="10"/>
      <c r="J33" s="1"/>
      <c r="K33" s="5"/>
    </row>
    <row r="34" spans="1:11" x14ac:dyDescent="0.2">
      <c r="A34" s="2">
        <v>45519</v>
      </c>
      <c r="B34" s="3">
        <v>224.72</v>
      </c>
      <c r="C34">
        <f t="shared" si="0"/>
        <v>1.3439858244384291E-2</v>
      </c>
      <c r="G34" s="9"/>
      <c r="H34" s="10"/>
      <c r="J34" s="2"/>
      <c r="K34" s="5"/>
    </row>
    <row r="35" spans="1:11" x14ac:dyDescent="0.2">
      <c r="A35" s="2">
        <v>45520</v>
      </c>
      <c r="B35" s="3">
        <v>226.05</v>
      </c>
      <c r="C35">
        <f t="shared" si="0"/>
        <v>5.9010309446258903E-3</v>
      </c>
      <c r="G35" s="9"/>
      <c r="H35" s="10"/>
      <c r="J35" s="2"/>
      <c r="K35" s="5"/>
    </row>
    <row r="36" spans="1:11" x14ac:dyDescent="0.2">
      <c r="A36" s="2">
        <v>45523</v>
      </c>
      <c r="B36" s="3">
        <v>225.89</v>
      </c>
      <c r="C36">
        <f t="shared" si="0"/>
        <v>-7.0805862143046461E-4</v>
      </c>
      <c r="G36" s="9"/>
      <c r="H36" s="10"/>
      <c r="J36" s="2"/>
      <c r="K36" s="5"/>
    </row>
    <row r="37" spans="1:11" x14ac:dyDescent="0.2">
      <c r="A37" s="2">
        <v>45524</v>
      </c>
      <c r="B37" s="3">
        <v>226.51</v>
      </c>
      <c r="C37">
        <f t="shared" si="0"/>
        <v>2.7409389396927126E-3</v>
      </c>
      <c r="G37" s="9"/>
      <c r="H37" s="10"/>
      <c r="J37" s="2"/>
      <c r="K37" s="5"/>
    </row>
    <row r="38" spans="1:11" x14ac:dyDescent="0.2">
      <c r="A38" s="2">
        <v>45525</v>
      </c>
      <c r="B38" s="3">
        <v>226.4</v>
      </c>
      <c r="C38">
        <f t="shared" si="0"/>
        <v>-4.8574772984859386E-4</v>
      </c>
      <c r="G38" s="9"/>
      <c r="H38" s="10"/>
      <c r="J38" s="2"/>
      <c r="K38" s="5"/>
    </row>
    <row r="39" spans="1:11" x14ac:dyDescent="0.2">
      <c r="A39" s="2">
        <v>45526</v>
      </c>
      <c r="B39" s="3">
        <v>224.53</v>
      </c>
      <c r="C39">
        <f t="shared" si="0"/>
        <v>-8.2940177849183654E-3</v>
      </c>
      <c r="G39" s="9"/>
      <c r="H39" s="10"/>
      <c r="J39" s="2"/>
      <c r="K39" s="5"/>
    </row>
    <row r="40" spans="1:11" x14ac:dyDescent="0.2">
      <c r="A40" s="2">
        <v>45527</v>
      </c>
      <c r="B40" s="3">
        <v>226.84</v>
      </c>
      <c r="C40">
        <f t="shared" si="0"/>
        <v>1.0235594601717834E-2</v>
      </c>
      <c r="G40" s="9"/>
      <c r="H40" s="10"/>
      <c r="J40" s="2"/>
      <c r="K40" s="5"/>
    </row>
    <row r="41" spans="1:11" x14ac:dyDescent="0.2">
      <c r="A41" s="2">
        <v>45530</v>
      </c>
      <c r="B41" s="3">
        <v>227.18</v>
      </c>
      <c r="C41">
        <f t="shared" si="0"/>
        <v>1.497731657448228E-3</v>
      </c>
      <c r="G41" s="9"/>
      <c r="H41" s="10"/>
      <c r="J41" s="2"/>
      <c r="K41" s="5"/>
    </row>
    <row r="42" spans="1:11" x14ac:dyDescent="0.2">
      <c r="A42" s="2">
        <v>45531</v>
      </c>
      <c r="B42" s="3">
        <v>228.03</v>
      </c>
      <c r="C42">
        <f t="shared" si="0"/>
        <v>3.7345444427833042E-3</v>
      </c>
      <c r="G42" s="9"/>
      <c r="H42" s="10"/>
      <c r="J42" s="1"/>
      <c r="K42" s="5"/>
    </row>
    <row r="43" spans="1:11" x14ac:dyDescent="0.2">
      <c r="A43" s="2">
        <v>45532</v>
      </c>
      <c r="B43" s="3">
        <v>226.49</v>
      </c>
      <c r="C43">
        <f t="shared" si="0"/>
        <v>-6.7764054079900871E-3</v>
      </c>
      <c r="G43" s="9"/>
      <c r="H43" s="10"/>
      <c r="J43" s="1"/>
      <c r="K43" s="5"/>
    </row>
    <row r="44" spans="1:11" x14ac:dyDescent="0.2">
      <c r="A44" s="2">
        <v>45533</v>
      </c>
      <c r="B44" s="3">
        <v>229.79</v>
      </c>
      <c r="C44">
        <f t="shared" si="0"/>
        <v>1.4465054528776243E-2</v>
      </c>
      <c r="G44" s="9"/>
      <c r="H44" s="10"/>
      <c r="J44" s="1"/>
      <c r="K44" s="5"/>
    </row>
    <row r="45" spans="1:11" x14ac:dyDescent="0.2">
      <c r="A45" s="2">
        <v>45534</v>
      </c>
      <c r="B45" s="3">
        <v>229</v>
      </c>
      <c r="C45">
        <f t="shared" si="0"/>
        <v>-3.4438448126052909E-3</v>
      </c>
      <c r="G45" s="9"/>
      <c r="H45" s="10"/>
      <c r="J45" s="1"/>
      <c r="K45" s="5"/>
    </row>
    <row r="46" spans="1:11" x14ac:dyDescent="0.2">
      <c r="A46" s="2">
        <v>45538</v>
      </c>
      <c r="B46" s="3">
        <v>222.77</v>
      </c>
      <c r="C46">
        <f t="shared" si="0"/>
        <v>-2.7582154477457006E-2</v>
      </c>
      <c r="G46" s="9"/>
      <c r="H46" s="10"/>
      <c r="J46" s="1"/>
      <c r="K46" s="5"/>
    </row>
    <row r="47" spans="1:11" x14ac:dyDescent="0.2">
      <c r="A47" s="2">
        <v>45539</v>
      </c>
      <c r="B47" s="3">
        <v>220.85</v>
      </c>
      <c r="C47">
        <f t="shared" si="0"/>
        <v>-8.6561110342471426E-3</v>
      </c>
      <c r="G47" s="9"/>
      <c r="H47" s="10"/>
      <c r="J47" s="1"/>
      <c r="K47" s="5"/>
    </row>
    <row r="48" spans="1:11" x14ac:dyDescent="0.2">
      <c r="A48" s="2">
        <v>45540</v>
      </c>
      <c r="B48" s="3">
        <v>222.38</v>
      </c>
      <c r="C48">
        <f t="shared" si="0"/>
        <v>6.9038922325676197E-3</v>
      </c>
      <c r="G48" s="9"/>
      <c r="H48" s="10"/>
      <c r="J48" s="1"/>
      <c r="K48" s="5"/>
    </row>
    <row r="49" spans="1:11" x14ac:dyDescent="0.2">
      <c r="A49" s="2">
        <v>45541</v>
      </c>
      <c r="B49" s="3">
        <v>220.82</v>
      </c>
      <c r="C49">
        <f t="shared" si="0"/>
        <v>-7.0397402641122122E-3</v>
      </c>
      <c r="G49" s="9"/>
      <c r="H49" s="10"/>
      <c r="J49" s="1"/>
      <c r="K49" s="5"/>
    </row>
    <row r="50" spans="1:11" x14ac:dyDescent="0.2">
      <c r="A50" s="2">
        <v>45544</v>
      </c>
      <c r="B50" s="3">
        <v>220.91</v>
      </c>
      <c r="C50">
        <f t="shared" si="0"/>
        <v>4.0748874310253498E-4</v>
      </c>
      <c r="G50" s="9"/>
      <c r="H50" s="10"/>
      <c r="J50" s="1"/>
      <c r="K50" s="5"/>
    </row>
    <row r="51" spans="1:11" x14ac:dyDescent="0.2">
      <c r="A51" s="2">
        <v>45545</v>
      </c>
      <c r="B51" s="3">
        <v>220.11</v>
      </c>
      <c r="C51">
        <f t="shared" si="0"/>
        <v>-3.6279573600808664E-3</v>
      </c>
      <c r="G51" s="9"/>
      <c r="H51" s="10"/>
      <c r="J51" s="1"/>
      <c r="K51" s="5"/>
    </row>
    <row r="52" spans="1:11" x14ac:dyDescent="0.2">
      <c r="A52" s="2">
        <v>45546</v>
      </c>
      <c r="B52" s="3">
        <v>222.66</v>
      </c>
      <c r="C52">
        <f t="shared" si="0"/>
        <v>1.1518522906548473E-2</v>
      </c>
      <c r="G52" s="9"/>
      <c r="H52" s="10"/>
      <c r="J52" s="1"/>
      <c r="K52" s="5"/>
    </row>
    <row r="53" spans="1:11" x14ac:dyDescent="0.2">
      <c r="A53" s="2">
        <v>45547</v>
      </c>
      <c r="B53" s="3">
        <v>222.77</v>
      </c>
      <c r="C53">
        <f t="shared" si="0"/>
        <v>4.9390477622147076E-4</v>
      </c>
      <c r="G53" s="9"/>
      <c r="H53" s="10"/>
      <c r="J53" s="1"/>
      <c r="K53" s="5"/>
    </row>
    <row r="54" spans="1:11" x14ac:dyDescent="0.2">
      <c r="A54" s="2">
        <v>45548</v>
      </c>
      <c r="B54" s="3">
        <v>222.5</v>
      </c>
      <c r="C54">
        <f t="shared" si="0"/>
        <v>-1.2127474704876769E-3</v>
      </c>
      <c r="G54" s="9"/>
      <c r="H54" s="10"/>
      <c r="J54" s="1"/>
      <c r="K54" s="5"/>
    </row>
    <row r="55" spans="1:11" x14ac:dyDescent="0.2">
      <c r="A55" s="2">
        <v>45551</v>
      </c>
      <c r="B55" s="3">
        <v>216.32</v>
      </c>
      <c r="C55">
        <f t="shared" si="0"/>
        <v>-2.8168308751695719E-2</v>
      </c>
      <c r="G55" s="9"/>
      <c r="H55" s="10"/>
      <c r="J55" s="1"/>
      <c r="K55" s="5"/>
    </row>
    <row r="56" spans="1:11" x14ac:dyDescent="0.2">
      <c r="A56" s="2">
        <v>45552</v>
      </c>
      <c r="B56" s="3">
        <v>216.79</v>
      </c>
      <c r="C56">
        <f t="shared" si="0"/>
        <v>2.1703501858254429E-3</v>
      </c>
      <c r="G56" s="9"/>
      <c r="H56" s="10"/>
      <c r="J56" s="2"/>
      <c r="K56" s="5"/>
    </row>
    <row r="57" spans="1:11" x14ac:dyDescent="0.2">
      <c r="A57" s="2">
        <v>45553</v>
      </c>
      <c r="B57" s="3">
        <v>220.69</v>
      </c>
      <c r="C57">
        <f t="shared" si="0"/>
        <v>1.7829858819643829E-2</v>
      </c>
      <c r="G57" s="9"/>
      <c r="H57" s="10"/>
      <c r="J57" s="2"/>
      <c r="K57" s="5"/>
    </row>
    <row r="58" spans="1:11" x14ac:dyDescent="0.2">
      <c r="A58" s="2">
        <v>45554</v>
      </c>
      <c r="B58" s="3">
        <v>228.87</v>
      </c>
      <c r="C58">
        <f t="shared" si="0"/>
        <v>3.6395154910179209E-2</v>
      </c>
      <c r="G58" s="9"/>
      <c r="H58" s="10"/>
      <c r="J58" s="2"/>
      <c r="K58" s="5"/>
    </row>
    <row r="59" spans="1:11" x14ac:dyDescent="0.2">
      <c r="A59" s="2">
        <v>45555</v>
      </c>
      <c r="B59" s="3">
        <v>228.2</v>
      </c>
      <c r="C59">
        <f t="shared" si="0"/>
        <v>-2.9317193422724623E-3</v>
      </c>
      <c r="G59" s="9"/>
      <c r="H59" s="10"/>
      <c r="J59" s="2"/>
      <c r="K59" s="5"/>
    </row>
    <row r="60" spans="1:11" x14ac:dyDescent="0.2">
      <c r="A60" s="2">
        <v>45558</v>
      </c>
      <c r="B60" s="3">
        <v>226.47</v>
      </c>
      <c r="C60">
        <f t="shared" si="0"/>
        <v>-7.6099516083320351E-3</v>
      </c>
      <c r="G60" s="9"/>
      <c r="H60" s="10"/>
      <c r="J60" s="2"/>
      <c r="K60" s="5"/>
    </row>
    <row r="61" spans="1:11" x14ac:dyDescent="0.2">
      <c r="A61" s="2">
        <v>45559</v>
      </c>
      <c r="B61" s="3">
        <v>227.37</v>
      </c>
      <c r="C61">
        <f t="shared" si="0"/>
        <v>3.9661606724042875E-3</v>
      </c>
      <c r="G61" s="9"/>
      <c r="H61" s="10"/>
      <c r="J61" s="2"/>
      <c r="K61" s="5"/>
    </row>
    <row r="62" spans="1:11" x14ac:dyDescent="0.2">
      <c r="A62" s="2">
        <v>45560</v>
      </c>
      <c r="B62" s="3">
        <v>226.37</v>
      </c>
      <c r="C62">
        <f t="shared" si="0"/>
        <v>-4.407817777012997E-3</v>
      </c>
      <c r="G62" s="9"/>
      <c r="H62" s="10"/>
      <c r="J62" s="1"/>
      <c r="K62" s="5"/>
    </row>
    <row r="63" spans="1:11" x14ac:dyDescent="0.2">
      <c r="A63" s="2">
        <v>45561</v>
      </c>
      <c r="B63" s="3">
        <v>227.52</v>
      </c>
      <c r="C63">
        <f t="shared" si="0"/>
        <v>5.0673178998415468E-3</v>
      </c>
      <c r="G63" s="9"/>
      <c r="H63" s="10"/>
      <c r="J63" s="1"/>
      <c r="K63" s="5"/>
    </row>
    <row r="64" spans="1:11" x14ac:dyDescent="0.2">
      <c r="A64" s="2">
        <v>45562</v>
      </c>
      <c r="B64" s="3">
        <v>227.79</v>
      </c>
      <c r="C64">
        <f t="shared" si="0"/>
        <v>1.1860052783758518E-3</v>
      </c>
      <c r="G64" s="9"/>
      <c r="H64" s="10"/>
      <c r="J64" s="1"/>
      <c r="K64" s="5"/>
    </row>
    <row r="65" spans="1:11" x14ac:dyDescent="0.2">
      <c r="A65" s="2">
        <v>45565</v>
      </c>
      <c r="B65" s="3">
        <v>233</v>
      </c>
      <c r="C65">
        <f t="shared" si="0"/>
        <v>2.2614301672448562E-2</v>
      </c>
      <c r="G65" s="9"/>
      <c r="H65" s="10"/>
      <c r="J65" s="1"/>
      <c r="K65" s="5"/>
    </row>
    <row r="66" spans="1:11" x14ac:dyDescent="0.2">
      <c r="A66" s="2">
        <v>45566</v>
      </c>
      <c r="B66" s="3">
        <v>226.21</v>
      </c>
      <c r="C66">
        <f t="shared" si="0"/>
        <v>-2.9574682195956357E-2</v>
      </c>
      <c r="G66" s="9"/>
      <c r="H66" s="10"/>
      <c r="J66" s="1"/>
      <c r="K66" s="5"/>
    </row>
    <row r="67" spans="1:11" x14ac:dyDescent="0.2">
      <c r="A67" s="2">
        <v>45567</v>
      </c>
      <c r="B67" s="3">
        <v>226.78</v>
      </c>
      <c r="C67">
        <f t="shared" si="0"/>
        <v>2.5166131739495158E-3</v>
      </c>
      <c r="G67" s="9"/>
      <c r="H67" s="10"/>
      <c r="J67" s="1"/>
      <c r="K67" s="5"/>
    </row>
    <row r="68" spans="1:11" x14ac:dyDescent="0.2">
      <c r="A68" s="2">
        <v>45568</v>
      </c>
      <c r="B68" s="3">
        <v>225.67</v>
      </c>
      <c r="C68">
        <f t="shared" ref="C68:C131" si="1">LN(B68/B67)</f>
        <v>-4.9066293598749146E-3</v>
      </c>
      <c r="G68" s="9"/>
      <c r="H68" s="10"/>
      <c r="J68" s="1"/>
      <c r="K68" s="5"/>
    </row>
    <row r="69" spans="1:11" x14ac:dyDescent="0.2">
      <c r="A69" s="2">
        <v>45569</v>
      </c>
      <c r="B69" s="3">
        <v>226.8</v>
      </c>
      <c r="C69">
        <f t="shared" si="1"/>
        <v>4.9948166697781288E-3</v>
      </c>
      <c r="G69" s="9"/>
      <c r="H69" s="10"/>
      <c r="J69" s="1"/>
      <c r="K69" s="5"/>
    </row>
    <row r="70" spans="1:11" x14ac:dyDescent="0.2">
      <c r="A70" s="2">
        <v>45572</v>
      </c>
      <c r="B70" s="3">
        <v>221.69</v>
      </c>
      <c r="C70">
        <f t="shared" si="1"/>
        <v>-2.2788562247735331E-2</v>
      </c>
      <c r="G70" s="9"/>
      <c r="H70" s="10"/>
      <c r="J70" s="1"/>
      <c r="K70" s="5"/>
    </row>
    <row r="71" spans="1:11" x14ac:dyDescent="0.2">
      <c r="A71" s="2">
        <v>45573</v>
      </c>
      <c r="B71" s="3">
        <v>225.77</v>
      </c>
      <c r="C71">
        <f t="shared" si="1"/>
        <v>1.8236772344019592E-2</v>
      </c>
      <c r="G71" s="9"/>
      <c r="H71" s="10"/>
      <c r="J71" s="1"/>
      <c r="K71" s="5"/>
    </row>
    <row r="72" spans="1:11" x14ac:dyDescent="0.2">
      <c r="A72" s="2">
        <v>45574</v>
      </c>
      <c r="B72" s="3">
        <v>229.54</v>
      </c>
      <c r="C72">
        <f t="shared" si="1"/>
        <v>1.6560524302640989E-2</v>
      </c>
      <c r="G72" s="9"/>
      <c r="H72" s="10"/>
      <c r="J72" s="1"/>
      <c r="K72" s="5"/>
    </row>
    <row r="73" spans="1:11" x14ac:dyDescent="0.2">
      <c r="A73" s="2">
        <v>45575</v>
      </c>
      <c r="B73" s="3">
        <v>229.04</v>
      </c>
      <c r="C73">
        <f t="shared" si="1"/>
        <v>-2.1806454626626935E-3</v>
      </c>
      <c r="G73" s="9"/>
      <c r="H73" s="10"/>
      <c r="J73" s="1"/>
      <c r="K73" s="5"/>
    </row>
    <row r="74" spans="1:11" x14ac:dyDescent="0.2">
      <c r="A74" s="2">
        <v>45576</v>
      </c>
      <c r="B74" s="3">
        <v>227.55</v>
      </c>
      <c r="C74">
        <f t="shared" si="1"/>
        <v>-6.5266663272085766E-3</v>
      </c>
      <c r="G74" s="9"/>
      <c r="H74" s="10"/>
      <c r="J74" s="2"/>
      <c r="K74" s="5"/>
    </row>
    <row r="75" spans="1:11" x14ac:dyDescent="0.2">
      <c r="A75" s="2">
        <v>45579</v>
      </c>
      <c r="B75" s="3">
        <v>231.3</v>
      </c>
      <c r="C75">
        <f t="shared" si="1"/>
        <v>1.6345574774742577E-2</v>
      </c>
      <c r="G75" s="9"/>
      <c r="H75" s="10"/>
      <c r="J75" s="2"/>
      <c r="K75" s="5"/>
    </row>
    <row r="76" spans="1:11" x14ac:dyDescent="0.2">
      <c r="A76" s="2">
        <v>45580</v>
      </c>
      <c r="B76" s="3">
        <v>233.85</v>
      </c>
      <c r="C76">
        <f t="shared" si="1"/>
        <v>1.0964314934501682E-2</v>
      </c>
      <c r="G76" s="9"/>
      <c r="H76" s="10"/>
      <c r="J76" s="2"/>
      <c r="K76" s="5"/>
    </row>
    <row r="77" spans="1:11" x14ac:dyDescent="0.2">
      <c r="A77" s="2">
        <v>45581</v>
      </c>
      <c r="B77" s="3">
        <v>231.78</v>
      </c>
      <c r="C77">
        <f t="shared" si="1"/>
        <v>-8.8912382656501972E-3</v>
      </c>
      <c r="G77" s="9"/>
      <c r="H77" s="10"/>
      <c r="J77" s="2"/>
      <c r="K77" s="5"/>
    </row>
    <row r="78" spans="1:11" x14ac:dyDescent="0.2">
      <c r="A78" s="2">
        <v>45582</v>
      </c>
      <c r="B78" s="3">
        <v>232.15</v>
      </c>
      <c r="C78">
        <f t="shared" si="1"/>
        <v>1.5950685596858294E-3</v>
      </c>
      <c r="G78" s="9"/>
      <c r="H78" s="10"/>
      <c r="J78" s="2"/>
      <c r="K78" s="5"/>
    </row>
    <row r="79" spans="1:11" x14ac:dyDescent="0.2">
      <c r="A79" s="2">
        <v>45583</v>
      </c>
      <c r="B79" s="3">
        <v>235</v>
      </c>
      <c r="C79">
        <f t="shared" si="1"/>
        <v>1.2201799678228265E-2</v>
      </c>
      <c r="G79" s="9"/>
      <c r="H79" s="10"/>
      <c r="J79" s="2"/>
      <c r="K79" s="5"/>
    </row>
    <row r="80" spans="1:11" x14ac:dyDescent="0.2">
      <c r="A80" s="2">
        <v>45586</v>
      </c>
      <c r="B80" s="3">
        <v>236.48</v>
      </c>
      <c r="C80">
        <f t="shared" si="1"/>
        <v>6.278123615677908E-3</v>
      </c>
      <c r="G80" s="9"/>
      <c r="H80" s="10"/>
      <c r="J80" s="2"/>
      <c r="K80" s="5"/>
    </row>
    <row r="81" spans="1:11" x14ac:dyDescent="0.2">
      <c r="A81" s="2">
        <v>45587</v>
      </c>
      <c r="B81" s="3">
        <v>235.86</v>
      </c>
      <c r="C81">
        <f t="shared" si="1"/>
        <v>-2.625229098012868E-3</v>
      </c>
      <c r="G81" s="9"/>
      <c r="H81" s="10"/>
      <c r="J81" s="2"/>
      <c r="K81" s="5"/>
    </row>
    <row r="82" spans="1:11" x14ac:dyDescent="0.2">
      <c r="A82" s="2">
        <v>45588</v>
      </c>
      <c r="B82" s="3">
        <v>230.76</v>
      </c>
      <c r="C82">
        <f t="shared" si="1"/>
        <v>-2.1860199273135369E-2</v>
      </c>
      <c r="G82" s="9"/>
      <c r="H82" s="10"/>
      <c r="J82" s="2"/>
      <c r="K82" s="5"/>
    </row>
    <row r="83" spans="1:11" x14ac:dyDescent="0.2">
      <c r="A83" s="2">
        <v>45589</v>
      </c>
      <c r="B83" s="3">
        <v>230.57</v>
      </c>
      <c r="C83">
        <f t="shared" si="1"/>
        <v>-8.2370542016678883E-4</v>
      </c>
      <c r="G83" s="9"/>
      <c r="H83" s="10"/>
      <c r="J83" s="1"/>
      <c r="K83" s="5"/>
    </row>
    <row r="84" spans="1:11" x14ac:dyDescent="0.2">
      <c r="A84" s="2">
        <v>45590</v>
      </c>
      <c r="B84" s="3">
        <v>231.41</v>
      </c>
      <c r="C84">
        <f t="shared" si="1"/>
        <v>3.6365250690583951E-3</v>
      </c>
      <c r="G84" s="9"/>
      <c r="H84" s="10"/>
      <c r="J84" s="1"/>
      <c r="K84" s="5"/>
    </row>
    <row r="85" spans="1:11" x14ac:dyDescent="0.2">
      <c r="A85" s="2">
        <v>45593</v>
      </c>
      <c r="B85" s="3">
        <v>233.4</v>
      </c>
      <c r="C85">
        <f t="shared" si="1"/>
        <v>8.5626908148752033E-3</v>
      </c>
      <c r="G85" s="9"/>
      <c r="H85" s="10"/>
      <c r="J85" s="1"/>
      <c r="K85" s="5"/>
    </row>
    <row r="86" spans="1:11" x14ac:dyDescent="0.2">
      <c r="A86" s="2">
        <v>45594</v>
      </c>
      <c r="B86" s="3">
        <v>233.67</v>
      </c>
      <c r="C86">
        <f t="shared" si="1"/>
        <v>1.1561437475111353E-3</v>
      </c>
      <c r="G86" s="9"/>
      <c r="H86" s="10"/>
      <c r="J86" s="1"/>
      <c r="K86" s="5"/>
    </row>
    <row r="87" spans="1:11" x14ac:dyDescent="0.2">
      <c r="A87" s="2">
        <v>45595</v>
      </c>
      <c r="B87" s="3">
        <v>230.1</v>
      </c>
      <c r="C87">
        <f t="shared" si="1"/>
        <v>-1.5395866558646653E-2</v>
      </c>
      <c r="G87" s="9"/>
      <c r="H87" s="10"/>
      <c r="J87" s="1"/>
      <c r="K87" s="5"/>
    </row>
    <row r="88" spans="1:11" x14ac:dyDescent="0.2">
      <c r="A88" s="2">
        <v>45596</v>
      </c>
      <c r="B88" s="3">
        <v>225.91</v>
      </c>
      <c r="C88">
        <f t="shared" si="1"/>
        <v>-1.8377307172189244E-2</v>
      </c>
      <c r="G88" s="9"/>
      <c r="H88" s="10"/>
      <c r="J88" s="1"/>
      <c r="K88" s="5"/>
    </row>
    <row r="89" spans="1:11" x14ac:dyDescent="0.2">
      <c r="A89" s="2">
        <v>45597</v>
      </c>
      <c r="B89" s="3">
        <v>222.91</v>
      </c>
      <c r="C89">
        <f t="shared" si="1"/>
        <v>-1.3368587316289905E-2</v>
      </c>
      <c r="G89" s="9"/>
      <c r="H89" s="10"/>
      <c r="J89" s="1"/>
      <c r="K89" s="5"/>
    </row>
    <row r="90" spans="1:11" x14ac:dyDescent="0.2">
      <c r="A90" s="2">
        <v>45600</v>
      </c>
      <c r="B90" s="3">
        <v>222.01</v>
      </c>
      <c r="C90">
        <f t="shared" si="1"/>
        <v>-4.0456766500141109E-3</v>
      </c>
      <c r="G90" s="9"/>
      <c r="H90" s="10"/>
      <c r="J90" s="1"/>
      <c r="K90" s="5"/>
    </row>
    <row r="91" spans="1:11" x14ac:dyDescent="0.2">
      <c r="A91" s="2">
        <v>45601</v>
      </c>
      <c r="B91" s="3">
        <v>223.45</v>
      </c>
      <c r="C91">
        <f t="shared" si="1"/>
        <v>6.4652494766336294E-3</v>
      </c>
      <c r="G91" s="9"/>
      <c r="H91" s="10"/>
      <c r="J91" s="1"/>
      <c r="K91" s="5"/>
    </row>
    <row r="92" spans="1:11" x14ac:dyDescent="0.2">
      <c r="A92" s="2">
        <v>45602</v>
      </c>
      <c r="B92" s="3">
        <v>222.72</v>
      </c>
      <c r="C92">
        <f t="shared" si="1"/>
        <v>-3.2722982334056835E-3</v>
      </c>
      <c r="G92" s="9"/>
      <c r="H92" s="10"/>
      <c r="J92" s="1"/>
      <c r="K92" s="5"/>
    </row>
    <row r="93" spans="1:11" x14ac:dyDescent="0.2">
      <c r="A93" s="2">
        <v>45603</v>
      </c>
      <c r="B93" s="3">
        <v>227.48</v>
      </c>
      <c r="C93">
        <f t="shared" si="1"/>
        <v>2.1146945292544149E-2</v>
      </c>
      <c r="G93" s="9"/>
      <c r="H93" s="10"/>
      <c r="J93" s="1"/>
      <c r="K93" s="5"/>
    </row>
    <row r="94" spans="1:11" x14ac:dyDescent="0.2">
      <c r="A94" s="2">
        <v>45604</v>
      </c>
      <c r="B94" s="3">
        <v>226.96</v>
      </c>
      <c r="C94">
        <f t="shared" si="1"/>
        <v>-2.2885319380029265E-3</v>
      </c>
      <c r="G94" s="9"/>
      <c r="H94" s="10"/>
      <c r="J94" s="1"/>
      <c r="K94" s="5"/>
    </row>
    <row r="95" spans="1:11" x14ac:dyDescent="0.2">
      <c r="A95" s="2">
        <v>45607</v>
      </c>
      <c r="B95" s="3">
        <v>224.23</v>
      </c>
      <c r="C95">
        <f t="shared" si="1"/>
        <v>-1.2101479715156712E-2</v>
      </c>
      <c r="G95" s="9"/>
      <c r="H95" s="10"/>
      <c r="J95" s="2"/>
      <c r="K95" s="5"/>
    </row>
    <row r="96" spans="1:11" x14ac:dyDescent="0.2">
      <c r="A96" s="2">
        <v>45608</v>
      </c>
      <c r="B96" s="3">
        <v>224.23</v>
      </c>
      <c r="C96">
        <f t="shared" si="1"/>
        <v>0</v>
      </c>
      <c r="G96" s="9"/>
      <c r="H96" s="10"/>
      <c r="J96" s="2"/>
      <c r="K96" s="5"/>
    </row>
    <row r="97" spans="1:11" x14ac:dyDescent="0.2">
      <c r="A97" s="2">
        <v>45609</v>
      </c>
      <c r="B97" s="3">
        <v>225.12</v>
      </c>
      <c r="C97">
        <f t="shared" si="1"/>
        <v>3.9612825806397481E-3</v>
      </c>
      <c r="G97" s="9"/>
      <c r="H97" s="10"/>
      <c r="J97" s="2"/>
      <c r="K97" s="5"/>
    </row>
    <row r="98" spans="1:11" x14ac:dyDescent="0.2">
      <c r="A98" s="2">
        <v>45610</v>
      </c>
      <c r="B98" s="3">
        <v>228.22</v>
      </c>
      <c r="C98">
        <f t="shared" si="1"/>
        <v>1.3676482640454679E-2</v>
      </c>
      <c r="G98" s="9"/>
      <c r="H98" s="10"/>
      <c r="J98" s="2"/>
      <c r="K98" s="5"/>
    </row>
    <row r="99" spans="1:11" x14ac:dyDescent="0.2">
      <c r="A99" s="2">
        <v>45611</v>
      </c>
      <c r="B99" s="3">
        <v>225</v>
      </c>
      <c r="C99">
        <f t="shared" si="1"/>
        <v>-1.4209673802113448E-2</v>
      </c>
      <c r="G99" s="9"/>
      <c r="H99" s="10"/>
      <c r="J99" s="2"/>
      <c r="K99" s="5"/>
    </row>
    <row r="100" spans="1:11" x14ac:dyDescent="0.2">
      <c r="A100" s="2">
        <v>45614</v>
      </c>
      <c r="B100" s="3">
        <v>228.02</v>
      </c>
      <c r="C100">
        <f t="shared" si="1"/>
        <v>1.3332942201153587E-2</v>
      </c>
      <c r="G100" s="9"/>
      <c r="H100" s="10"/>
      <c r="J100" s="2"/>
      <c r="K100" s="5"/>
    </row>
    <row r="101" spans="1:11" x14ac:dyDescent="0.2">
      <c r="A101" s="2">
        <v>45615</v>
      </c>
      <c r="B101" s="3">
        <v>228.28</v>
      </c>
      <c r="C101">
        <f t="shared" si="1"/>
        <v>1.1396012629335743E-3</v>
      </c>
      <c r="G101" s="9"/>
      <c r="H101" s="10"/>
      <c r="J101" s="2"/>
      <c r="K101" s="5"/>
    </row>
    <row r="102" spans="1:11" x14ac:dyDescent="0.2">
      <c r="A102" s="2">
        <v>45616</v>
      </c>
      <c r="B102" s="3">
        <v>229</v>
      </c>
      <c r="C102">
        <f t="shared" si="1"/>
        <v>3.1490578857323766E-3</v>
      </c>
      <c r="G102" s="9"/>
      <c r="H102" s="10"/>
      <c r="J102" s="2"/>
      <c r="K102" s="5"/>
    </row>
    <row r="103" spans="1:11" x14ac:dyDescent="0.2">
      <c r="A103" s="2">
        <v>45617</v>
      </c>
      <c r="B103" s="3">
        <v>228.52</v>
      </c>
      <c r="C103">
        <f t="shared" si="1"/>
        <v>-2.0982696979778065E-3</v>
      </c>
      <c r="G103" s="9"/>
      <c r="H103" s="10"/>
      <c r="J103" s="1"/>
      <c r="K103" s="5"/>
    </row>
    <row r="104" spans="1:11" x14ac:dyDescent="0.2">
      <c r="A104" s="2">
        <v>45618</v>
      </c>
      <c r="B104" s="3">
        <v>229.87</v>
      </c>
      <c r="C104">
        <f t="shared" si="1"/>
        <v>5.890197880063815E-3</v>
      </c>
      <c r="G104" s="9"/>
      <c r="H104" s="10"/>
      <c r="J104" s="1"/>
      <c r="K104" s="5"/>
    </row>
    <row r="105" spans="1:11" x14ac:dyDescent="0.2">
      <c r="A105" s="2">
        <v>45621</v>
      </c>
      <c r="B105" s="3">
        <v>232.87</v>
      </c>
      <c r="C105">
        <f t="shared" si="1"/>
        <v>1.2966426208818584E-2</v>
      </c>
      <c r="G105" s="9"/>
      <c r="H105" s="10"/>
      <c r="J105" s="1"/>
      <c r="K105" s="5"/>
    </row>
    <row r="106" spans="1:11" x14ac:dyDescent="0.2">
      <c r="A106" s="2">
        <v>45622</v>
      </c>
      <c r="B106" s="3">
        <v>235.06</v>
      </c>
      <c r="C106">
        <f t="shared" si="1"/>
        <v>9.3604427595636724E-3</v>
      </c>
      <c r="G106" s="9"/>
      <c r="H106" s="10"/>
      <c r="J106" s="1"/>
      <c r="K106" s="5"/>
    </row>
    <row r="107" spans="1:11" x14ac:dyDescent="0.2">
      <c r="A107" s="2">
        <v>45623</v>
      </c>
      <c r="B107" s="3">
        <v>234.93</v>
      </c>
      <c r="C107">
        <f t="shared" si="1"/>
        <v>-5.5320327375206512E-4</v>
      </c>
      <c r="G107" s="9"/>
      <c r="H107" s="10"/>
      <c r="J107" s="1"/>
      <c r="K107" s="5"/>
    </row>
    <row r="108" spans="1:11" x14ac:dyDescent="0.2">
      <c r="A108" s="2">
        <v>45625</v>
      </c>
      <c r="B108" s="3">
        <v>237.33</v>
      </c>
      <c r="C108">
        <f t="shared" si="1"/>
        <v>1.0163980270458799E-2</v>
      </c>
      <c r="G108" s="9"/>
      <c r="H108" s="10"/>
      <c r="J108" s="1"/>
      <c r="K108" s="5"/>
    </row>
    <row r="109" spans="1:11" x14ac:dyDescent="0.2">
      <c r="A109" s="2">
        <v>45628</v>
      </c>
      <c r="B109" s="3">
        <v>239.59</v>
      </c>
      <c r="C109">
        <f t="shared" si="1"/>
        <v>9.477551441854002E-3</v>
      </c>
      <c r="G109" s="9"/>
      <c r="H109" s="10"/>
      <c r="J109" s="1"/>
      <c r="K109" s="5"/>
    </row>
    <row r="110" spans="1:11" x14ac:dyDescent="0.2">
      <c r="A110" s="2">
        <v>45629</v>
      </c>
      <c r="B110" s="3">
        <v>242.65</v>
      </c>
      <c r="C110">
        <f t="shared" si="1"/>
        <v>1.269094670795666E-2</v>
      </c>
      <c r="G110" s="9"/>
      <c r="H110" s="10"/>
      <c r="J110" s="1"/>
      <c r="K110" s="5"/>
    </row>
    <row r="111" spans="1:11" x14ac:dyDescent="0.2">
      <c r="A111" s="2">
        <v>45630</v>
      </c>
      <c r="B111" s="3">
        <v>243.01</v>
      </c>
      <c r="C111">
        <f t="shared" si="1"/>
        <v>1.4825189059665656E-3</v>
      </c>
      <c r="G111" s="9"/>
      <c r="H111" s="10"/>
      <c r="J111" s="1"/>
      <c r="K111" s="5"/>
    </row>
    <row r="112" spans="1:11" x14ac:dyDescent="0.2">
      <c r="A112" s="2">
        <v>45631</v>
      </c>
      <c r="B112" s="3">
        <v>243.04</v>
      </c>
      <c r="C112">
        <f t="shared" si="1"/>
        <v>1.2344409027086238E-4</v>
      </c>
      <c r="G112" s="9"/>
      <c r="H112" s="10"/>
      <c r="J112" s="1"/>
      <c r="K112" s="5"/>
    </row>
    <row r="113" spans="1:11" x14ac:dyDescent="0.2">
      <c r="A113" s="2">
        <v>45632</v>
      </c>
      <c r="B113" s="3">
        <v>242.84</v>
      </c>
      <c r="C113">
        <f t="shared" si="1"/>
        <v>-8.2324858522934052E-4</v>
      </c>
      <c r="G113" s="9"/>
      <c r="H113" s="10"/>
      <c r="J113" s="1"/>
      <c r="K113" s="5"/>
    </row>
    <row r="114" spans="1:11" x14ac:dyDescent="0.2">
      <c r="A114" s="2">
        <v>45635</v>
      </c>
      <c r="B114" s="3">
        <v>246.75</v>
      </c>
      <c r="C114">
        <f t="shared" si="1"/>
        <v>1.5972888051357558E-2</v>
      </c>
      <c r="G114" s="9"/>
      <c r="H114" s="10"/>
      <c r="J114" s="1"/>
      <c r="K114" s="5"/>
    </row>
    <row r="115" spans="1:11" x14ac:dyDescent="0.2">
      <c r="A115" s="2">
        <v>45636</v>
      </c>
      <c r="B115" s="3">
        <v>247.77</v>
      </c>
      <c r="C115">
        <f t="shared" si="1"/>
        <v>4.1252181771443009E-3</v>
      </c>
      <c r="G115" s="9"/>
      <c r="H115" s="10"/>
      <c r="J115" s="1"/>
      <c r="K115" s="5"/>
    </row>
    <row r="116" spans="1:11" x14ac:dyDescent="0.2">
      <c r="A116" s="2">
        <v>45637</v>
      </c>
      <c r="B116" s="3">
        <v>246.49</v>
      </c>
      <c r="C116">
        <f t="shared" si="1"/>
        <v>-5.1794717822105452E-3</v>
      </c>
      <c r="G116" s="9"/>
      <c r="H116" s="10"/>
      <c r="J116" s="1"/>
      <c r="K116" s="5"/>
    </row>
    <row r="117" spans="1:11" x14ac:dyDescent="0.2">
      <c r="A117" s="2">
        <v>45638</v>
      </c>
      <c r="B117" s="3">
        <v>247.96</v>
      </c>
      <c r="C117">
        <f t="shared" si="1"/>
        <v>5.9460181251939897E-3</v>
      </c>
      <c r="G117" s="9"/>
      <c r="H117" s="10"/>
      <c r="J117" s="2"/>
      <c r="K117" s="5"/>
    </row>
    <row r="118" spans="1:11" x14ac:dyDescent="0.2">
      <c r="A118" s="2">
        <v>45639</v>
      </c>
      <c r="B118" s="3">
        <v>248.13</v>
      </c>
      <c r="C118">
        <f t="shared" si="1"/>
        <v>6.8535953820605803E-4</v>
      </c>
      <c r="G118" s="9"/>
      <c r="H118" s="10"/>
      <c r="J118" s="2"/>
      <c r="K118" s="5"/>
    </row>
    <row r="119" spans="1:11" x14ac:dyDescent="0.2">
      <c r="A119" s="2">
        <v>45642</v>
      </c>
      <c r="B119" s="3">
        <v>251.04</v>
      </c>
      <c r="C119">
        <f t="shared" si="1"/>
        <v>1.1659486612797755E-2</v>
      </c>
      <c r="G119" s="9"/>
      <c r="H119" s="10"/>
      <c r="J119" s="2"/>
      <c r="K119" s="5"/>
    </row>
    <row r="120" spans="1:11" x14ac:dyDescent="0.2">
      <c r="A120" s="2">
        <v>45643</v>
      </c>
      <c r="B120" s="3">
        <v>253.48</v>
      </c>
      <c r="C120">
        <f t="shared" si="1"/>
        <v>9.6726354705936723E-3</v>
      </c>
      <c r="G120" s="9"/>
      <c r="H120" s="10"/>
      <c r="J120" s="2"/>
      <c r="K120" s="5"/>
    </row>
    <row r="121" spans="1:11" x14ac:dyDescent="0.2">
      <c r="A121" s="2">
        <v>45644</v>
      </c>
      <c r="B121" s="3">
        <v>248.05</v>
      </c>
      <c r="C121">
        <f t="shared" si="1"/>
        <v>-2.1654585708258262E-2</v>
      </c>
      <c r="G121" s="9"/>
      <c r="H121" s="10"/>
      <c r="J121" s="2"/>
      <c r="K121" s="5"/>
    </row>
    <row r="122" spans="1:11" x14ac:dyDescent="0.2">
      <c r="A122" s="2">
        <v>45645</v>
      </c>
      <c r="B122" s="3">
        <v>249.79</v>
      </c>
      <c r="C122">
        <f t="shared" si="1"/>
        <v>6.9902261174959015E-3</v>
      </c>
      <c r="G122" s="9"/>
      <c r="H122" s="10"/>
      <c r="J122" s="2"/>
      <c r="K122" s="5"/>
    </row>
    <row r="123" spans="1:11" x14ac:dyDescent="0.2">
      <c r="A123" s="2">
        <v>45646</v>
      </c>
      <c r="B123" s="3">
        <v>254.49</v>
      </c>
      <c r="C123">
        <f t="shared" si="1"/>
        <v>1.8640977623199214E-2</v>
      </c>
      <c r="G123" s="9"/>
      <c r="H123" s="10"/>
      <c r="J123" s="2"/>
      <c r="K123" s="5"/>
    </row>
    <row r="124" spans="1:11" x14ac:dyDescent="0.2">
      <c r="A124" s="2">
        <v>45649</v>
      </c>
      <c r="B124" s="3">
        <v>255.27</v>
      </c>
      <c r="C124">
        <f t="shared" si="1"/>
        <v>3.0602660418225774E-3</v>
      </c>
      <c r="G124" s="9"/>
      <c r="H124" s="10"/>
      <c r="J124" s="2"/>
      <c r="K124" s="5"/>
    </row>
    <row r="125" spans="1:11" x14ac:dyDescent="0.2">
      <c r="A125" s="2">
        <v>45650</v>
      </c>
      <c r="B125" s="3">
        <v>258.2</v>
      </c>
      <c r="C125">
        <f t="shared" si="1"/>
        <v>1.1412669882966294E-2</v>
      </c>
      <c r="G125" s="9"/>
      <c r="H125" s="10"/>
      <c r="J125" s="2"/>
      <c r="K125" s="5"/>
    </row>
    <row r="126" spans="1:11" x14ac:dyDescent="0.2">
      <c r="A126" s="2">
        <v>45652</v>
      </c>
      <c r="B126" s="3">
        <v>259.02</v>
      </c>
      <c r="C126">
        <f t="shared" si="1"/>
        <v>3.1708003828989626E-3</v>
      </c>
      <c r="G126" s="9"/>
      <c r="H126" s="10"/>
      <c r="J126" s="1"/>
      <c r="K126" s="5"/>
    </row>
    <row r="127" spans="1:11" x14ac:dyDescent="0.2">
      <c r="A127" s="2">
        <v>45653</v>
      </c>
      <c r="B127" s="3">
        <v>255.59</v>
      </c>
      <c r="C127">
        <f t="shared" si="1"/>
        <v>-1.3330680688083499E-2</v>
      </c>
      <c r="G127" s="9"/>
      <c r="H127" s="10"/>
      <c r="J127" s="1"/>
      <c r="K127" s="5"/>
    </row>
    <row r="128" spans="1:11" x14ac:dyDescent="0.2">
      <c r="A128" s="2">
        <v>45656</v>
      </c>
      <c r="B128" s="3">
        <v>252.2</v>
      </c>
      <c r="C128">
        <f t="shared" si="1"/>
        <v>-1.3352174576538492E-2</v>
      </c>
      <c r="G128" s="9"/>
      <c r="H128" s="10"/>
      <c r="J128" s="1"/>
      <c r="K128" s="5"/>
    </row>
    <row r="129" spans="1:11" x14ac:dyDescent="0.2">
      <c r="A129" s="2">
        <v>45657</v>
      </c>
      <c r="B129" s="3">
        <v>250.42</v>
      </c>
      <c r="C129">
        <f t="shared" si="1"/>
        <v>-7.0829152900175382E-3</v>
      </c>
      <c r="G129" s="9"/>
      <c r="H129" s="10"/>
      <c r="J129" s="1"/>
      <c r="K129" s="5"/>
    </row>
    <row r="130" spans="1:11" x14ac:dyDescent="0.2">
      <c r="A130" s="2">
        <v>45659</v>
      </c>
      <c r="B130" s="3">
        <v>243.85</v>
      </c>
      <c r="C130">
        <f t="shared" si="1"/>
        <v>-2.6586226084739983E-2</v>
      </c>
      <c r="G130" s="9"/>
      <c r="H130" s="10"/>
      <c r="J130" s="1"/>
      <c r="K130" s="5"/>
    </row>
    <row r="131" spans="1:11" x14ac:dyDescent="0.2">
      <c r="A131" s="2">
        <v>45660</v>
      </c>
      <c r="B131" s="3">
        <v>243.36</v>
      </c>
      <c r="C131">
        <f t="shared" si="1"/>
        <v>-2.0114536450788353E-3</v>
      </c>
      <c r="G131" s="9"/>
      <c r="H131" s="10"/>
      <c r="J131" s="1"/>
      <c r="K131" s="5"/>
    </row>
    <row r="132" spans="1:11" x14ac:dyDescent="0.2">
      <c r="A132" s="2">
        <v>45663</v>
      </c>
      <c r="B132" s="3">
        <v>245</v>
      </c>
      <c r="C132">
        <f t="shared" ref="C132:C189" si="2">LN(B132/B131)</f>
        <v>6.7163820337442027E-3</v>
      </c>
      <c r="G132" s="9"/>
      <c r="H132" s="10"/>
      <c r="J132" s="1"/>
      <c r="K132" s="5"/>
    </row>
    <row r="133" spans="1:11" x14ac:dyDescent="0.2">
      <c r="A133" s="2">
        <v>45664</v>
      </c>
      <c r="B133" s="3">
        <v>242.21</v>
      </c>
      <c r="C133">
        <f t="shared" si="2"/>
        <v>-1.1453092086491822E-2</v>
      </c>
      <c r="G133" s="9"/>
      <c r="H133" s="10"/>
      <c r="J133" s="1"/>
      <c r="K133" s="5"/>
    </row>
    <row r="134" spans="1:11" x14ac:dyDescent="0.2">
      <c r="A134" s="2">
        <v>45665</v>
      </c>
      <c r="B134" s="3">
        <v>242.7</v>
      </c>
      <c r="C134">
        <f t="shared" si="2"/>
        <v>2.0209942743203797E-3</v>
      </c>
      <c r="G134" s="9"/>
      <c r="H134" s="10"/>
      <c r="J134" s="1"/>
      <c r="K134" s="5"/>
    </row>
    <row r="135" spans="1:11" x14ac:dyDescent="0.2">
      <c r="A135" s="2">
        <v>45667</v>
      </c>
      <c r="B135" s="3">
        <v>236.85</v>
      </c>
      <c r="C135">
        <f t="shared" si="2"/>
        <v>-2.4399083362794845E-2</v>
      </c>
      <c r="G135" s="9"/>
      <c r="H135" s="10"/>
      <c r="J135" s="1"/>
      <c r="K135" s="5"/>
    </row>
    <row r="136" spans="1:11" x14ac:dyDescent="0.2">
      <c r="A136" s="2">
        <v>45670</v>
      </c>
      <c r="B136" s="3">
        <v>234.4</v>
      </c>
      <c r="C136">
        <f t="shared" si="2"/>
        <v>-1.0397971666903203E-2</v>
      </c>
      <c r="G136" s="9"/>
      <c r="H136" s="10"/>
      <c r="J136" s="1"/>
      <c r="K136" s="5"/>
    </row>
    <row r="137" spans="1:11" x14ac:dyDescent="0.2">
      <c r="A137" s="2">
        <v>45671</v>
      </c>
      <c r="B137" s="3">
        <v>233.28</v>
      </c>
      <c r="C137">
        <f t="shared" si="2"/>
        <v>-4.7896088825642048E-3</v>
      </c>
      <c r="G137" s="9"/>
      <c r="H137" s="10"/>
      <c r="J137" s="1"/>
      <c r="K137" s="5"/>
    </row>
    <row r="138" spans="1:11" x14ac:dyDescent="0.2">
      <c r="A138" s="2">
        <v>45672</v>
      </c>
      <c r="B138" s="3">
        <v>237.87</v>
      </c>
      <c r="C138">
        <f t="shared" si="2"/>
        <v>1.9484857132124001E-2</v>
      </c>
      <c r="G138" s="9"/>
      <c r="H138" s="10"/>
      <c r="J138" s="2"/>
      <c r="K138" s="5"/>
    </row>
    <row r="139" spans="1:11" x14ac:dyDescent="0.2">
      <c r="A139" s="2">
        <v>45673</v>
      </c>
      <c r="B139" s="3">
        <v>228.26</v>
      </c>
      <c r="C139">
        <f t="shared" si="2"/>
        <v>-4.1238975826963314E-2</v>
      </c>
      <c r="G139" s="9"/>
      <c r="H139" s="10"/>
      <c r="J139" s="2"/>
      <c r="K139" s="5"/>
    </row>
    <row r="140" spans="1:11" x14ac:dyDescent="0.2">
      <c r="A140" s="2">
        <v>45674</v>
      </c>
      <c r="B140" s="3">
        <v>229.98</v>
      </c>
      <c r="C140">
        <f t="shared" si="2"/>
        <v>7.5070184950648353E-3</v>
      </c>
      <c r="G140" s="9"/>
      <c r="H140" s="10"/>
      <c r="J140" s="2"/>
      <c r="K140" s="5"/>
    </row>
    <row r="141" spans="1:11" x14ac:dyDescent="0.2">
      <c r="A141" s="2">
        <v>45678</v>
      </c>
      <c r="B141" s="3">
        <v>222.64</v>
      </c>
      <c r="C141">
        <f t="shared" si="2"/>
        <v>-3.2436231402883438E-2</v>
      </c>
      <c r="G141" s="9"/>
      <c r="H141" s="10"/>
      <c r="J141" s="2"/>
      <c r="K141" s="5"/>
    </row>
    <row r="142" spans="1:11" x14ac:dyDescent="0.2">
      <c r="A142" s="2">
        <v>45679</v>
      </c>
      <c r="B142" s="3">
        <v>223.83</v>
      </c>
      <c r="C142">
        <f t="shared" si="2"/>
        <v>5.3307179338975266E-3</v>
      </c>
      <c r="G142" s="9"/>
      <c r="H142" s="10"/>
      <c r="J142" s="2"/>
      <c r="K142" s="5"/>
    </row>
    <row r="143" spans="1:11" x14ac:dyDescent="0.2">
      <c r="A143" s="2">
        <v>45680</v>
      </c>
      <c r="B143" s="3">
        <v>223.66</v>
      </c>
      <c r="C143">
        <f t="shared" si="2"/>
        <v>-7.5979355149053557E-4</v>
      </c>
      <c r="G143" s="9"/>
      <c r="H143" s="10"/>
      <c r="J143" s="2"/>
      <c r="K143" s="5"/>
    </row>
    <row r="144" spans="1:11" x14ac:dyDescent="0.2">
      <c r="A144" s="2">
        <v>45681</v>
      </c>
      <c r="B144" s="3">
        <v>222.78</v>
      </c>
      <c r="C144">
        <f t="shared" si="2"/>
        <v>-3.9423041829985839E-3</v>
      </c>
      <c r="G144" s="9"/>
      <c r="H144" s="10"/>
      <c r="J144" s="2"/>
      <c r="K144" s="5"/>
    </row>
    <row r="145" spans="1:11" x14ac:dyDescent="0.2">
      <c r="A145" s="2">
        <v>45684</v>
      </c>
      <c r="B145" s="3">
        <v>229.86</v>
      </c>
      <c r="C145">
        <f t="shared" si="2"/>
        <v>3.1285690523568978E-2</v>
      </c>
      <c r="G145" s="9"/>
      <c r="H145" s="10"/>
      <c r="J145" s="2"/>
      <c r="K145" s="5"/>
    </row>
    <row r="146" spans="1:11" x14ac:dyDescent="0.2">
      <c r="A146" s="2">
        <v>45685</v>
      </c>
      <c r="B146" s="3">
        <v>238.26</v>
      </c>
      <c r="C146">
        <f t="shared" si="2"/>
        <v>3.5892086430602384E-2</v>
      </c>
      <c r="G146" s="9"/>
      <c r="H146" s="10"/>
      <c r="J146" s="1"/>
      <c r="K146" s="5"/>
    </row>
    <row r="147" spans="1:11" x14ac:dyDescent="0.2">
      <c r="A147" s="2">
        <v>45686</v>
      </c>
      <c r="B147" s="3">
        <v>239.36</v>
      </c>
      <c r="C147">
        <f t="shared" si="2"/>
        <v>4.6061804148975023E-3</v>
      </c>
      <c r="G147" s="9"/>
      <c r="H147" s="10"/>
      <c r="J147" s="1"/>
      <c r="K147" s="5"/>
    </row>
    <row r="148" spans="1:11" x14ac:dyDescent="0.2">
      <c r="A148" s="2">
        <v>45687</v>
      </c>
      <c r="B148" s="3">
        <v>237.59</v>
      </c>
      <c r="C148">
        <f t="shared" si="2"/>
        <v>-7.4221957254156003E-3</v>
      </c>
      <c r="G148" s="9"/>
      <c r="H148" s="10"/>
      <c r="J148" s="1"/>
      <c r="K148" s="5"/>
    </row>
    <row r="149" spans="1:11" x14ac:dyDescent="0.2">
      <c r="A149" s="2">
        <v>45688</v>
      </c>
      <c r="B149" s="3">
        <v>236</v>
      </c>
      <c r="C149">
        <f t="shared" si="2"/>
        <v>-6.714694035086833E-3</v>
      </c>
      <c r="G149" s="9"/>
      <c r="H149" s="10"/>
      <c r="J149" s="1"/>
      <c r="K149" s="5"/>
    </row>
    <row r="150" spans="1:11" x14ac:dyDescent="0.2">
      <c r="A150" s="2">
        <v>45691</v>
      </c>
      <c r="B150" s="3">
        <v>228.01</v>
      </c>
      <c r="C150">
        <f t="shared" si="2"/>
        <v>-3.4442317383852845E-2</v>
      </c>
      <c r="G150" s="9"/>
      <c r="H150" s="10"/>
      <c r="J150" s="1"/>
      <c r="K150" s="5"/>
    </row>
    <row r="151" spans="1:11" x14ac:dyDescent="0.2">
      <c r="A151" s="2">
        <v>45692</v>
      </c>
      <c r="B151" s="3">
        <v>232.8</v>
      </c>
      <c r="C151">
        <f t="shared" si="2"/>
        <v>2.0790228215525564E-2</v>
      </c>
      <c r="G151" s="9"/>
      <c r="H151" s="10"/>
      <c r="J151" s="1"/>
      <c r="K151" s="5"/>
    </row>
    <row r="152" spans="1:11" x14ac:dyDescent="0.2">
      <c r="A152" s="2">
        <v>45693</v>
      </c>
      <c r="B152" s="3">
        <v>232.47</v>
      </c>
      <c r="C152">
        <f t="shared" si="2"/>
        <v>-1.4185314133143574E-3</v>
      </c>
      <c r="G152" s="9"/>
      <c r="H152" s="10"/>
      <c r="J152" s="1"/>
      <c r="K152" s="5"/>
    </row>
    <row r="153" spans="1:11" x14ac:dyDescent="0.2">
      <c r="A153" s="2">
        <v>45694</v>
      </c>
      <c r="B153" s="3">
        <v>233.22</v>
      </c>
      <c r="C153">
        <f t="shared" si="2"/>
        <v>3.2210296482183117E-3</v>
      </c>
      <c r="G153" s="9"/>
      <c r="H153" s="10"/>
      <c r="J153" s="1"/>
      <c r="K153" s="5"/>
    </row>
    <row r="154" spans="1:11" x14ac:dyDescent="0.2">
      <c r="A154" s="2">
        <v>45695</v>
      </c>
      <c r="B154" s="3">
        <v>227.63</v>
      </c>
      <c r="C154">
        <f t="shared" si="2"/>
        <v>-2.4260710332889599E-2</v>
      </c>
      <c r="G154" s="9"/>
      <c r="H154" s="10"/>
      <c r="J154" s="1"/>
      <c r="K154" s="5"/>
    </row>
    <row r="155" spans="1:11" x14ac:dyDescent="0.2">
      <c r="A155" s="2">
        <v>45698</v>
      </c>
      <c r="B155" s="3">
        <v>227.65</v>
      </c>
      <c r="C155">
        <f t="shared" si="2"/>
        <v>8.7858021493861051E-5</v>
      </c>
      <c r="G155" s="9"/>
      <c r="H155" s="10"/>
      <c r="J155" s="1"/>
      <c r="K155" s="5"/>
    </row>
    <row r="156" spans="1:11" x14ac:dyDescent="0.2">
      <c r="A156" s="2">
        <v>45699</v>
      </c>
      <c r="B156" s="3">
        <v>232.62</v>
      </c>
      <c r="C156">
        <f t="shared" si="2"/>
        <v>2.1596859130101596E-2</v>
      </c>
      <c r="G156" s="9"/>
      <c r="H156" s="10"/>
      <c r="J156" s="1"/>
      <c r="K156" s="5"/>
    </row>
    <row r="157" spans="1:11" x14ac:dyDescent="0.2">
      <c r="A157" s="2">
        <v>45700</v>
      </c>
      <c r="B157" s="3">
        <v>236.87</v>
      </c>
      <c r="C157">
        <f t="shared" si="2"/>
        <v>1.810524652359782E-2</v>
      </c>
      <c r="G157" s="9"/>
      <c r="H157" s="10"/>
      <c r="J157" s="1"/>
      <c r="K157" s="5"/>
    </row>
    <row r="158" spans="1:11" x14ac:dyDescent="0.2">
      <c r="A158" s="2">
        <v>45701</v>
      </c>
      <c r="B158" s="3">
        <v>241.53</v>
      </c>
      <c r="C158">
        <f t="shared" si="2"/>
        <v>1.9482221545508639E-2</v>
      </c>
      <c r="G158" s="9"/>
      <c r="H158" s="10"/>
      <c r="J158" s="1"/>
      <c r="K158" s="5"/>
    </row>
    <row r="159" spans="1:11" x14ac:dyDescent="0.2">
      <c r="A159" s="2">
        <v>45702</v>
      </c>
      <c r="B159" s="3">
        <v>244.6</v>
      </c>
      <c r="C159">
        <f t="shared" si="2"/>
        <v>1.2630534273072785E-2</v>
      </c>
      <c r="G159" s="9"/>
      <c r="H159" s="10"/>
      <c r="J159" s="1"/>
      <c r="K159" s="5"/>
    </row>
    <row r="160" spans="1:11" x14ac:dyDescent="0.2">
      <c r="A160" s="2">
        <v>45706</v>
      </c>
      <c r="B160" s="3">
        <v>244.47</v>
      </c>
      <c r="C160">
        <f t="shared" si="2"/>
        <v>-5.3162125283384893E-4</v>
      </c>
      <c r="G160" s="9"/>
      <c r="H160" s="10"/>
      <c r="J160" s="2"/>
      <c r="K160" s="5"/>
    </row>
    <row r="161" spans="1:11" x14ac:dyDescent="0.2">
      <c r="A161" s="2">
        <v>45707</v>
      </c>
      <c r="B161" s="3">
        <v>244.87</v>
      </c>
      <c r="C161">
        <f t="shared" si="2"/>
        <v>1.6348554750960618E-3</v>
      </c>
      <c r="G161" s="9"/>
      <c r="H161" s="10"/>
      <c r="J161" s="2"/>
      <c r="K161" s="5"/>
    </row>
    <row r="162" spans="1:11" x14ac:dyDescent="0.2">
      <c r="A162" s="2">
        <v>45708</v>
      </c>
      <c r="B162" s="3">
        <v>245.83</v>
      </c>
      <c r="C162">
        <f t="shared" si="2"/>
        <v>3.9127826565687213E-3</v>
      </c>
      <c r="G162" s="9"/>
      <c r="H162" s="10"/>
      <c r="J162" s="2"/>
      <c r="K162" s="5"/>
    </row>
    <row r="163" spans="1:11" x14ac:dyDescent="0.2">
      <c r="A163" s="2">
        <v>45709</v>
      </c>
      <c r="B163" s="3">
        <v>245.55</v>
      </c>
      <c r="C163">
        <f t="shared" si="2"/>
        <v>-1.1396476466492649E-3</v>
      </c>
      <c r="G163" s="9"/>
      <c r="H163" s="10"/>
      <c r="J163" s="2"/>
      <c r="K163" s="5"/>
    </row>
    <row r="164" spans="1:11" x14ac:dyDescent="0.2">
      <c r="A164" s="2">
        <v>45712</v>
      </c>
      <c r="B164" s="3">
        <v>247.1</v>
      </c>
      <c r="C164">
        <f t="shared" si="2"/>
        <v>6.2925205093107527E-3</v>
      </c>
      <c r="G164" s="9"/>
      <c r="H164" s="10"/>
      <c r="J164" s="2"/>
      <c r="K164" s="5"/>
    </row>
    <row r="165" spans="1:11" x14ac:dyDescent="0.2">
      <c r="A165" s="2">
        <v>45713</v>
      </c>
      <c r="B165" s="3">
        <v>247.04</v>
      </c>
      <c r="C165">
        <f t="shared" si="2"/>
        <v>-2.4284615815310331E-4</v>
      </c>
      <c r="G165" s="9"/>
      <c r="H165" s="10"/>
      <c r="J165" s="2"/>
      <c r="K165" s="5"/>
    </row>
    <row r="166" spans="1:11" x14ac:dyDescent="0.2">
      <c r="A166" s="2">
        <v>45714</v>
      </c>
      <c r="B166" s="3">
        <v>240.36</v>
      </c>
      <c r="C166">
        <f t="shared" si="2"/>
        <v>-2.7412467370684025E-2</v>
      </c>
      <c r="G166" s="9"/>
      <c r="H166" s="10"/>
      <c r="J166" s="2"/>
      <c r="K166" s="5"/>
    </row>
    <row r="167" spans="1:11" x14ac:dyDescent="0.2">
      <c r="A167" s="2">
        <v>45715</v>
      </c>
      <c r="B167" s="3">
        <v>237.3</v>
      </c>
      <c r="C167">
        <f t="shared" si="2"/>
        <v>-1.2812636024009335E-2</v>
      </c>
      <c r="G167" s="9"/>
      <c r="H167" s="10"/>
      <c r="J167" s="2"/>
      <c r="K167" s="5"/>
    </row>
    <row r="168" spans="1:11" x14ac:dyDescent="0.2">
      <c r="A168" s="2">
        <v>45716</v>
      </c>
      <c r="B168" s="3">
        <v>241.84</v>
      </c>
      <c r="C168">
        <f t="shared" si="2"/>
        <v>1.8951187029484631E-2</v>
      </c>
      <c r="G168" s="9"/>
      <c r="H168" s="10"/>
      <c r="J168" s="1"/>
      <c r="K168" s="5"/>
    </row>
    <row r="169" spans="1:11" x14ac:dyDescent="0.2">
      <c r="A169" s="2">
        <v>45719</v>
      </c>
      <c r="B169" s="3">
        <v>238.03</v>
      </c>
      <c r="C169">
        <f t="shared" si="2"/>
        <v>-1.5879634323246551E-2</v>
      </c>
      <c r="G169" s="9"/>
      <c r="H169" s="10"/>
      <c r="J169" s="1"/>
      <c r="K169" s="5"/>
    </row>
    <row r="170" spans="1:11" x14ac:dyDescent="0.2">
      <c r="A170" s="2">
        <v>45720</v>
      </c>
      <c r="B170" s="3">
        <v>235.93</v>
      </c>
      <c r="C170">
        <f t="shared" si="2"/>
        <v>-8.8615652893341244E-3</v>
      </c>
      <c r="G170" s="9"/>
      <c r="H170" s="10"/>
      <c r="J170" s="1"/>
      <c r="K170" s="5"/>
    </row>
    <row r="171" spans="1:11" x14ac:dyDescent="0.2">
      <c r="A171" s="2">
        <v>45721</v>
      </c>
      <c r="B171" s="3">
        <v>235.74</v>
      </c>
      <c r="C171">
        <f t="shared" si="2"/>
        <v>-8.0564806019855866E-4</v>
      </c>
      <c r="G171" s="9"/>
      <c r="H171" s="10"/>
      <c r="J171" s="1"/>
      <c r="K171" s="5"/>
    </row>
    <row r="172" spans="1:11" x14ac:dyDescent="0.2">
      <c r="A172" s="2">
        <v>45722</v>
      </c>
      <c r="B172" s="3">
        <v>235.33</v>
      </c>
      <c r="C172">
        <f t="shared" si="2"/>
        <v>-1.740718379554715E-3</v>
      </c>
      <c r="G172" s="9"/>
      <c r="H172" s="10"/>
      <c r="J172" s="1"/>
      <c r="K172" s="5"/>
    </row>
    <row r="173" spans="1:11" x14ac:dyDescent="0.2">
      <c r="A173" s="2">
        <v>45723</v>
      </c>
      <c r="B173" s="3">
        <v>239.07</v>
      </c>
      <c r="C173">
        <f t="shared" si="2"/>
        <v>1.5767611658897701E-2</v>
      </c>
      <c r="G173" s="9"/>
      <c r="H173" s="10"/>
      <c r="J173" s="1"/>
      <c r="K173" s="5"/>
    </row>
    <row r="174" spans="1:11" x14ac:dyDescent="0.2">
      <c r="A174" s="2">
        <v>45726</v>
      </c>
      <c r="B174" s="3">
        <v>227.48</v>
      </c>
      <c r="C174">
        <f t="shared" si="2"/>
        <v>-4.9694073639167571E-2</v>
      </c>
      <c r="G174" s="9"/>
      <c r="H174" s="10"/>
      <c r="J174" s="1"/>
      <c r="K174" s="5"/>
    </row>
    <row r="175" spans="1:11" x14ac:dyDescent="0.2">
      <c r="A175" s="2">
        <v>45727</v>
      </c>
      <c r="B175" s="3">
        <v>220.84</v>
      </c>
      <c r="C175">
        <f t="shared" si="2"/>
        <v>-2.9623865022754978E-2</v>
      </c>
      <c r="G175" s="9"/>
      <c r="H175" s="10"/>
      <c r="J175" s="1"/>
      <c r="K175" s="5"/>
    </row>
    <row r="176" spans="1:11" x14ac:dyDescent="0.2">
      <c r="A176" s="2">
        <v>45728</v>
      </c>
      <c r="B176" s="3">
        <v>216.98</v>
      </c>
      <c r="C176">
        <f t="shared" si="2"/>
        <v>-1.7633274021539299E-2</v>
      </c>
      <c r="G176" s="9"/>
      <c r="H176" s="10"/>
      <c r="J176" s="1"/>
      <c r="K176" s="5"/>
    </row>
    <row r="177" spans="1:11" x14ac:dyDescent="0.2">
      <c r="A177" s="2">
        <v>45729</v>
      </c>
      <c r="B177" s="3">
        <v>209.68</v>
      </c>
      <c r="C177">
        <f t="shared" si="2"/>
        <v>-3.4222624379153584E-2</v>
      </c>
      <c r="G177" s="9"/>
      <c r="H177" s="10"/>
      <c r="J177" s="1"/>
      <c r="K177" s="5"/>
    </row>
    <row r="178" spans="1:11" x14ac:dyDescent="0.2">
      <c r="A178" s="2">
        <v>45730</v>
      </c>
      <c r="B178" s="3">
        <v>213.49</v>
      </c>
      <c r="C178">
        <f t="shared" si="2"/>
        <v>1.8007434149081746E-2</v>
      </c>
      <c r="G178" s="9"/>
      <c r="H178" s="10"/>
      <c r="J178" s="1"/>
      <c r="K178" s="5"/>
    </row>
    <row r="179" spans="1:11" x14ac:dyDescent="0.2">
      <c r="A179" s="2">
        <v>45733</v>
      </c>
      <c r="B179" s="3">
        <v>214</v>
      </c>
      <c r="C179">
        <f t="shared" si="2"/>
        <v>2.3860218576188547E-3</v>
      </c>
      <c r="G179" s="9"/>
      <c r="H179" s="10"/>
      <c r="J179" s="1"/>
      <c r="K179" s="5"/>
    </row>
    <row r="180" spans="1:11" x14ac:dyDescent="0.2">
      <c r="A180" s="2">
        <v>45734</v>
      </c>
      <c r="B180" s="3">
        <v>212.69</v>
      </c>
      <c r="C180">
        <f t="shared" si="2"/>
        <v>-6.1403084953978448E-3</v>
      </c>
      <c r="G180" s="9"/>
      <c r="H180" s="10"/>
      <c r="J180" s="1"/>
      <c r="K180" s="5"/>
    </row>
    <row r="181" spans="1:11" x14ac:dyDescent="0.2">
      <c r="A181" s="2">
        <v>45735</v>
      </c>
      <c r="B181" s="3">
        <v>215.24</v>
      </c>
      <c r="C181">
        <f t="shared" si="2"/>
        <v>1.1917978094765389E-2</v>
      </c>
      <c r="G181" s="9"/>
      <c r="H181" s="10"/>
      <c r="J181" s="2"/>
      <c r="K181" s="5"/>
    </row>
    <row r="182" spans="1:11" x14ac:dyDescent="0.2">
      <c r="A182" s="2">
        <v>45736</v>
      </c>
      <c r="B182" s="3">
        <v>214.1</v>
      </c>
      <c r="C182">
        <f t="shared" si="2"/>
        <v>-5.3104890255818429E-3</v>
      </c>
      <c r="G182" s="9"/>
      <c r="H182" s="10"/>
      <c r="J182" s="2"/>
      <c r="K182" s="5"/>
    </row>
    <row r="183" spans="1:11" x14ac:dyDescent="0.2">
      <c r="A183" s="2">
        <v>45737</v>
      </c>
      <c r="B183" s="3">
        <v>218.27</v>
      </c>
      <c r="C183">
        <f t="shared" si="2"/>
        <v>1.9289632955349155E-2</v>
      </c>
      <c r="G183" s="9"/>
      <c r="H183" s="10"/>
      <c r="J183" s="2"/>
      <c r="K183" s="5"/>
    </row>
    <row r="184" spans="1:11" x14ac:dyDescent="0.2">
      <c r="A184" s="2">
        <v>45740</v>
      </c>
      <c r="B184" s="3">
        <v>220.73</v>
      </c>
      <c r="C184">
        <f t="shared" si="2"/>
        <v>1.1207406602134005E-2</v>
      </c>
      <c r="G184" s="9"/>
      <c r="H184" s="10"/>
      <c r="J184" s="2"/>
      <c r="K184" s="5"/>
    </row>
    <row r="185" spans="1:11" x14ac:dyDescent="0.2">
      <c r="A185" s="2">
        <v>45741</v>
      </c>
      <c r="B185" s="3">
        <v>223.75</v>
      </c>
      <c r="C185">
        <f t="shared" si="2"/>
        <v>1.3589122001844327E-2</v>
      </c>
      <c r="G185" s="9"/>
      <c r="H185" s="10"/>
      <c r="J185" s="2"/>
      <c r="K185" s="5"/>
    </row>
    <row r="186" spans="1:11" x14ac:dyDescent="0.2">
      <c r="A186" s="2">
        <v>45742</v>
      </c>
      <c r="B186" s="3">
        <v>221.53</v>
      </c>
      <c r="C186">
        <f t="shared" si="2"/>
        <v>-9.9713366603807335E-3</v>
      </c>
      <c r="G186" s="9"/>
      <c r="H186" s="10"/>
      <c r="J186" s="2"/>
      <c r="K186" s="5"/>
    </row>
    <row r="187" spans="1:11" x14ac:dyDescent="0.2">
      <c r="A187" s="2">
        <v>45743</v>
      </c>
      <c r="B187" s="3">
        <v>223.85</v>
      </c>
      <c r="C187">
        <f t="shared" si="2"/>
        <v>1.041816419239041E-2</v>
      </c>
      <c r="G187" s="9"/>
      <c r="H187" s="10"/>
      <c r="J187" s="2"/>
      <c r="K187" s="5"/>
    </row>
    <row r="188" spans="1:11" x14ac:dyDescent="0.2">
      <c r="A188" s="2">
        <v>45744</v>
      </c>
      <c r="B188" s="3">
        <v>217.9</v>
      </c>
      <c r="C188">
        <f t="shared" si="2"/>
        <v>-2.693994273640031E-2</v>
      </c>
      <c r="G188" s="9"/>
      <c r="H188" s="10"/>
      <c r="J188" s="2"/>
      <c r="K188" s="5"/>
    </row>
    <row r="189" spans="1:11" x14ac:dyDescent="0.2">
      <c r="A189" s="2">
        <v>45747</v>
      </c>
      <c r="B189" s="3">
        <v>222.13</v>
      </c>
      <c r="C189">
        <f t="shared" si="2"/>
        <v>1.9226554118956955E-2</v>
      </c>
      <c r="G189" s="9"/>
      <c r="H189" s="10"/>
      <c r="J189" s="2"/>
      <c r="K189" s="5"/>
    </row>
  </sheetData>
  <sortState xmlns:xlrd2="http://schemas.microsoft.com/office/spreadsheetml/2017/richdata2" ref="A2:B189">
    <sortCondition ref="A1:A18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1D12-9829-B345-8951-8100AC66B25D}">
  <dimension ref="A1:C189"/>
  <sheetViews>
    <sheetView workbookViewId="0"/>
  </sheetViews>
  <sheetFormatPr baseColWidth="10" defaultRowHeight="16" x14ac:dyDescent="0.2"/>
  <cols>
    <col min="3" max="3" width="14.1640625" bestFit="1" customWidth="1"/>
  </cols>
  <sheetData>
    <row r="1" spans="1:3" x14ac:dyDescent="0.2">
      <c r="A1" s="1" t="s">
        <v>0</v>
      </c>
      <c r="B1" s="1" t="s">
        <v>1</v>
      </c>
      <c r="C1" t="s">
        <v>9</v>
      </c>
    </row>
    <row r="2" spans="1:3" x14ac:dyDescent="0.2">
      <c r="A2" s="2">
        <v>45474</v>
      </c>
      <c r="B2" s="5">
        <v>5475.09</v>
      </c>
    </row>
    <row r="3" spans="1:3" x14ac:dyDescent="0.2">
      <c r="A3" s="2">
        <v>45475</v>
      </c>
      <c r="B3" s="5">
        <v>5509.01</v>
      </c>
      <c r="C3">
        <f>LN(B3/B2)</f>
        <v>6.1762197767835335E-3</v>
      </c>
    </row>
    <row r="4" spans="1:3" x14ac:dyDescent="0.2">
      <c r="A4" s="2">
        <v>45476</v>
      </c>
      <c r="B4" s="5">
        <v>5537.02</v>
      </c>
      <c r="C4">
        <f t="shared" ref="C4:C67" si="0">LN(B4/B3)</f>
        <v>5.0715161981972666E-3</v>
      </c>
    </row>
    <row r="5" spans="1:3" x14ac:dyDescent="0.2">
      <c r="A5" s="2">
        <v>45478</v>
      </c>
      <c r="B5" s="5">
        <v>5567.19</v>
      </c>
      <c r="C5">
        <f t="shared" si="0"/>
        <v>5.4339884131971751E-3</v>
      </c>
    </row>
    <row r="6" spans="1:3" x14ac:dyDescent="0.2">
      <c r="A6" s="2">
        <v>45481</v>
      </c>
      <c r="B6" s="5">
        <v>5572.85</v>
      </c>
      <c r="C6">
        <f t="shared" si="0"/>
        <v>1.0161544279964853E-3</v>
      </c>
    </row>
    <row r="7" spans="1:3" x14ac:dyDescent="0.2">
      <c r="A7" s="2">
        <v>45482</v>
      </c>
      <c r="B7" s="5">
        <v>5576.98</v>
      </c>
      <c r="C7">
        <f t="shared" si="0"/>
        <v>7.4081850375864739E-4</v>
      </c>
    </row>
    <row r="8" spans="1:3" x14ac:dyDescent="0.2">
      <c r="A8" s="2">
        <v>45483</v>
      </c>
      <c r="B8" s="5">
        <v>5633.91</v>
      </c>
      <c r="C8">
        <f>LN(B8/B7)</f>
        <v>1.0156283642139425E-2</v>
      </c>
    </row>
    <row r="9" spans="1:3" x14ac:dyDescent="0.2">
      <c r="A9" s="2">
        <v>45484</v>
      </c>
      <c r="B9" s="5">
        <v>5584.54</v>
      </c>
      <c r="C9">
        <f t="shared" si="0"/>
        <v>-8.8016292301766504E-3</v>
      </c>
    </row>
    <row r="10" spans="1:3" x14ac:dyDescent="0.2">
      <c r="A10" s="2">
        <v>45485</v>
      </c>
      <c r="B10" s="5">
        <v>5615.35</v>
      </c>
      <c r="C10">
        <f t="shared" si="0"/>
        <v>5.5018536287759819E-3</v>
      </c>
    </row>
    <row r="11" spans="1:3" x14ac:dyDescent="0.2">
      <c r="A11" s="2">
        <v>45488</v>
      </c>
      <c r="B11" s="5">
        <v>5631.22</v>
      </c>
      <c r="C11">
        <f t="shared" si="0"/>
        <v>2.822195662042845E-3</v>
      </c>
    </row>
    <row r="12" spans="1:3" x14ac:dyDescent="0.2">
      <c r="A12" s="2">
        <v>45489</v>
      </c>
      <c r="B12" s="5">
        <v>5667.2</v>
      </c>
      <c r="C12">
        <f t="shared" si="0"/>
        <v>6.3690536600414091E-3</v>
      </c>
    </row>
    <row r="13" spans="1:3" x14ac:dyDescent="0.2">
      <c r="A13" s="2">
        <v>45490</v>
      </c>
      <c r="B13" s="5">
        <v>5588.27</v>
      </c>
      <c r="C13">
        <f t="shared" si="0"/>
        <v>-1.4025410555021933E-2</v>
      </c>
    </row>
    <row r="14" spans="1:3" x14ac:dyDescent="0.2">
      <c r="A14" s="2">
        <v>45491</v>
      </c>
      <c r="B14" s="5">
        <v>5544.59</v>
      </c>
      <c r="C14">
        <f t="shared" si="0"/>
        <v>-7.8470804696827295E-3</v>
      </c>
    </row>
    <row r="15" spans="1:3" x14ac:dyDescent="0.2">
      <c r="A15" s="2">
        <v>45492</v>
      </c>
      <c r="B15" s="5">
        <v>5505</v>
      </c>
      <c r="C15">
        <f t="shared" si="0"/>
        <v>-7.1659074070294041E-3</v>
      </c>
    </row>
    <row r="16" spans="1:3" x14ac:dyDescent="0.2">
      <c r="A16" s="2">
        <v>45495</v>
      </c>
      <c r="B16" s="5">
        <v>5564.41</v>
      </c>
      <c r="C16">
        <f t="shared" si="0"/>
        <v>1.0734189165974961E-2</v>
      </c>
    </row>
    <row r="17" spans="1:3" x14ac:dyDescent="0.2">
      <c r="A17" s="2">
        <v>45496</v>
      </c>
      <c r="B17" s="5">
        <v>5555.74</v>
      </c>
      <c r="C17">
        <f t="shared" si="0"/>
        <v>-1.5593317997995005E-3</v>
      </c>
    </row>
    <row r="18" spans="1:3" x14ac:dyDescent="0.2">
      <c r="A18" s="2">
        <v>45497</v>
      </c>
      <c r="B18" s="5">
        <v>5427.13</v>
      </c>
      <c r="C18">
        <f t="shared" si="0"/>
        <v>-2.3421178443889513E-2</v>
      </c>
    </row>
    <row r="19" spans="1:3" x14ac:dyDescent="0.2">
      <c r="A19" s="2">
        <v>45498</v>
      </c>
      <c r="B19" s="5">
        <v>5399.22</v>
      </c>
      <c r="C19">
        <f t="shared" si="0"/>
        <v>-5.1559504042484414E-3</v>
      </c>
    </row>
    <row r="20" spans="1:3" x14ac:dyDescent="0.2">
      <c r="A20" s="2">
        <v>45499</v>
      </c>
      <c r="B20" s="5">
        <v>5459.1</v>
      </c>
      <c r="C20">
        <f t="shared" si="0"/>
        <v>1.1029442312488889E-2</v>
      </c>
    </row>
    <row r="21" spans="1:3" x14ac:dyDescent="0.2">
      <c r="A21" s="2">
        <v>45502</v>
      </c>
      <c r="B21" s="5">
        <v>5463.54</v>
      </c>
      <c r="C21">
        <f t="shared" si="0"/>
        <v>8.129903108684501E-4</v>
      </c>
    </row>
    <row r="22" spans="1:3" x14ac:dyDescent="0.2">
      <c r="A22" s="2">
        <v>45503</v>
      </c>
      <c r="B22" s="5">
        <v>5436.44</v>
      </c>
      <c r="C22">
        <f t="shared" si="0"/>
        <v>-4.9724964337360253E-3</v>
      </c>
    </row>
    <row r="23" spans="1:3" x14ac:dyDescent="0.2">
      <c r="A23" s="2">
        <v>45504</v>
      </c>
      <c r="B23" s="5">
        <v>5522.3</v>
      </c>
      <c r="C23">
        <f t="shared" si="0"/>
        <v>1.567000529191805E-2</v>
      </c>
    </row>
    <row r="24" spans="1:3" x14ac:dyDescent="0.2">
      <c r="A24" s="2">
        <v>45505</v>
      </c>
      <c r="B24" s="5">
        <v>5446.68</v>
      </c>
      <c r="C24">
        <f t="shared" si="0"/>
        <v>-1.3788191433053192E-2</v>
      </c>
    </row>
    <row r="25" spans="1:3" x14ac:dyDescent="0.2">
      <c r="A25" s="2">
        <v>45506</v>
      </c>
      <c r="B25" s="5">
        <v>5346.56</v>
      </c>
      <c r="C25">
        <f t="shared" si="0"/>
        <v>-1.8552885294602865E-2</v>
      </c>
    </row>
    <row r="26" spans="1:3" x14ac:dyDescent="0.2">
      <c r="A26" s="2">
        <v>45509</v>
      </c>
      <c r="B26" s="5">
        <v>5186.33</v>
      </c>
      <c r="C26">
        <f t="shared" si="0"/>
        <v>-3.0427045496882188E-2</v>
      </c>
    </row>
    <row r="27" spans="1:3" x14ac:dyDescent="0.2">
      <c r="A27" s="2">
        <v>45510</v>
      </c>
      <c r="B27" s="5">
        <v>5240.03</v>
      </c>
      <c r="C27">
        <f t="shared" si="0"/>
        <v>1.0300905557719547E-2</v>
      </c>
    </row>
    <row r="28" spans="1:3" x14ac:dyDescent="0.2">
      <c r="A28" s="2">
        <v>45511</v>
      </c>
      <c r="B28" s="5">
        <v>5199.5</v>
      </c>
      <c r="C28">
        <f t="shared" si="0"/>
        <v>-7.7647563892511828E-3</v>
      </c>
    </row>
    <row r="29" spans="1:3" x14ac:dyDescent="0.2">
      <c r="A29" s="2">
        <v>45512</v>
      </c>
      <c r="B29" s="5">
        <v>5319.31</v>
      </c>
      <c r="C29">
        <f t="shared" si="0"/>
        <v>2.2781128575607587E-2</v>
      </c>
    </row>
    <row r="30" spans="1:3" x14ac:dyDescent="0.2">
      <c r="A30" s="2">
        <v>45513</v>
      </c>
      <c r="B30" s="5">
        <v>5344.16</v>
      </c>
      <c r="C30">
        <f t="shared" si="0"/>
        <v>4.660780212150723E-3</v>
      </c>
    </row>
    <row r="31" spans="1:3" x14ac:dyDescent="0.2">
      <c r="A31" s="2">
        <v>45516</v>
      </c>
      <c r="B31" s="5">
        <v>5344.39</v>
      </c>
      <c r="C31">
        <f t="shared" si="0"/>
        <v>4.3036707511422095E-5</v>
      </c>
    </row>
    <row r="32" spans="1:3" x14ac:dyDescent="0.2">
      <c r="A32" s="2">
        <v>45517</v>
      </c>
      <c r="B32" s="5">
        <v>5434.43</v>
      </c>
      <c r="C32">
        <f t="shared" si="0"/>
        <v>1.6707226654933075E-2</v>
      </c>
    </row>
    <row r="33" spans="1:3" x14ac:dyDescent="0.2">
      <c r="A33" s="2">
        <v>45518</v>
      </c>
      <c r="B33" s="5">
        <v>5455.21</v>
      </c>
      <c r="C33">
        <f t="shared" si="0"/>
        <v>3.816476067632372E-3</v>
      </c>
    </row>
    <row r="34" spans="1:3" x14ac:dyDescent="0.2">
      <c r="A34" s="2">
        <v>45519</v>
      </c>
      <c r="B34" s="5">
        <v>5543.22</v>
      </c>
      <c r="C34">
        <f t="shared" si="0"/>
        <v>1.6004444012785939E-2</v>
      </c>
    </row>
    <row r="35" spans="1:3" x14ac:dyDescent="0.2">
      <c r="A35" s="2">
        <v>45520</v>
      </c>
      <c r="B35" s="5">
        <v>5554.25</v>
      </c>
      <c r="C35">
        <f t="shared" si="0"/>
        <v>1.9878411263283945E-3</v>
      </c>
    </row>
    <row r="36" spans="1:3" x14ac:dyDescent="0.2">
      <c r="A36" s="2">
        <v>45523</v>
      </c>
      <c r="B36" s="5">
        <v>5608.25</v>
      </c>
      <c r="C36">
        <f t="shared" si="0"/>
        <v>9.6753274361777754E-3</v>
      </c>
    </row>
    <row r="37" spans="1:3" x14ac:dyDescent="0.2">
      <c r="A37" s="2">
        <v>45524</v>
      </c>
      <c r="B37" s="5">
        <v>5597.12</v>
      </c>
      <c r="C37">
        <f t="shared" si="0"/>
        <v>-1.9865481747165059E-3</v>
      </c>
    </row>
    <row r="38" spans="1:3" x14ac:dyDescent="0.2">
      <c r="A38" s="2">
        <v>45525</v>
      </c>
      <c r="B38" s="5">
        <v>5620.85</v>
      </c>
      <c r="C38">
        <f t="shared" si="0"/>
        <v>4.2307182841846242E-3</v>
      </c>
    </row>
    <row r="39" spans="1:3" x14ac:dyDescent="0.2">
      <c r="A39" s="2">
        <v>45526</v>
      </c>
      <c r="B39" s="5">
        <v>5570.64</v>
      </c>
      <c r="C39">
        <f t="shared" si="0"/>
        <v>-8.9729494254644684E-3</v>
      </c>
    </row>
    <row r="40" spans="1:3" x14ac:dyDescent="0.2">
      <c r="A40" s="2">
        <v>45527</v>
      </c>
      <c r="B40" s="5">
        <v>5634.61</v>
      </c>
      <c r="C40">
        <f t="shared" si="0"/>
        <v>1.1417986208502448E-2</v>
      </c>
    </row>
    <row r="41" spans="1:3" x14ac:dyDescent="0.2">
      <c r="A41" s="2">
        <v>45530</v>
      </c>
      <c r="B41" s="5">
        <v>5616.84</v>
      </c>
      <c r="C41">
        <f t="shared" si="0"/>
        <v>-3.1587066155747872E-3</v>
      </c>
    </row>
    <row r="42" spans="1:3" x14ac:dyDescent="0.2">
      <c r="A42" s="2">
        <v>45531</v>
      </c>
      <c r="B42" s="5">
        <v>5625.8</v>
      </c>
      <c r="C42">
        <f t="shared" si="0"/>
        <v>1.5939320118754585E-3</v>
      </c>
    </row>
    <row r="43" spans="1:3" x14ac:dyDescent="0.2">
      <c r="A43" s="2">
        <v>45532</v>
      </c>
      <c r="B43" s="5">
        <v>5592.18</v>
      </c>
      <c r="C43">
        <f t="shared" si="0"/>
        <v>-5.9939669454233853E-3</v>
      </c>
    </row>
    <row r="44" spans="1:3" x14ac:dyDescent="0.2">
      <c r="A44" s="2">
        <v>45533</v>
      </c>
      <c r="B44" s="5">
        <v>5591.96</v>
      </c>
      <c r="C44">
        <f t="shared" si="0"/>
        <v>-3.934142455813639E-5</v>
      </c>
    </row>
    <row r="45" spans="1:3" x14ac:dyDescent="0.2">
      <c r="A45" s="2">
        <v>45534</v>
      </c>
      <c r="B45" s="5">
        <v>5648.4</v>
      </c>
      <c r="C45">
        <f t="shared" si="0"/>
        <v>1.0042467382856683E-2</v>
      </c>
    </row>
    <row r="46" spans="1:3" x14ac:dyDescent="0.2">
      <c r="A46" s="2">
        <v>45538</v>
      </c>
      <c r="B46" s="5">
        <v>5528.93</v>
      </c>
      <c r="C46">
        <f t="shared" si="0"/>
        <v>-2.137801245458143E-2</v>
      </c>
    </row>
    <row r="47" spans="1:3" x14ac:dyDescent="0.2">
      <c r="A47" s="2">
        <v>45539</v>
      </c>
      <c r="B47" s="5">
        <v>5520.07</v>
      </c>
      <c r="C47">
        <f t="shared" si="0"/>
        <v>-1.6037653903594354E-3</v>
      </c>
    </row>
    <row r="48" spans="1:3" x14ac:dyDescent="0.2">
      <c r="A48" s="2">
        <v>45540</v>
      </c>
      <c r="B48" s="5">
        <v>5503.41</v>
      </c>
      <c r="C48">
        <f t="shared" si="0"/>
        <v>-3.0226412501879545E-3</v>
      </c>
    </row>
    <row r="49" spans="1:3" x14ac:dyDescent="0.2">
      <c r="A49" s="2">
        <v>45541</v>
      </c>
      <c r="B49" s="5">
        <v>5408.42</v>
      </c>
      <c r="C49">
        <f t="shared" si="0"/>
        <v>-1.7410901670867562E-2</v>
      </c>
    </row>
    <row r="50" spans="1:3" x14ac:dyDescent="0.2">
      <c r="A50" s="2">
        <v>45544</v>
      </c>
      <c r="B50" s="5">
        <v>5471.05</v>
      </c>
      <c r="C50">
        <f t="shared" si="0"/>
        <v>1.1513555690021488E-2</v>
      </c>
    </row>
    <row r="51" spans="1:3" x14ac:dyDescent="0.2">
      <c r="A51" s="2">
        <v>45545</v>
      </c>
      <c r="B51" s="5">
        <v>5495.52</v>
      </c>
      <c r="C51">
        <f t="shared" si="0"/>
        <v>4.4626607244902189E-3</v>
      </c>
    </row>
    <row r="52" spans="1:3" x14ac:dyDescent="0.2">
      <c r="A52" s="2">
        <v>45546</v>
      </c>
      <c r="B52" s="5">
        <v>5554.13</v>
      </c>
      <c r="C52">
        <f t="shared" si="0"/>
        <v>1.0608580303038784E-2</v>
      </c>
    </row>
    <row r="53" spans="1:3" x14ac:dyDescent="0.2">
      <c r="A53" s="2">
        <v>45547</v>
      </c>
      <c r="B53" s="5">
        <v>5595.76</v>
      </c>
      <c r="C53">
        <f t="shared" si="0"/>
        <v>7.46737294203047E-3</v>
      </c>
    </row>
    <row r="54" spans="1:3" x14ac:dyDescent="0.2">
      <c r="A54" s="2">
        <v>45548</v>
      </c>
      <c r="B54" s="5">
        <v>5626.02</v>
      </c>
      <c r="C54">
        <f t="shared" si="0"/>
        <v>5.3930968783714164E-3</v>
      </c>
    </row>
    <row r="55" spans="1:3" x14ac:dyDescent="0.2">
      <c r="A55" s="2">
        <v>45551</v>
      </c>
      <c r="B55" s="5">
        <v>5633.09</v>
      </c>
      <c r="C55">
        <f t="shared" si="0"/>
        <v>1.2558720767880025E-3</v>
      </c>
    </row>
    <row r="56" spans="1:3" x14ac:dyDescent="0.2">
      <c r="A56" s="2">
        <v>45552</v>
      </c>
      <c r="B56" s="5">
        <v>5634.58</v>
      </c>
      <c r="C56">
        <f t="shared" si="0"/>
        <v>2.6447349073670164E-4</v>
      </c>
    </row>
    <row r="57" spans="1:3" x14ac:dyDescent="0.2">
      <c r="A57" s="2">
        <v>45553</v>
      </c>
      <c r="B57" s="5">
        <v>5618.26</v>
      </c>
      <c r="C57">
        <f t="shared" si="0"/>
        <v>-2.9006031263851696E-3</v>
      </c>
    </row>
    <row r="58" spans="1:3" x14ac:dyDescent="0.2">
      <c r="A58" s="2">
        <v>45554</v>
      </c>
      <c r="B58" s="5">
        <v>5713.64</v>
      </c>
      <c r="C58">
        <f t="shared" si="0"/>
        <v>1.6834291247586949E-2</v>
      </c>
    </row>
    <row r="59" spans="1:3" x14ac:dyDescent="0.2">
      <c r="A59" s="2">
        <v>45555</v>
      </c>
      <c r="B59" s="5">
        <v>5702.55</v>
      </c>
      <c r="C59">
        <f t="shared" si="0"/>
        <v>-1.942855451501775E-3</v>
      </c>
    </row>
    <row r="60" spans="1:3" x14ac:dyDescent="0.2">
      <c r="A60" s="2">
        <v>45558</v>
      </c>
      <c r="B60" s="5">
        <v>5718.57</v>
      </c>
      <c r="C60">
        <f t="shared" si="0"/>
        <v>2.8053309143568263E-3</v>
      </c>
    </row>
    <row r="61" spans="1:3" x14ac:dyDescent="0.2">
      <c r="A61" s="2">
        <v>45559</v>
      </c>
      <c r="B61" s="5">
        <v>5732.93</v>
      </c>
      <c r="C61">
        <f t="shared" si="0"/>
        <v>2.5079697029956895E-3</v>
      </c>
    </row>
    <row r="62" spans="1:3" x14ac:dyDescent="0.2">
      <c r="A62" s="2">
        <v>45560</v>
      </c>
      <c r="B62" s="5">
        <v>5722.26</v>
      </c>
      <c r="C62">
        <f t="shared" si="0"/>
        <v>-1.8629115860669923E-3</v>
      </c>
    </row>
    <row r="63" spans="1:3" x14ac:dyDescent="0.2">
      <c r="A63" s="2">
        <v>45561</v>
      </c>
      <c r="B63" s="5">
        <v>5745.37</v>
      </c>
      <c r="C63">
        <f t="shared" si="0"/>
        <v>4.0304808028723289E-3</v>
      </c>
    </row>
    <row r="64" spans="1:3" x14ac:dyDescent="0.2">
      <c r="A64" s="2">
        <v>45562</v>
      </c>
      <c r="B64" s="5">
        <v>5738.17</v>
      </c>
      <c r="C64">
        <f t="shared" si="0"/>
        <v>-1.2539688882457197E-3</v>
      </c>
    </row>
    <row r="65" spans="1:3" x14ac:dyDescent="0.2">
      <c r="A65" s="2">
        <v>45565</v>
      </c>
      <c r="B65" s="5">
        <v>5762.48</v>
      </c>
      <c r="C65">
        <f t="shared" si="0"/>
        <v>4.227593432856073E-3</v>
      </c>
    </row>
    <row r="66" spans="1:3" x14ac:dyDescent="0.2">
      <c r="A66" s="2">
        <v>45566</v>
      </c>
      <c r="B66" s="5">
        <v>5708.75</v>
      </c>
      <c r="C66">
        <f t="shared" si="0"/>
        <v>-9.3678520838370288E-3</v>
      </c>
    </row>
    <row r="67" spans="1:3" x14ac:dyDescent="0.2">
      <c r="A67" s="2">
        <v>45567</v>
      </c>
      <c r="B67" s="5">
        <v>5709.54</v>
      </c>
      <c r="C67">
        <f t="shared" si="0"/>
        <v>1.3837448536698041E-4</v>
      </c>
    </row>
    <row r="68" spans="1:3" x14ac:dyDescent="0.2">
      <c r="A68" s="2">
        <v>45568</v>
      </c>
      <c r="B68" s="5">
        <v>5699.94</v>
      </c>
      <c r="C68">
        <f t="shared" ref="C68:C131" si="1">LN(B68/B67)</f>
        <v>-1.6828115331257495E-3</v>
      </c>
    </row>
    <row r="69" spans="1:3" x14ac:dyDescent="0.2">
      <c r="A69" s="2">
        <v>45569</v>
      </c>
      <c r="B69" s="5">
        <v>5751.07</v>
      </c>
      <c r="C69">
        <f t="shared" si="1"/>
        <v>8.9302759844378885E-3</v>
      </c>
    </row>
    <row r="70" spans="1:3" x14ac:dyDescent="0.2">
      <c r="A70" s="2">
        <v>45572</v>
      </c>
      <c r="B70" s="5">
        <v>5695.94</v>
      </c>
      <c r="C70">
        <f t="shared" si="1"/>
        <v>-9.6322841074211688E-3</v>
      </c>
    </row>
    <row r="71" spans="1:3" x14ac:dyDescent="0.2">
      <c r="A71" s="2">
        <v>45573</v>
      </c>
      <c r="B71" s="5">
        <v>5751.13</v>
      </c>
      <c r="C71">
        <f t="shared" si="1"/>
        <v>9.6427168941927138E-3</v>
      </c>
    </row>
    <row r="72" spans="1:3" x14ac:dyDescent="0.2">
      <c r="A72" s="2">
        <v>45574</v>
      </c>
      <c r="B72" s="5">
        <v>5792.04</v>
      </c>
      <c r="C72">
        <f t="shared" si="1"/>
        <v>7.0882038963943272E-3</v>
      </c>
    </row>
    <row r="73" spans="1:3" x14ac:dyDescent="0.2">
      <c r="A73" s="2">
        <v>45575</v>
      </c>
      <c r="B73" s="5">
        <v>5780.05</v>
      </c>
      <c r="C73">
        <f t="shared" si="1"/>
        <v>-2.0722279710146596E-3</v>
      </c>
    </row>
    <row r="74" spans="1:3" x14ac:dyDescent="0.2">
      <c r="A74" s="2">
        <v>45576</v>
      </c>
      <c r="B74" s="5">
        <v>5815.03</v>
      </c>
      <c r="C74">
        <f t="shared" si="1"/>
        <v>6.0336118627852325E-3</v>
      </c>
    </row>
    <row r="75" spans="1:3" x14ac:dyDescent="0.2">
      <c r="A75" s="2">
        <v>45579</v>
      </c>
      <c r="B75" s="5">
        <v>5859.85</v>
      </c>
      <c r="C75">
        <f t="shared" si="1"/>
        <v>7.6780609629941675E-3</v>
      </c>
    </row>
    <row r="76" spans="1:3" x14ac:dyDescent="0.2">
      <c r="A76" s="2">
        <v>45580</v>
      </c>
      <c r="B76" s="5">
        <v>5815.26</v>
      </c>
      <c r="C76">
        <f t="shared" si="1"/>
        <v>-7.6385090687541464E-3</v>
      </c>
    </row>
    <row r="77" spans="1:3" x14ac:dyDescent="0.2">
      <c r="A77" s="2">
        <v>45581</v>
      </c>
      <c r="B77" s="5">
        <v>5842.47</v>
      </c>
      <c r="C77">
        <f t="shared" si="1"/>
        <v>4.6681557065759915E-3</v>
      </c>
    </row>
    <row r="78" spans="1:3" x14ac:dyDescent="0.2">
      <c r="A78" s="2">
        <v>45582</v>
      </c>
      <c r="B78" s="5">
        <v>5841.47</v>
      </c>
      <c r="C78">
        <f t="shared" si="1"/>
        <v>-1.7117513483320916E-4</v>
      </c>
    </row>
    <row r="79" spans="1:3" x14ac:dyDescent="0.2">
      <c r="A79" s="2">
        <v>45583</v>
      </c>
      <c r="B79" s="5">
        <v>5864.67</v>
      </c>
      <c r="C79">
        <f t="shared" si="1"/>
        <v>3.9637370431245362E-3</v>
      </c>
    </row>
    <row r="80" spans="1:3" x14ac:dyDescent="0.2">
      <c r="A80" s="2">
        <v>45586</v>
      </c>
      <c r="B80" s="5">
        <v>5853.98</v>
      </c>
      <c r="C80">
        <f t="shared" si="1"/>
        <v>-1.8244427413090425E-3</v>
      </c>
    </row>
    <row r="81" spans="1:3" x14ac:dyDescent="0.2">
      <c r="A81" s="2">
        <v>45587</v>
      </c>
      <c r="B81" s="5">
        <v>5851.2</v>
      </c>
      <c r="C81">
        <f t="shared" si="1"/>
        <v>-4.7500338350551163E-4</v>
      </c>
    </row>
    <row r="82" spans="1:3" x14ac:dyDescent="0.2">
      <c r="A82" s="2">
        <v>45588</v>
      </c>
      <c r="B82" s="5">
        <v>5797.42</v>
      </c>
      <c r="C82">
        <f t="shared" si="1"/>
        <v>-9.2337774119530536E-3</v>
      </c>
    </row>
    <row r="83" spans="1:3" x14ac:dyDescent="0.2">
      <c r="A83" s="2">
        <v>45589</v>
      </c>
      <c r="B83" s="5">
        <v>5809.86</v>
      </c>
      <c r="C83">
        <f t="shared" si="1"/>
        <v>2.1434831869283494E-3</v>
      </c>
    </row>
    <row r="84" spans="1:3" x14ac:dyDescent="0.2">
      <c r="A84" s="2">
        <v>45590</v>
      </c>
      <c r="B84" s="5">
        <v>5808.12</v>
      </c>
      <c r="C84">
        <f t="shared" si="1"/>
        <v>-2.9953572187414154E-4</v>
      </c>
    </row>
    <row r="85" spans="1:3" x14ac:dyDescent="0.2">
      <c r="A85" s="2">
        <v>45593</v>
      </c>
      <c r="B85" s="5">
        <v>5823.52</v>
      </c>
      <c r="C85">
        <f t="shared" si="1"/>
        <v>2.6479514493707988E-3</v>
      </c>
    </row>
    <row r="86" spans="1:3" x14ac:dyDescent="0.2">
      <c r="A86" s="2">
        <v>45594</v>
      </c>
      <c r="B86" s="5">
        <v>5832.92</v>
      </c>
      <c r="C86">
        <f t="shared" si="1"/>
        <v>1.6128426925638532E-3</v>
      </c>
    </row>
    <row r="87" spans="1:3" x14ac:dyDescent="0.2">
      <c r="A87" s="2">
        <v>45595</v>
      </c>
      <c r="B87" s="5">
        <v>5813.67</v>
      </c>
      <c r="C87">
        <f t="shared" si="1"/>
        <v>-3.3056916281390038E-3</v>
      </c>
    </row>
    <row r="88" spans="1:3" x14ac:dyDescent="0.2">
      <c r="A88" s="2">
        <v>45596</v>
      </c>
      <c r="B88" s="5">
        <v>5705.45</v>
      </c>
      <c r="C88">
        <f t="shared" si="1"/>
        <v>-1.8790182599519829E-2</v>
      </c>
    </row>
    <row r="89" spans="1:3" x14ac:dyDescent="0.2">
      <c r="A89" s="2">
        <v>45597</v>
      </c>
      <c r="B89" s="5">
        <v>5728.8</v>
      </c>
      <c r="C89">
        <f t="shared" si="1"/>
        <v>4.0842263302362366E-3</v>
      </c>
    </row>
    <row r="90" spans="1:3" x14ac:dyDescent="0.2">
      <c r="A90" s="2">
        <v>45600</v>
      </c>
      <c r="B90" s="5">
        <v>5712.69</v>
      </c>
      <c r="C90">
        <f t="shared" si="1"/>
        <v>-2.8160686495115016E-3</v>
      </c>
    </row>
    <row r="91" spans="1:3" x14ac:dyDescent="0.2">
      <c r="A91" s="2">
        <v>45601</v>
      </c>
      <c r="B91" s="5">
        <v>5782.76</v>
      </c>
      <c r="C91">
        <f t="shared" si="1"/>
        <v>1.219106130274809E-2</v>
      </c>
    </row>
    <row r="92" spans="1:3" x14ac:dyDescent="0.2">
      <c r="A92" s="2">
        <v>45602</v>
      </c>
      <c r="B92" s="5">
        <v>5929.04</v>
      </c>
      <c r="C92">
        <f t="shared" si="1"/>
        <v>2.4981233838896531E-2</v>
      </c>
    </row>
    <row r="93" spans="1:3" x14ac:dyDescent="0.2">
      <c r="A93" s="2">
        <v>45603</v>
      </c>
      <c r="B93" s="5">
        <v>5973.1</v>
      </c>
      <c r="C93">
        <f t="shared" si="1"/>
        <v>7.4037444129894632E-3</v>
      </c>
    </row>
    <row r="94" spans="1:3" x14ac:dyDescent="0.2">
      <c r="A94" s="2">
        <v>45604</v>
      </c>
      <c r="B94" s="5">
        <v>5995.54</v>
      </c>
      <c r="C94">
        <f t="shared" si="1"/>
        <v>3.7498038697994338E-3</v>
      </c>
    </row>
    <row r="95" spans="1:3" x14ac:dyDescent="0.2">
      <c r="A95" s="2">
        <v>45607</v>
      </c>
      <c r="B95" s="5">
        <v>6001.35</v>
      </c>
      <c r="C95">
        <f t="shared" si="1"/>
        <v>9.6858443383637458E-4</v>
      </c>
    </row>
    <row r="96" spans="1:3" x14ac:dyDescent="0.2">
      <c r="A96" s="2">
        <v>45608</v>
      </c>
      <c r="B96" s="5">
        <v>5983.99</v>
      </c>
      <c r="C96">
        <f t="shared" si="1"/>
        <v>-2.8968743715661891E-3</v>
      </c>
    </row>
    <row r="97" spans="1:3" x14ac:dyDescent="0.2">
      <c r="A97" s="2">
        <v>45609</v>
      </c>
      <c r="B97" s="5">
        <v>5985.38</v>
      </c>
      <c r="C97">
        <f t="shared" si="1"/>
        <v>2.322595101076364E-4</v>
      </c>
    </row>
    <row r="98" spans="1:3" x14ac:dyDescent="0.2">
      <c r="A98" s="2">
        <v>45610</v>
      </c>
      <c r="B98" s="5">
        <v>5949.17</v>
      </c>
      <c r="C98">
        <f t="shared" si="1"/>
        <v>-6.0681150291174617E-3</v>
      </c>
    </row>
    <row r="99" spans="1:3" x14ac:dyDescent="0.2">
      <c r="A99" s="2">
        <v>45611</v>
      </c>
      <c r="B99" s="5">
        <v>5870.62</v>
      </c>
      <c r="C99">
        <f t="shared" si="1"/>
        <v>-1.3291463960568205E-2</v>
      </c>
    </row>
    <row r="100" spans="1:3" x14ac:dyDescent="0.2">
      <c r="A100" s="2">
        <v>45614</v>
      </c>
      <c r="B100" s="5">
        <v>5893.62</v>
      </c>
      <c r="C100">
        <f t="shared" si="1"/>
        <v>3.9101598241076656E-3</v>
      </c>
    </row>
    <row r="101" spans="1:3" x14ac:dyDescent="0.2">
      <c r="A101" s="2">
        <v>45615</v>
      </c>
      <c r="B101" s="5">
        <v>5916.98</v>
      </c>
      <c r="C101">
        <f t="shared" si="1"/>
        <v>3.9557737052673715E-3</v>
      </c>
    </row>
    <row r="102" spans="1:3" x14ac:dyDescent="0.2">
      <c r="A102" s="2">
        <v>45616</v>
      </c>
      <c r="B102" s="5">
        <v>5917.11</v>
      </c>
      <c r="C102">
        <f t="shared" si="1"/>
        <v>2.1970426117316337E-5</v>
      </c>
    </row>
    <row r="103" spans="1:3" x14ac:dyDescent="0.2">
      <c r="A103" s="2">
        <v>45617</v>
      </c>
      <c r="B103" s="5">
        <v>5948.71</v>
      </c>
      <c r="C103">
        <f t="shared" si="1"/>
        <v>5.3262353051749837E-3</v>
      </c>
    </row>
    <row r="104" spans="1:3" x14ac:dyDescent="0.2">
      <c r="A104" s="2">
        <v>45618</v>
      </c>
      <c r="B104" s="5">
        <v>5969.34</v>
      </c>
      <c r="C104">
        <f t="shared" si="1"/>
        <v>3.4619792004100735E-3</v>
      </c>
    </row>
    <row r="105" spans="1:3" x14ac:dyDescent="0.2">
      <c r="A105" s="2">
        <v>45621</v>
      </c>
      <c r="B105" s="5">
        <v>5987.37</v>
      </c>
      <c r="C105">
        <f t="shared" si="1"/>
        <v>3.015882072251307E-3</v>
      </c>
    </row>
    <row r="106" spans="1:3" x14ac:dyDescent="0.2">
      <c r="A106" s="2">
        <v>45622</v>
      </c>
      <c r="B106" s="5">
        <v>6021.63</v>
      </c>
      <c r="C106">
        <f t="shared" si="1"/>
        <v>5.7057361888066833E-3</v>
      </c>
    </row>
    <row r="107" spans="1:3" x14ac:dyDescent="0.2">
      <c r="A107" s="2">
        <v>45623</v>
      </c>
      <c r="B107" s="5">
        <v>5998.74</v>
      </c>
      <c r="C107">
        <f t="shared" si="1"/>
        <v>-3.8085396153748753E-3</v>
      </c>
    </row>
    <row r="108" spans="1:3" x14ac:dyDescent="0.2">
      <c r="A108" s="2">
        <v>45625</v>
      </c>
      <c r="B108" s="5">
        <v>6032.38</v>
      </c>
      <c r="C108">
        <f t="shared" si="1"/>
        <v>5.5921788939180331E-3</v>
      </c>
    </row>
    <row r="109" spans="1:3" x14ac:dyDescent="0.2">
      <c r="A109" s="2">
        <v>45628</v>
      </c>
      <c r="B109" s="5">
        <v>6047.15</v>
      </c>
      <c r="C109">
        <f t="shared" si="1"/>
        <v>2.4454606033056034E-3</v>
      </c>
    </row>
    <row r="110" spans="1:3" x14ac:dyDescent="0.2">
      <c r="A110" s="2">
        <v>45629</v>
      </c>
      <c r="B110" s="5">
        <v>6049.88</v>
      </c>
      <c r="C110">
        <f t="shared" si="1"/>
        <v>4.5135046310470323E-4</v>
      </c>
    </row>
    <row r="111" spans="1:3" x14ac:dyDescent="0.2">
      <c r="A111" s="2">
        <v>45630</v>
      </c>
      <c r="B111" s="5">
        <v>6086.49</v>
      </c>
      <c r="C111">
        <f t="shared" si="1"/>
        <v>6.0331237505021089E-3</v>
      </c>
    </row>
    <row r="112" spans="1:3" x14ac:dyDescent="0.2">
      <c r="A112" s="2">
        <v>45631</v>
      </c>
      <c r="B112" s="5">
        <v>6075.11</v>
      </c>
      <c r="C112">
        <f t="shared" si="1"/>
        <v>-1.8714648272306858E-3</v>
      </c>
    </row>
    <row r="113" spans="1:3" x14ac:dyDescent="0.2">
      <c r="A113" s="2">
        <v>45632</v>
      </c>
      <c r="B113" s="5">
        <v>6090.27</v>
      </c>
      <c r="C113">
        <f t="shared" si="1"/>
        <v>2.4923196558419955E-3</v>
      </c>
    </row>
    <row r="114" spans="1:3" x14ac:dyDescent="0.2">
      <c r="A114" s="2">
        <v>45635</v>
      </c>
      <c r="B114" s="5">
        <v>6052.85</v>
      </c>
      <c r="C114">
        <f t="shared" si="1"/>
        <v>-6.1631802121963038E-3</v>
      </c>
    </row>
    <row r="115" spans="1:3" x14ac:dyDescent="0.2">
      <c r="A115" s="2">
        <v>45636</v>
      </c>
      <c r="B115" s="5">
        <v>6034.91</v>
      </c>
      <c r="C115">
        <f t="shared" si="1"/>
        <v>-2.9682940713745675E-3</v>
      </c>
    </row>
    <row r="116" spans="1:3" x14ac:dyDescent="0.2">
      <c r="A116" s="2">
        <v>45637</v>
      </c>
      <c r="B116" s="5">
        <v>6084.19</v>
      </c>
      <c r="C116">
        <f t="shared" si="1"/>
        <v>8.1326619328850828E-3</v>
      </c>
    </row>
    <row r="117" spans="1:3" x14ac:dyDescent="0.2">
      <c r="A117" s="2">
        <v>45638</v>
      </c>
      <c r="B117" s="5">
        <v>6051.25</v>
      </c>
      <c r="C117">
        <f t="shared" si="1"/>
        <v>-5.4287410919564485E-3</v>
      </c>
    </row>
    <row r="118" spans="1:3" x14ac:dyDescent="0.2">
      <c r="A118" s="2">
        <v>45639</v>
      </c>
      <c r="B118" s="5">
        <v>6051.09</v>
      </c>
      <c r="C118">
        <f t="shared" si="1"/>
        <v>-2.6441167577320025E-5</v>
      </c>
    </row>
    <row r="119" spans="1:3" x14ac:dyDescent="0.2">
      <c r="A119" s="2">
        <v>45642</v>
      </c>
      <c r="B119" s="5">
        <v>6074.08</v>
      </c>
      <c r="C119">
        <f t="shared" si="1"/>
        <v>3.7921163249597686E-3</v>
      </c>
    </row>
    <row r="120" spans="1:3" x14ac:dyDescent="0.2">
      <c r="A120" s="2">
        <v>45643</v>
      </c>
      <c r="B120" s="5">
        <v>6050.61</v>
      </c>
      <c r="C120">
        <f t="shared" si="1"/>
        <v>-3.8714440227630084E-3</v>
      </c>
    </row>
    <row r="121" spans="1:3" x14ac:dyDescent="0.2">
      <c r="A121" s="2">
        <v>45644</v>
      </c>
      <c r="B121" s="5">
        <v>5872.16</v>
      </c>
      <c r="C121">
        <f t="shared" si="1"/>
        <v>-2.9936554508987644E-2</v>
      </c>
    </row>
    <row r="122" spans="1:3" x14ac:dyDescent="0.2">
      <c r="A122" s="2">
        <v>45645</v>
      </c>
      <c r="B122" s="5">
        <v>5867.08</v>
      </c>
      <c r="C122">
        <f t="shared" si="1"/>
        <v>-8.6547345775283581E-4</v>
      </c>
    </row>
    <row r="123" spans="1:3" x14ac:dyDescent="0.2">
      <c r="A123" s="2">
        <v>45646</v>
      </c>
      <c r="B123" s="5">
        <v>5930.85</v>
      </c>
      <c r="C123">
        <f t="shared" si="1"/>
        <v>1.0810476252410672E-2</v>
      </c>
    </row>
    <row r="124" spans="1:3" x14ac:dyDescent="0.2">
      <c r="A124" s="2">
        <v>45649</v>
      </c>
      <c r="B124" s="5">
        <v>5974.07</v>
      </c>
      <c r="C124">
        <f t="shared" si="1"/>
        <v>7.2608954754625398E-3</v>
      </c>
    </row>
    <row r="125" spans="1:3" x14ac:dyDescent="0.2">
      <c r="A125" s="2">
        <v>45650</v>
      </c>
      <c r="B125" s="5">
        <v>6040.04</v>
      </c>
      <c r="C125">
        <f t="shared" si="1"/>
        <v>1.0982197273831982E-2</v>
      </c>
    </row>
    <row r="126" spans="1:3" x14ac:dyDescent="0.2">
      <c r="A126" s="2">
        <v>45652</v>
      </c>
      <c r="B126" s="5">
        <v>6037.59</v>
      </c>
      <c r="C126">
        <f t="shared" si="1"/>
        <v>-4.0570874146761795E-4</v>
      </c>
    </row>
    <row r="127" spans="1:3" x14ac:dyDescent="0.2">
      <c r="A127" s="2">
        <v>45653</v>
      </c>
      <c r="B127" s="5">
        <v>5970.84</v>
      </c>
      <c r="C127">
        <f t="shared" si="1"/>
        <v>-1.111730467559637E-2</v>
      </c>
    </row>
    <row r="128" spans="1:3" x14ac:dyDescent="0.2">
      <c r="A128" s="2">
        <v>45656</v>
      </c>
      <c r="B128" s="5">
        <v>5906.94</v>
      </c>
      <c r="C128">
        <f t="shared" si="1"/>
        <v>-1.0759690191101295E-2</v>
      </c>
    </row>
    <row r="129" spans="1:3" x14ac:dyDescent="0.2">
      <c r="A129" s="2">
        <v>45657</v>
      </c>
      <c r="B129" s="5">
        <v>5881.63</v>
      </c>
      <c r="C129">
        <f t="shared" si="1"/>
        <v>-4.2939964541344501E-3</v>
      </c>
    </row>
    <row r="130" spans="1:3" x14ac:dyDescent="0.2">
      <c r="A130" s="2">
        <v>45659</v>
      </c>
      <c r="B130" s="5">
        <v>5868.55</v>
      </c>
      <c r="C130">
        <f t="shared" si="1"/>
        <v>-2.2263497925529528E-3</v>
      </c>
    </row>
    <row r="131" spans="1:3" x14ac:dyDescent="0.2">
      <c r="A131" s="2">
        <v>45660</v>
      </c>
      <c r="B131" s="5">
        <v>5942.47</v>
      </c>
      <c r="C131">
        <f t="shared" si="1"/>
        <v>1.2517287272659085E-2</v>
      </c>
    </row>
    <row r="132" spans="1:3" x14ac:dyDescent="0.2">
      <c r="A132" s="2">
        <v>45663</v>
      </c>
      <c r="B132" s="5">
        <v>5975.38</v>
      </c>
      <c r="C132">
        <f t="shared" ref="C132:C189" si="2">LN(B132/B131)</f>
        <v>5.5228222624888485E-3</v>
      </c>
    </row>
    <row r="133" spans="1:3" x14ac:dyDescent="0.2">
      <c r="A133" s="2">
        <v>45664</v>
      </c>
      <c r="B133" s="5">
        <v>5909.03</v>
      </c>
      <c r="C133">
        <f t="shared" si="2"/>
        <v>-1.116600476981219E-2</v>
      </c>
    </row>
    <row r="134" spans="1:3" x14ac:dyDescent="0.2">
      <c r="A134" s="2">
        <v>45665</v>
      </c>
      <c r="B134" s="5">
        <v>5918.25</v>
      </c>
      <c r="C134">
        <f t="shared" si="2"/>
        <v>1.559107735282887E-3</v>
      </c>
    </row>
    <row r="135" spans="1:3" x14ac:dyDescent="0.2">
      <c r="A135" s="2">
        <v>45667</v>
      </c>
      <c r="B135" s="5">
        <v>5827.04</v>
      </c>
      <c r="C135">
        <f t="shared" si="2"/>
        <v>-1.5531644353894208E-2</v>
      </c>
    </row>
    <row r="136" spans="1:3" x14ac:dyDescent="0.2">
      <c r="A136" s="2">
        <v>45670</v>
      </c>
      <c r="B136" s="5">
        <v>5836.22</v>
      </c>
      <c r="C136">
        <f t="shared" si="2"/>
        <v>1.5741742695762329E-3</v>
      </c>
    </row>
    <row r="137" spans="1:3" x14ac:dyDescent="0.2">
      <c r="A137" s="2">
        <v>45671</v>
      </c>
      <c r="B137" s="5">
        <v>5842.91</v>
      </c>
      <c r="C137">
        <f t="shared" si="2"/>
        <v>1.1456334044923633E-3</v>
      </c>
    </row>
    <row r="138" spans="1:3" x14ac:dyDescent="0.2">
      <c r="A138" s="2">
        <v>45672</v>
      </c>
      <c r="B138" s="5">
        <v>5949.91</v>
      </c>
      <c r="C138">
        <f t="shared" si="2"/>
        <v>1.8147132985426716E-2</v>
      </c>
    </row>
    <row r="139" spans="1:3" x14ac:dyDescent="0.2">
      <c r="A139" s="2">
        <v>45673</v>
      </c>
      <c r="B139" s="5">
        <v>5937.34</v>
      </c>
      <c r="C139">
        <f t="shared" si="2"/>
        <v>-2.1148717634665781E-3</v>
      </c>
    </row>
    <row r="140" spans="1:3" x14ac:dyDescent="0.2">
      <c r="A140" s="2">
        <v>45674</v>
      </c>
      <c r="B140" s="5">
        <v>5996.66</v>
      </c>
      <c r="C140">
        <f t="shared" si="2"/>
        <v>9.9414259357241096E-3</v>
      </c>
    </row>
    <row r="141" spans="1:3" x14ac:dyDescent="0.2">
      <c r="A141" s="2">
        <v>45678</v>
      </c>
      <c r="B141" s="5">
        <v>6049.24</v>
      </c>
      <c r="C141">
        <f t="shared" si="2"/>
        <v>8.7299967522312897E-3</v>
      </c>
    </row>
    <row r="142" spans="1:3" x14ac:dyDescent="0.2">
      <c r="A142" s="2">
        <v>45679</v>
      </c>
      <c r="B142" s="5">
        <v>6086.37</v>
      </c>
      <c r="C142">
        <f t="shared" si="2"/>
        <v>6.1192005774427091E-3</v>
      </c>
    </row>
    <row r="143" spans="1:3" x14ac:dyDescent="0.2">
      <c r="A143" s="2">
        <v>45680</v>
      </c>
      <c r="B143" s="5">
        <v>6118.71</v>
      </c>
      <c r="C143">
        <f t="shared" si="2"/>
        <v>5.2994450977238887E-3</v>
      </c>
    </row>
    <row r="144" spans="1:3" x14ac:dyDescent="0.2">
      <c r="A144" s="2">
        <v>45681</v>
      </c>
      <c r="B144" s="5">
        <v>6101.24</v>
      </c>
      <c r="C144">
        <f t="shared" si="2"/>
        <v>-2.8592607828964826E-3</v>
      </c>
    </row>
    <row r="145" spans="1:3" x14ac:dyDescent="0.2">
      <c r="A145" s="2">
        <v>45684</v>
      </c>
      <c r="B145" s="5">
        <v>6012.28</v>
      </c>
      <c r="C145">
        <f t="shared" si="2"/>
        <v>-1.4687984883634318E-2</v>
      </c>
    </row>
    <row r="146" spans="1:3" x14ac:dyDescent="0.2">
      <c r="A146" s="2">
        <v>45685</v>
      </c>
      <c r="B146" s="5">
        <v>6067.7</v>
      </c>
      <c r="C146">
        <f t="shared" si="2"/>
        <v>9.1755762546756169E-3</v>
      </c>
    </row>
    <row r="147" spans="1:3" x14ac:dyDescent="0.2">
      <c r="A147" s="2">
        <v>45686</v>
      </c>
      <c r="B147" s="5">
        <v>6039.31</v>
      </c>
      <c r="C147">
        <f t="shared" si="2"/>
        <v>-4.6898535700948913E-3</v>
      </c>
    </row>
    <row r="148" spans="1:3" x14ac:dyDescent="0.2">
      <c r="A148" s="2">
        <v>45687</v>
      </c>
      <c r="B148" s="5">
        <v>6071.17</v>
      </c>
      <c r="C148">
        <f t="shared" si="2"/>
        <v>5.2615707224356184E-3</v>
      </c>
    </row>
    <row r="149" spans="1:3" x14ac:dyDescent="0.2">
      <c r="A149" s="2">
        <v>45688</v>
      </c>
      <c r="B149" s="5">
        <v>6040.53</v>
      </c>
      <c r="C149">
        <f t="shared" si="2"/>
        <v>-5.0595812914254659E-3</v>
      </c>
    </row>
    <row r="150" spans="1:3" x14ac:dyDescent="0.2">
      <c r="A150" s="2">
        <v>45691</v>
      </c>
      <c r="B150" s="5">
        <v>5994.57</v>
      </c>
      <c r="C150">
        <f t="shared" si="2"/>
        <v>-7.637696973119063E-3</v>
      </c>
    </row>
    <row r="151" spans="1:3" x14ac:dyDescent="0.2">
      <c r="A151" s="2">
        <v>45692</v>
      </c>
      <c r="B151" s="5">
        <v>6037.88</v>
      </c>
      <c r="C151">
        <f t="shared" si="2"/>
        <v>7.1988974883324779E-3</v>
      </c>
    </row>
    <row r="152" spans="1:3" x14ac:dyDescent="0.2">
      <c r="A152" s="2">
        <v>45693</v>
      </c>
      <c r="B152" s="5">
        <v>6061.48</v>
      </c>
      <c r="C152">
        <f t="shared" si="2"/>
        <v>3.9010377290886913E-3</v>
      </c>
    </row>
    <row r="153" spans="1:3" x14ac:dyDescent="0.2">
      <c r="A153" s="2">
        <v>45694</v>
      </c>
      <c r="B153" s="5">
        <v>6083.57</v>
      </c>
      <c r="C153">
        <f t="shared" si="2"/>
        <v>3.637700027498819E-3</v>
      </c>
    </row>
    <row r="154" spans="1:3" x14ac:dyDescent="0.2">
      <c r="A154" s="2">
        <v>45695</v>
      </c>
      <c r="B154" s="5">
        <v>6025.99</v>
      </c>
      <c r="C154">
        <f t="shared" si="2"/>
        <v>-9.5099134821077444E-3</v>
      </c>
    </row>
    <row r="155" spans="1:3" x14ac:dyDescent="0.2">
      <c r="A155" s="2">
        <v>45698</v>
      </c>
      <c r="B155" s="5">
        <v>6066.44</v>
      </c>
      <c r="C155">
        <f t="shared" si="2"/>
        <v>6.6901608481496353E-3</v>
      </c>
    </row>
    <row r="156" spans="1:3" x14ac:dyDescent="0.2">
      <c r="A156" s="2">
        <v>45699</v>
      </c>
      <c r="B156" s="5">
        <v>6068.5</v>
      </c>
      <c r="C156">
        <f t="shared" si="2"/>
        <v>3.3951548500248807E-4</v>
      </c>
    </row>
    <row r="157" spans="1:3" x14ac:dyDescent="0.2">
      <c r="A157" s="2">
        <v>45700</v>
      </c>
      <c r="B157" s="5">
        <v>6051.97</v>
      </c>
      <c r="C157">
        <f t="shared" si="2"/>
        <v>-2.7276186894511618E-3</v>
      </c>
    </row>
    <row r="158" spans="1:3" x14ac:dyDescent="0.2">
      <c r="A158" s="2">
        <v>45701</v>
      </c>
      <c r="B158" s="5">
        <v>6115.07</v>
      </c>
      <c r="C158">
        <f t="shared" si="2"/>
        <v>1.0372377459622351E-2</v>
      </c>
    </row>
    <row r="159" spans="1:3" x14ac:dyDescent="0.2">
      <c r="A159" s="2">
        <v>45702</v>
      </c>
      <c r="B159" s="5">
        <v>6114.63</v>
      </c>
      <c r="C159">
        <f t="shared" si="2"/>
        <v>-7.1955976056534599E-5</v>
      </c>
    </row>
    <row r="160" spans="1:3" x14ac:dyDescent="0.2">
      <c r="A160" s="2">
        <v>45706</v>
      </c>
      <c r="B160" s="5">
        <v>6129.58</v>
      </c>
      <c r="C160">
        <f t="shared" si="2"/>
        <v>2.4419717448794743E-3</v>
      </c>
    </row>
    <row r="161" spans="1:3" x14ac:dyDescent="0.2">
      <c r="A161" s="2">
        <v>45707</v>
      </c>
      <c r="B161" s="5">
        <v>6144.15</v>
      </c>
      <c r="C161">
        <f t="shared" si="2"/>
        <v>2.3741775065794562E-3</v>
      </c>
    </row>
    <row r="162" spans="1:3" x14ac:dyDescent="0.2">
      <c r="A162" s="2">
        <v>45708</v>
      </c>
      <c r="B162" s="5">
        <v>6117.52</v>
      </c>
      <c r="C162">
        <f t="shared" si="2"/>
        <v>-4.3436239711486854E-3</v>
      </c>
    </row>
    <row r="163" spans="1:3" x14ac:dyDescent="0.2">
      <c r="A163" s="2">
        <v>45709</v>
      </c>
      <c r="B163" s="5">
        <v>6013.13</v>
      </c>
      <c r="C163">
        <f t="shared" si="2"/>
        <v>-1.7211373991262081E-2</v>
      </c>
    </row>
    <row r="164" spans="1:3" x14ac:dyDescent="0.2">
      <c r="A164" s="2">
        <v>45712</v>
      </c>
      <c r="B164" s="5">
        <v>5983.25</v>
      </c>
      <c r="C164">
        <f t="shared" si="2"/>
        <v>-4.9815130548550111E-3</v>
      </c>
    </row>
    <row r="165" spans="1:3" x14ac:dyDescent="0.2">
      <c r="A165" s="2">
        <v>45713</v>
      </c>
      <c r="B165" s="5">
        <v>5955.25</v>
      </c>
      <c r="C165">
        <f t="shared" si="2"/>
        <v>-4.690715138395557E-3</v>
      </c>
    </row>
    <row r="166" spans="1:3" x14ac:dyDescent="0.2">
      <c r="A166" s="2">
        <v>45714</v>
      </c>
      <c r="B166" s="5">
        <v>5956.06</v>
      </c>
      <c r="C166">
        <f t="shared" si="2"/>
        <v>1.3600519191397061E-4</v>
      </c>
    </row>
    <row r="167" spans="1:3" x14ac:dyDescent="0.2">
      <c r="A167" s="2">
        <v>45715</v>
      </c>
      <c r="B167" s="5">
        <v>5861.57</v>
      </c>
      <c r="C167">
        <f t="shared" si="2"/>
        <v>-1.5991702852089028E-2</v>
      </c>
    </row>
    <row r="168" spans="1:3" x14ac:dyDescent="0.2">
      <c r="A168" s="2">
        <v>45716</v>
      </c>
      <c r="B168" s="5">
        <v>5954.5</v>
      </c>
      <c r="C168">
        <f t="shared" si="2"/>
        <v>1.5729750431897126E-2</v>
      </c>
    </row>
    <row r="169" spans="1:3" x14ac:dyDescent="0.2">
      <c r="A169" s="2">
        <v>45719</v>
      </c>
      <c r="B169" s="5">
        <v>5849.72</v>
      </c>
      <c r="C169">
        <f t="shared" si="2"/>
        <v>-1.7753439375493379E-2</v>
      </c>
    </row>
    <row r="170" spans="1:3" x14ac:dyDescent="0.2">
      <c r="A170" s="2">
        <v>45720</v>
      </c>
      <c r="B170" s="5">
        <v>5778.15</v>
      </c>
      <c r="C170">
        <f t="shared" si="2"/>
        <v>-1.2310234603366469E-2</v>
      </c>
    </row>
    <row r="171" spans="1:3" x14ac:dyDescent="0.2">
      <c r="A171" s="2">
        <v>45721</v>
      </c>
      <c r="B171" s="5">
        <v>5842.63</v>
      </c>
      <c r="C171">
        <f t="shared" si="2"/>
        <v>1.1097475685101249E-2</v>
      </c>
    </row>
    <row r="172" spans="1:3" x14ac:dyDescent="0.2">
      <c r="A172" s="2">
        <v>45722</v>
      </c>
      <c r="B172" s="5">
        <v>5738.52</v>
      </c>
      <c r="C172">
        <f t="shared" si="2"/>
        <v>-1.7979700568310077E-2</v>
      </c>
    </row>
    <row r="173" spans="1:3" x14ac:dyDescent="0.2">
      <c r="A173" s="2">
        <v>45723</v>
      </c>
      <c r="B173" s="5">
        <v>5770.2</v>
      </c>
      <c r="C173">
        <f t="shared" si="2"/>
        <v>5.5054046005090125E-3</v>
      </c>
    </row>
    <row r="174" spans="1:3" x14ac:dyDescent="0.2">
      <c r="A174" s="2">
        <v>45726</v>
      </c>
      <c r="B174" s="5">
        <v>5614.56</v>
      </c>
      <c r="C174">
        <f t="shared" si="2"/>
        <v>-2.7343518375984407E-2</v>
      </c>
    </row>
    <row r="175" spans="1:3" x14ac:dyDescent="0.2">
      <c r="A175" s="2">
        <v>45727</v>
      </c>
      <c r="B175" s="5">
        <v>5572.07</v>
      </c>
      <c r="C175">
        <f t="shared" si="2"/>
        <v>-7.596604935651537E-3</v>
      </c>
    </row>
    <row r="176" spans="1:3" x14ac:dyDescent="0.2">
      <c r="A176" s="2">
        <v>45728</v>
      </c>
      <c r="B176" s="5">
        <v>5599.3</v>
      </c>
      <c r="C176">
        <f t="shared" si="2"/>
        <v>4.8749712752344252E-3</v>
      </c>
    </row>
    <row r="177" spans="1:3" x14ac:dyDescent="0.2">
      <c r="A177" s="2">
        <v>45729</v>
      </c>
      <c r="B177" s="5">
        <v>5521.52</v>
      </c>
      <c r="C177">
        <f t="shared" si="2"/>
        <v>-1.3988405225352909E-2</v>
      </c>
    </row>
    <row r="178" spans="1:3" x14ac:dyDescent="0.2">
      <c r="A178" s="2">
        <v>45730</v>
      </c>
      <c r="B178" s="5">
        <v>5638.94</v>
      </c>
      <c r="C178">
        <f t="shared" si="2"/>
        <v>2.1042919881408308E-2</v>
      </c>
    </row>
    <row r="179" spans="1:3" x14ac:dyDescent="0.2">
      <c r="A179" s="2">
        <v>45733</v>
      </c>
      <c r="B179" s="5">
        <v>5675.12</v>
      </c>
      <c r="C179">
        <f t="shared" si="2"/>
        <v>6.3956039343475201E-3</v>
      </c>
    </row>
    <row r="180" spans="1:3" x14ac:dyDescent="0.2">
      <c r="A180" s="2">
        <v>45734</v>
      </c>
      <c r="B180" s="5">
        <v>5614.66</v>
      </c>
      <c r="C180">
        <f t="shared" si="2"/>
        <v>-1.071067425391002E-2</v>
      </c>
    </row>
    <row r="181" spans="1:3" x14ac:dyDescent="0.2">
      <c r="A181" s="2">
        <v>45735</v>
      </c>
      <c r="B181" s="5">
        <v>5675.29</v>
      </c>
      <c r="C181">
        <f t="shared" si="2"/>
        <v>1.0740629118978858E-2</v>
      </c>
    </row>
    <row r="182" spans="1:3" x14ac:dyDescent="0.2">
      <c r="A182" s="2">
        <v>45736</v>
      </c>
      <c r="B182" s="5">
        <v>5662.89</v>
      </c>
      <c r="C182">
        <f t="shared" si="2"/>
        <v>-2.1873007738032347E-3</v>
      </c>
    </row>
    <row r="183" spans="1:3" x14ac:dyDescent="0.2">
      <c r="A183" s="2">
        <v>45737</v>
      </c>
      <c r="B183" s="5">
        <v>5667.56</v>
      </c>
      <c r="C183">
        <f t="shared" si="2"/>
        <v>8.2432741231720308E-4</v>
      </c>
    </row>
    <row r="184" spans="1:3" x14ac:dyDescent="0.2">
      <c r="A184" s="2">
        <v>45740</v>
      </c>
      <c r="B184" s="5">
        <v>5767.57</v>
      </c>
      <c r="C184">
        <f t="shared" si="2"/>
        <v>1.7492157944606672E-2</v>
      </c>
    </row>
    <row r="185" spans="1:3" x14ac:dyDescent="0.2">
      <c r="A185" s="2">
        <v>45741</v>
      </c>
      <c r="B185" s="5">
        <v>5776.65</v>
      </c>
      <c r="C185">
        <f t="shared" si="2"/>
        <v>1.5730819184730236E-3</v>
      </c>
    </row>
    <row r="186" spans="1:3" x14ac:dyDescent="0.2">
      <c r="A186" s="2">
        <v>45742</v>
      </c>
      <c r="B186" s="5">
        <v>5712.2</v>
      </c>
      <c r="C186">
        <f t="shared" si="2"/>
        <v>-1.1219691455108281E-2</v>
      </c>
    </row>
    <row r="187" spans="1:3" x14ac:dyDescent="0.2">
      <c r="A187" s="2">
        <v>45743</v>
      </c>
      <c r="B187" s="5">
        <v>5693.31</v>
      </c>
      <c r="C187">
        <f t="shared" si="2"/>
        <v>-3.3124371066493626E-3</v>
      </c>
    </row>
    <row r="188" spans="1:3" x14ac:dyDescent="0.2">
      <c r="A188" s="2">
        <v>45744</v>
      </c>
      <c r="B188" s="5">
        <v>5580.94</v>
      </c>
      <c r="C188">
        <f t="shared" si="2"/>
        <v>-1.9934580336265845E-2</v>
      </c>
    </row>
    <row r="189" spans="1:3" x14ac:dyDescent="0.2">
      <c r="A189" s="2">
        <v>45747</v>
      </c>
      <c r="B189" s="5">
        <v>5611.85</v>
      </c>
      <c r="C189">
        <f t="shared" si="2"/>
        <v>5.523212456950013E-3</v>
      </c>
    </row>
  </sheetData>
  <sortState xmlns:xlrd2="http://schemas.microsoft.com/office/spreadsheetml/2017/richdata2" ref="A2:B189">
    <sortCondition ref="A1:A1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A502-62C0-4B4C-8C67-E41A42E70613}">
  <dimension ref="A1:N189"/>
  <sheetViews>
    <sheetView zoomScale="96" workbookViewId="0">
      <selection activeCell="M30" sqref="M30"/>
    </sheetView>
  </sheetViews>
  <sheetFormatPr baseColWidth="10" defaultRowHeight="16" x14ac:dyDescent="0.2"/>
  <cols>
    <col min="1" max="1" width="17.33203125" bestFit="1" customWidth="1"/>
    <col min="2" max="2" width="18.33203125" bestFit="1" customWidth="1"/>
    <col min="3" max="3" width="21.83203125" bestFit="1" customWidth="1"/>
    <col min="7" max="7" width="14.33203125" bestFit="1" customWidth="1"/>
    <col min="8" max="14" width="11" bestFit="1" customWidth="1"/>
  </cols>
  <sheetData>
    <row r="1" spans="1:14" x14ac:dyDescent="0.2">
      <c r="A1" t="s">
        <v>8</v>
      </c>
      <c r="B1" t="s">
        <v>10</v>
      </c>
      <c r="C1" t="s">
        <v>49</v>
      </c>
      <c r="F1" t="s">
        <v>11</v>
      </c>
    </row>
    <row r="2" spans="1:14" ht="17" thickBot="1" x14ac:dyDescent="0.25">
      <c r="B2">
        <v>5611.85</v>
      </c>
    </row>
    <row r="3" spans="1:14" x14ac:dyDescent="0.2">
      <c r="A3">
        <v>1.6109450935414969E-2</v>
      </c>
      <c r="B3">
        <v>5580.94</v>
      </c>
      <c r="C3">
        <v>6.1762197767835335E-3</v>
      </c>
      <c r="F3" s="8" t="s">
        <v>12</v>
      </c>
      <c r="G3" s="8"/>
    </row>
    <row r="4" spans="1:14" x14ac:dyDescent="0.2">
      <c r="A4">
        <v>5.7942310494322798E-3</v>
      </c>
      <c r="B4">
        <v>5693.31</v>
      </c>
      <c r="C4">
        <v>5.0715161981972666E-3</v>
      </c>
      <c r="F4" t="s">
        <v>13</v>
      </c>
      <c r="G4">
        <v>0.58229255013433656</v>
      </c>
    </row>
    <row r="5" spans="1:14" x14ac:dyDescent="0.2">
      <c r="A5">
        <v>2.1389995892297006E-2</v>
      </c>
      <c r="B5">
        <v>5712.2</v>
      </c>
      <c r="C5">
        <v>5.4339884131971751E-3</v>
      </c>
      <c r="F5" t="s">
        <v>14</v>
      </c>
      <c r="G5">
        <v>0.33906461394194887</v>
      </c>
    </row>
    <row r="6" spans="1:14" x14ac:dyDescent="0.2">
      <c r="A6">
        <v>6.5175499339704939E-3</v>
      </c>
      <c r="B6">
        <v>5776.65</v>
      </c>
      <c r="C6">
        <v>1.0161544279964853E-3</v>
      </c>
      <c r="F6" t="s">
        <v>15</v>
      </c>
      <c r="G6">
        <v>0.33549199023352694</v>
      </c>
    </row>
    <row r="7" spans="1:14" x14ac:dyDescent="0.2">
      <c r="A7">
        <v>3.7678029240046994E-3</v>
      </c>
      <c r="B7">
        <v>5767.57</v>
      </c>
      <c r="C7">
        <v>7.4081850375864739E-4</v>
      </c>
      <c r="F7" t="s">
        <v>16</v>
      </c>
      <c r="G7">
        <v>1.2112941262765476E-2</v>
      </c>
    </row>
    <row r="8" spans="1:14" ht="17" thickBot="1" x14ac:dyDescent="0.25">
      <c r="A8">
        <v>1.8628966575860231E-2</v>
      </c>
      <c r="B8">
        <v>5667.56</v>
      </c>
      <c r="C8">
        <v>1.0156283642139425E-2</v>
      </c>
      <c r="F8" s="6" t="s">
        <v>17</v>
      </c>
      <c r="G8" s="6">
        <v>187</v>
      </c>
    </row>
    <row r="9" spans="1:14" x14ac:dyDescent="0.2">
      <c r="A9">
        <v>-2.349472960050368E-2</v>
      </c>
      <c r="B9">
        <v>5662.89</v>
      </c>
      <c r="C9">
        <v>-8.8016292301766504E-3</v>
      </c>
    </row>
    <row r="10" spans="1:14" ht="17" thickBot="1" x14ac:dyDescent="0.25">
      <c r="A10">
        <v>1.2966499801739235E-2</v>
      </c>
      <c r="B10">
        <v>5675.29</v>
      </c>
      <c r="C10">
        <v>5.5018536287759819E-3</v>
      </c>
      <c r="F10" t="s">
        <v>18</v>
      </c>
    </row>
    <row r="11" spans="1:14" x14ac:dyDescent="0.2">
      <c r="A11">
        <v>1.6604674529990988E-2</v>
      </c>
      <c r="B11">
        <v>5614.66</v>
      </c>
      <c r="C11">
        <v>2.822195662042845E-3</v>
      </c>
      <c r="F11" s="7"/>
      <c r="G11" s="7" t="s">
        <v>23</v>
      </c>
      <c r="H11" s="7" t="s">
        <v>24</v>
      </c>
      <c r="I11" s="7" t="s">
        <v>25</v>
      </c>
      <c r="J11" s="7" t="s">
        <v>26</v>
      </c>
      <c r="K11" s="7" t="s">
        <v>27</v>
      </c>
    </row>
    <row r="12" spans="1:14" x14ac:dyDescent="0.2">
      <c r="A12">
        <v>1.790205499208203E-3</v>
      </c>
      <c r="B12">
        <v>5675.12</v>
      </c>
      <c r="C12">
        <v>6.3690536600414091E-3</v>
      </c>
      <c r="F12" t="s">
        <v>19</v>
      </c>
      <c r="G12">
        <v>1</v>
      </c>
      <c r="H12">
        <v>1.3924974679651692E-2</v>
      </c>
      <c r="I12">
        <v>1.3924974679651692E-2</v>
      </c>
      <c r="J12">
        <v>94.906332604426666</v>
      </c>
      <c r="K12">
        <v>2.3063111884809709E-18</v>
      </c>
    </row>
    <row r="13" spans="1:14" x14ac:dyDescent="0.2">
      <c r="A13">
        <v>-2.5621414460210976E-2</v>
      </c>
      <c r="B13">
        <v>5638.94</v>
      </c>
      <c r="C13">
        <v>-1.4025410555021933E-2</v>
      </c>
      <c r="F13" t="s">
        <v>20</v>
      </c>
      <c r="G13">
        <v>185</v>
      </c>
      <c r="H13">
        <v>2.7143819016513197E-2</v>
      </c>
      <c r="I13">
        <v>1.4672334603520648E-4</v>
      </c>
    </row>
    <row r="14" spans="1:14" ht="17" thickBot="1" x14ac:dyDescent="0.25">
      <c r="A14">
        <v>-2.0748548148905522E-2</v>
      </c>
      <c r="B14">
        <v>5521.52</v>
      </c>
      <c r="C14">
        <v>-7.8470804696827295E-3</v>
      </c>
      <c r="F14" s="6" t="s">
        <v>21</v>
      </c>
      <c r="G14" s="6">
        <v>186</v>
      </c>
      <c r="H14" s="6">
        <v>4.1068793696164889E-2</v>
      </c>
      <c r="I14" s="6"/>
      <c r="J14" s="6"/>
      <c r="K14" s="6"/>
    </row>
    <row r="15" spans="1:14" ht="17" thickBot="1" x14ac:dyDescent="0.25">
      <c r="A15">
        <v>5.7972308698451202E-4</v>
      </c>
      <c r="B15">
        <v>5599.3</v>
      </c>
      <c r="C15">
        <v>-7.1659074070294041E-3</v>
      </c>
    </row>
    <row r="16" spans="1:14" x14ac:dyDescent="0.2">
      <c r="A16">
        <v>-1.5615591992412968E-3</v>
      </c>
      <c r="B16">
        <v>5572.07</v>
      </c>
      <c r="C16">
        <v>1.0734189165974961E-2</v>
      </c>
      <c r="F16" s="7"/>
      <c r="G16" s="7" t="s">
        <v>28</v>
      </c>
      <c r="H16" s="7" t="s">
        <v>16</v>
      </c>
      <c r="I16" s="7" t="s">
        <v>29</v>
      </c>
      <c r="J16" s="7" t="s">
        <v>30</v>
      </c>
      <c r="K16" s="7" t="s">
        <v>31</v>
      </c>
      <c r="L16" s="7" t="s">
        <v>32</v>
      </c>
      <c r="M16" s="7" t="s">
        <v>33</v>
      </c>
      <c r="N16" s="7" t="s">
        <v>34</v>
      </c>
    </row>
    <row r="17" spans="1:14" x14ac:dyDescent="0.2">
      <c r="A17">
        <v>4.6773811805469389E-3</v>
      </c>
      <c r="B17">
        <v>5614.56</v>
      </c>
      <c r="C17">
        <v>-1.5593317997995005E-3</v>
      </c>
      <c r="F17" t="s">
        <v>22</v>
      </c>
      <c r="G17">
        <v>-1.0816250604819543E-5</v>
      </c>
      <c r="H17">
        <v>8.8587205864362425E-4</v>
      </c>
      <c r="I17">
        <v>-1.2209720917691558E-2</v>
      </c>
      <c r="J17">
        <v>0.99027145105199699</v>
      </c>
      <c r="K17">
        <v>-1.7585266112908012E-3</v>
      </c>
      <c r="L17">
        <v>1.7368941100811622E-3</v>
      </c>
      <c r="M17">
        <v>-1.7585266112908012E-3</v>
      </c>
      <c r="N17">
        <v>1.7368941100811622E-3</v>
      </c>
    </row>
    <row r="18" spans="1:14" ht="17" thickBot="1" x14ac:dyDescent="0.25">
      <c r="A18">
        <v>-2.917578151864024E-2</v>
      </c>
      <c r="B18">
        <v>5770.2</v>
      </c>
      <c r="C18">
        <v>-2.3421178443889513E-2</v>
      </c>
      <c r="F18" s="6" t="s">
        <v>35</v>
      </c>
      <c r="G18" s="6">
        <v>0.91179463706396802</v>
      </c>
      <c r="H18" s="6">
        <v>9.3594308007379334E-2</v>
      </c>
      <c r="I18" s="6">
        <v>9.7419881238085395</v>
      </c>
      <c r="J18" s="6">
        <v>2.3063111884810541E-18</v>
      </c>
      <c r="K18" s="6">
        <v>0.7271452396598036</v>
      </c>
      <c r="L18" s="6">
        <v>1.0964440344681323</v>
      </c>
      <c r="M18" s="6">
        <v>0.7271452396598036</v>
      </c>
      <c r="N18" s="6">
        <v>1.0964440344681323</v>
      </c>
    </row>
    <row r="19" spans="1:14" x14ac:dyDescent="0.2">
      <c r="A19">
        <v>-4.8161916823298888E-3</v>
      </c>
      <c r="B19">
        <v>5738.52</v>
      </c>
      <c r="C19">
        <v>-5.1559504042484414E-3</v>
      </c>
    </row>
    <row r="20" spans="1:14" x14ac:dyDescent="0.2">
      <c r="A20">
        <v>2.1586872546282805E-3</v>
      </c>
      <c r="B20">
        <v>5842.63</v>
      </c>
      <c r="C20">
        <v>1.1029442312488889E-2</v>
      </c>
    </row>
    <row r="21" spans="1:14" x14ac:dyDescent="0.2">
      <c r="A21">
        <v>1.2838149401997857E-3</v>
      </c>
      <c r="B21">
        <v>5778.15</v>
      </c>
      <c r="C21">
        <v>8.129903108684501E-4</v>
      </c>
    </row>
    <row r="22" spans="1:14" x14ac:dyDescent="0.2">
      <c r="A22">
        <v>2.5626958927289704E-3</v>
      </c>
      <c r="B22">
        <v>5849.72</v>
      </c>
      <c r="C22">
        <v>-4.9724964337360253E-3</v>
      </c>
    </row>
    <row r="23" spans="1:14" x14ac:dyDescent="0.2">
      <c r="A23">
        <v>1.4879606770613507E-2</v>
      </c>
      <c r="B23">
        <v>5954.5</v>
      </c>
      <c r="C23">
        <v>1.567000529191805E-2</v>
      </c>
    </row>
    <row r="24" spans="1:14" x14ac:dyDescent="0.2">
      <c r="A24">
        <v>-1.689260040488277E-2</v>
      </c>
      <c r="B24">
        <v>5861.57</v>
      </c>
      <c r="C24">
        <v>-1.3788191433053192E-2</v>
      </c>
    </row>
    <row r="25" spans="1:14" x14ac:dyDescent="0.2">
      <c r="A25">
        <v>6.8459032371609137E-3</v>
      </c>
      <c r="B25">
        <v>5956.06</v>
      </c>
      <c r="C25">
        <v>-1.8552885294602865E-2</v>
      </c>
    </row>
    <row r="26" spans="1:14" x14ac:dyDescent="0.2">
      <c r="A26">
        <v>-4.9365695898139543E-2</v>
      </c>
      <c r="B26">
        <v>5955.25</v>
      </c>
      <c r="C26">
        <v>-3.0427045496882188E-2</v>
      </c>
    </row>
    <row r="27" spans="1:14" x14ac:dyDescent="0.2">
      <c r="A27">
        <v>-9.7959967031821006E-3</v>
      </c>
      <c r="B27">
        <v>5983.25</v>
      </c>
      <c r="C27">
        <v>1.0300905557719547E-2</v>
      </c>
    </row>
    <row r="28" spans="1:14" x14ac:dyDescent="0.2">
      <c r="A28">
        <v>1.2420732753943361E-2</v>
      </c>
      <c r="B28">
        <v>6013.13</v>
      </c>
      <c r="C28">
        <v>-7.7647563892511828E-3</v>
      </c>
    </row>
    <row r="29" spans="1:14" x14ac:dyDescent="0.2">
      <c r="A29">
        <v>1.6496486400387027E-2</v>
      </c>
      <c r="B29">
        <v>6117.52</v>
      </c>
      <c r="C29">
        <v>2.2781128575607587E-2</v>
      </c>
    </row>
    <row r="30" spans="1:14" x14ac:dyDescent="0.2">
      <c r="A30">
        <v>1.3642395264465933E-2</v>
      </c>
      <c r="B30">
        <v>6144.15</v>
      </c>
      <c r="C30">
        <v>4.660780212150723E-3</v>
      </c>
    </row>
    <row r="31" spans="1:14" x14ac:dyDescent="0.2">
      <c r="A31">
        <v>5.9478700834188188E-3</v>
      </c>
      <c r="B31">
        <v>6129.58</v>
      </c>
      <c r="C31">
        <v>4.3036707511422095E-5</v>
      </c>
    </row>
    <row r="32" spans="1:14" x14ac:dyDescent="0.2">
      <c r="A32">
        <v>1.7046903231228767E-2</v>
      </c>
      <c r="B32">
        <v>6114.63</v>
      </c>
      <c r="C32">
        <v>1.6707226654933075E-2</v>
      </c>
    </row>
    <row r="33" spans="1:3" x14ac:dyDescent="0.2">
      <c r="A33">
        <v>2.0316492687641797E-3</v>
      </c>
      <c r="B33">
        <v>6115.07</v>
      </c>
      <c r="C33">
        <v>3.816476067632372E-3</v>
      </c>
    </row>
    <row r="34" spans="1:3" x14ac:dyDescent="0.2">
      <c r="A34">
        <v>1.3439858244384291E-2</v>
      </c>
      <c r="B34">
        <v>6051.97</v>
      </c>
      <c r="C34">
        <v>1.6004444012785939E-2</v>
      </c>
    </row>
    <row r="35" spans="1:3" x14ac:dyDescent="0.2">
      <c r="A35">
        <v>5.9010309446258903E-3</v>
      </c>
      <c r="B35">
        <v>6068.5</v>
      </c>
      <c r="C35">
        <v>1.9878411263283945E-3</v>
      </c>
    </row>
    <row r="36" spans="1:3" x14ac:dyDescent="0.2">
      <c r="A36">
        <v>-7.0805862143046461E-4</v>
      </c>
      <c r="B36">
        <v>6066.44</v>
      </c>
      <c r="C36">
        <v>9.6753274361777754E-3</v>
      </c>
    </row>
    <row r="37" spans="1:3" x14ac:dyDescent="0.2">
      <c r="A37">
        <v>2.7409389396927126E-3</v>
      </c>
      <c r="B37">
        <v>6025.99</v>
      </c>
      <c r="C37">
        <v>-1.9865481747165059E-3</v>
      </c>
    </row>
    <row r="38" spans="1:3" x14ac:dyDescent="0.2">
      <c r="A38">
        <v>-4.8574772984859386E-4</v>
      </c>
      <c r="B38">
        <v>6083.57</v>
      </c>
      <c r="C38">
        <v>4.2307182841846242E-3</v>
      </c>
    </row>
    <row r="39" spans="1:3" x14ac:dyDescent="0.2">
      <c r="A39">
        <v>-8.2940177849183654E-3</v>
      </c>
      <c r="B39">
        <v>6061.48</v>
      </c>
      <c r="C39">
        <v>-8.9729494254644684E-3</v>
      </c>
    </row>
    <row r="40" spans="1:3" x14ac:dyDescent="0.2">
      <c r="A40">
        <v>1.0235594601717834E-2</v>
      </c>
      <c r="B40">
        <v>6037.88</v>
      </c>
      <c r="C40">
        <v>1.1417986208502448E-2</v>
      </c>
    </row>
    <row r="41" spans="1:3" x14ac:dyDescent="0.2">
      <c r="A41">
        <v>1.497731657448228E-3</v>
      </c>
      <c r="B41">
        <v>5994.57</v>
      </c>
      <c r="C41">
        <v>-3.1587066155747872E-3</v>
      </c>
    </row>
    <row r="42" spans="1:3" x14ac:dyDescent="0.2">
      <c r="A42">
        <v>3.7345444427833042E-3</v>
      </c>
      <c r="B42">
        <v>6040.53</v>
      </c>
      <c r="C42">
        <v>1.5939320118754585E-3</v>
      </c>
    </row>
    <row r="43" spans="1:3" x14ac:dyDescent="0.2">
      <c r="A43">
        <v>-6.7764054079900871E-3</v>
      </c>
      <c r="B43">
        <v>6071.17</v>
      </c>
      <c r="C43">
        <v>-5.9939669454233853E-3</v>
      </c>
    </row>
    <row r="44" spans="1:3" x14ac:dyDescent="0.2">
      <c r="A44">
        <v>1.4465054528776243E-2</v>
      </c>
      <c r="B44">
        <v>6039.31</v>
      </c>
      <c r="C44">
        <v>-3.934142455813639E-5</v>
      </c>
    </row>
    <row r="45" spans="1:3" x14ac:dyDescent="0.2">
      <c r="A45">
        <v>-3.4438448126052909E-3</v>
      </c>
      <c r="B45">
        <v>6067.7</v>
      </c>
      <c r="C45">
        <v>1.0042467382856683E-2</v>
      </c>
    </row>
    <row r="46" spans="1:3" x14ac:dyDescent="0.2">
      <c r="A46">
        <v>-2.7582154477457006E-2</v>
      </c>
      <c r="B46">
        <v>6012.28</v>
      </c>
      <c r="C46">
        <v>-2.137801245458143E-2</v>
      </c>
    </row>
    <row r="47" spans="1:3" x14ac:dyDescent="0.2">
      <c r="A47">
        <v>-8.6561110342471426E-3</v>
      </c>
      <c r="B47">
        <v>6101.24</v>
      </c>
      <c r="C47">
        <v>-1.6037653903594354E-3</v>
      </c>
    </row>
    <row r="48" spans="1:3" x14ac:dyDescent="0.2">
      <c r="A48">
        <v>6.9038922325676197E-3</v>
      </c>
      <c r="B48">
        <v>6118.71</v>
      </c>
      <c r="C48">
        <v>-3.0226412501879545E-3</v>
      </c>
    </row>
    <row r="49" spans="1:3" x14ac:dyDescent="0.2">
      <c r="A49">
        <v>-7.0397402641122122E-3</v>
      </c>
      <c r="B49">
        <v>6086.37</v>
      </c>
      <c r="C49">
        <v>-1.7410901670867562E-2</v>
      </c>
    </row>
    <row r="50" spans="1:3" x14ac:dyDescent="0.2">
      <c r="A50">
        <v>4.0748874310253498E-4</v>
      </c>
      <c r="B50">
        <v>6049.24</v>
      </c>
      <c r="C50">
        <v>1.1513555690021488E-2</v>
      </c>
    </row>
    <row r="51" spans="1:3" x14ac:dyDescent="0.2">
      <c r="A51">
        <v>-3.6279573600808664E-3</v>
      </c>
      <c r="B51">
        <v>5996.66</v>
      </c>
      <c r="C51">
        <v>4.4626607244902189E-3</v>
      </c>
    </row>
    <row r="52" spans="1:3" x14ac:dyDescent="0.2">
      <c r="A52">
        <v>1.1518522906548473E-2</v>
      </c>
      <c r="B52">
        <v>5937.34</v>
      </c>
      <c r="C52">
        <v>1.0608580303038784E-2</v>
      </c>
    </row>
    <row r="53" spans="1:3" x14ac:dyDescent="0.2">
      <c r="A53">
        <v>4.9390477622147076E-4</v>
      </c>
      <c r="B53">
        <v>5949.91</v>
      </c>
      <c r="C53">
        <v>7.46737294203047E-3</v>
      </c>
    </row>
    <row r="54" spans="1:3" x14ac:dyDescent="0.2">
      <c r="A54">
        <v>-1.2127474704876769E-3</v>
      </c>
      <c r="B54">
        <v>5842.91</v>
      </c>
      <c r="C54">
        <v>5.3930968783714164E-3</v>
      </c>
    </row>
    <row r="55" spans="1:3" x14ac:dyDescent="0.2">
      <c r="A55">
        <v>-2.8168308751695719E-2</v>
      </c>
      <c r="B55">
        <v>5836.22</v>
      </c>
      <c r="C55">
        <v>1.2558720767880025E-3</v>
      </c>
    </row>
    <row r="56" spans="1:3" x14ac:dyDescent="0.2">
      <c r="A56">
        <v>2.1703501858254429E-3</v>
      </c>
      <c r="B56">
        <v>5827.04</v>
      </c>
      <c r="C56">
        <v>2.6447349073670164E-4</v>
      </c>
    </row>
    <row r="57" spans="1:3" x14ac:dyDescent="0.2">
      <c r="A57">
        <v>1.7829858819643829E-2</v>
      </c>
      <c r="B57">
        <v>5918.25</v>
      </c>
      <c r="C57">
        <v>-2.9006031263851696E-3</v>
      </c>
    </row>
    <row r="58" spans="1:3" x14ac:dyDescent="0.2">
      <c r="A58">
        <v>3.6395154910179209E-2</v>
      </c>
      <c r="B58">
        <v>5909.03</v>
      </c>
      <c r="C58">
        <v>1.6834291247586949E-2</v>
      </c>
    </row>
    <row r="59" spans="1:3" x14ac:dyDescent="0.2">
      <c r="A59">
        <v>-2.9317193422724623E-3</v>
      </c>
      <c r="B59">
        <v>5975.38</v>
      </c>
      <c r="C59">
        <v>-1.942855451501775E-3</v>
      </c>
    </row>
    <row r="60" spans="1:3" x14ac:dyDescent="0.2">
      <c r="A60">
        <v>-7.6099516083320351E-3</v>
      </c>
      <c r="B60">
        <v>5942.47</v>
      </c>
      <c r="C60">
        <v>2.8053309143568263E-3</v>
      </c>
    </row>
    <row r="61" spans="1:3" x14ac:dyDescent="0.2">
      <c r="A61">
        <v>3.9661606724042875E-3</v>
      </c>
      <c r="B61">
        <v>5868.55</v>
      </c>
      <c r="C61">
        <v>2.5079697029956895E-3</v>
      </c>
    </row>
    <row r="62" spans="1:3" x14ac:dyDescent="0.2">
      <c r="A62">
        <v>-4.407817777012997E-3</v>
      </c>
      <c r="B62">
        <v>5881.63</v>
      </c>
      <c r="C62">
        <v>-1.8629115860669923E-3</v>
      </c>
    </row>
    <row r="63" spans="1:3" x14ac:dyDescent="0.2">
      <c r="A63">
        <v>5.0673178998415468E-3</v>
      </c>
      <c r="B63">
        <v>5906.94</v>
      </c>
      <c r="C63">
        <v>4.0304808028723289E-3</v>
      </c>
    </row>
    <row r="64" spans="1:3" x14ac:dyDescent="0.2">
      <c r="A64">
        <v>1.1860052783758518E-3</v>
      </c>
      <c r="B64">
        <v>5970.84</v>
      </c>
      <c r="C64">
        <v>-1.2539688882457197E-3</v>
      </c>
    </row>
    <row r="65" spans="1:3" x14ac:dyDescent="0.2">
      <c r="A65">
        <v>2.2614301672448562E-2</v>
      </c>
      <c r="B65">
        <v>6037.59</v>
      </c>
      <c r="C65">
        <v>4.227593432856073E-3</v>
      </c>
    </row>
    <row r="66" spans="1:3" x14ac:dyDescent="0.2">
      <c r="A66">
        <v>-2.9574682195956357E-2</v>
      </c>
      <c r="B66">
        <v>6040.04</v>
      </c>
      <c r="C66">
        <v>-9.3678520838370288E-3</v>
      </c>
    </row>
    <row r="67" spans="1:3" x14ac:dyDescent="0.2">
      <c r="A67">
        <v>2.5166131739495158E-3</v>
      </c>
      <c r="B67">
        <v>5974.07</v>
      </c>
      <c r="C67">
        <v>1.3837448536698041E-4</v>
      </c>
    </row>
    <row r="68" spans="1:3" x14ac:dyDescent="0.2">
      <c r="A68">
        <v>-4.9066293598749146E-3</v>
      </c>
      <c r="B68">
        <v>5930.85</v>
      </c>
      <c r="C68">
        <v>-1.6828115331257495E-3</v>
      </c>
    </row>
    <row r="69" spans="1:3" x14ac:dyDescent="0.2">
      <c r="A69">
        <v>4.9948166697781288E-3</v>
      </c>
      <c r="B69">
        <v>5867.08</v>
      </c>
      <c r="C69">
        <v>8.9302759844378885E-3</v>
      </c>
    </row>
    <row r="70" spans="1:3" x14ac:dyDescent="0.2">
      <c r="A70">
        <v>-2.2788562247735331E-2</v>
      </c>
      <c r="B70">
        <v>5872.16</v>
      </c>
      <c r="C70">
        <v>-9.6322841074211688E-3</v>
      </c>
    </row>
    <row r="71" spans="1:3" x14ac:dyDescent="0.2">
      <c r="A71">
        <v>1.8236772344019592E-2</v>
      </c>
      <c r="B71">
        <v>6050.61</v>
      </c>
      <c r="C71">
        <v>9.6427168941927138E-3</v>
      </c>
    </row>
    <row r="72" spans="1:3" x14ac:dyDescent="0.2">
      <c r="A72">
        <v>1.6560524302640989E-2</v>
      </c>
      <c r="B72">
        <v>6074.08</v>
      </c>
      <c r="C72">
        <v>7.0882038963943272E-3</v>
      </c>
    </row>
    <row r="73" spans="1:3" x14ac:dyDescent="0.2">
      <c r="A73">
        <v>-2.1806454626626935E-3</v>
      </c>
      <c r="B73">
        <v>6051.09</v>
      </c>
      <c r="C73">
        <v>-2.0722279710146596E-3</v>
      </c>
    </row>
    <row r="74" spans="1:3" x14ac:dyDescent="0.2">
      <c r="A74">
        <v>-6.5266663272085766E-3</v>
      </c>
      <c r="B74">
        <v>6051.25</v>
      </c>
      <c r="C74">
        <v>6.0336118627852325E-3</v>
      </c>
    </row>
    <row r="75" spans="1:3" x14ac:dyDescent="0.2">
      <c r="A75">
        <v>1.6345574774742577E-2</v>
      </c>
      <c r="B75">
        <v>6084.19</v>
      </c>
      <c r="C75">
        <v>7.6780609629941675E-3</v>
      </c>
    </row>
    <row r="76" spans="1:3" x14ac:dyDescent="0.2">
      <c r="A76">
        <v>1.0964314934501682E-2</v>
      </c>
      <c r="B76">
        <v>6034.91</v>
      </c>
      <c r="C76">
        <v>-7.6385090687541464E-3</v>
      </c>
    </row>
    <row r="77" spans="1:3" x14ac:dyDescent="0.2">
      <c r="A77">
        <v>-8.8912382656501972E-3</v>
      </c>
      <c r="B77">
        <v>6052.85</v>
      </c>
      <c r="C77">
        <v>4.6681557065759915E-3</v>
      </c>
    </row>
    <row r="78" spans="1:3" x14ac:dyDescent="0.2">
      <c r="A78">
        <v>1.5950685596858294E-3</v>
      </c>
      <c r="B78">
        <v>6090.27</v>
      </c>
      <c r="C78">
        <v>-1.7117513483320916E-4</v>
      </c>
    </row>
    <row r="79" spans="1:3" x14ac:dyDescent="0.2">
      <c r="A79">
        <v>1.2201799678228265E-2</v>
      </c>
      <c r="B79">
        <v>6075.11</v>
      </c>
      <c r="C79">
        <v>3.9637370431245362E-3</v>
      </c>
    </row>
    <row r="80" spans="1:3" x14ac:dyDescent="0.2">
      <c r="A80">
        <v>6.278123615677908E-3</v>
      </c>
      <c r="B80">
        <v>6086.49</v>
      </c>
      <c r="C80">
        <v>-1.8244427413090425E-3</v>
      </c>
    </row>
    <row r="81" spans="1:3" x14ac:dyDescent="0.2">
      <c r="A81">
        <v>-2.625229098012868E-3</v>
      </c>
      <c r="B81">
        <v>6049.88</v>
      </c>
      <c r="C81">
        <v>-4.7500338350551163E-4</v>
      </c>
    </row>
    <row r="82" spans="1:3" x14ac:dyDescent="0.2">
      <c r="A82">
        <v>-2.1860199273135369E-2</v>
      </c>
      <c r="B82">
        <v>6047.15</v>
      </c>
      <c r="C82">
        <v>-9.2337774119530536E-3</v>
      </c>
    </row>
    <row r="83" spans="1:3" x14ac:dyDescent="0.2">
      <c r="A83">
        <v>-8.2370542016678883E-4</v>
      </c>
      <c r="B83">
        <v>6032.38</v>
      </c>
      <c r="C83">
        <v>2.1434831869283494E-3</v>
      </c>
    </row>
    <row r="84" spans="1:3" x14ac:dyDescent="0.2">
      <c r="A84">
        <v>3.6365250690583951E-3</v>
      </c>
      <c r="B84">
        <v>5998.74</v>
      </c>
      <c r="C84">
        <v>-2.9953572187414154E-4</v>
      </c>
    </row>
    <row r="85" spans="1:3" x14ac:dyDescent="0.2">
      <c r="A85">
        <v>8.5626908148752033E-3</v>
      </c>
      <c r="B85">
        <v>6021.63</v>
      </c>
      <c r="C85">
        <v>2.6479514493707988E-3</v>
      </c>
    </row>
    <row r="86" spans="1:3" x14ac:dyDescent="0.2">
      <c r="A86">
        <v>1.1561437475111353E-3</v>
      </c>
      <c r="B86">
        <v>5987.37</v>
      </c>
      <c r="C86">
        <v>1.6128426925638532E-3</v>
      </c>
    </row>
    <row r="87" spans="1:3" x14ac:dyDescent="0.2">
      <c r="A87">
        <v>-1.5395866558646653E-2</v>
      </c>
      <c r="B87">
        <v>5969.34</v>
      </c>
      <c r="C87">
        <v>-3.3056916281390038E-3</v>
      </c>
    </row>
    <row r="88" spans="1:3" x14ac:dyDescent="0.2">
      <c r="A88">
        <v>-1.8377307172189244E-2</v>
      </c>
      <c r="B88">
        <v>5948.71</v>
      </c>
      <c r="C88">
        <v>-1.8790182599519829E-2</v>
      </c>
    </row>
    <row r="89" spans="1:3" x14ac:dyDescent="0.2">
      <c r="A89">
        <v>-1.3368587316289905E-2</v>
      </c>
      <c r="B89">
        <v>5917.11</v>
      </c>
      <c r="C89">
        <v>4.0842263302362366E-3</v>
      </c>
    </row>
    <row r="90" spans="1:3" x14ac:dyDescent="0.2">
      <c r="A90">
        <v>-4.0456766500141109E-3</v>
      </c>
      <c r="B90">
        <v>5916.98</v>
      </c>
      <c r="C90">
        <v>-2.8160686495115016E-3</v>
      </c>
    </row>
    <row r="91" spans="1:3" x14ac:dyDescent="0.2">
      <c r="A91">
        <v>6.4652494766336294E-3</v>
      </c>
      <c r="B91">
        <v>5893.62</v>
      </c>
      <c r="C91">
        <v>1.219106130274809E-2</v>
      </c>
    </row>
    <row r="92" spans="1:3" x14ac:dyDescent="0.2">
      <c r="A92">
        <v>-3.2722982334056835E-3</v>
      </c>
      <c r="B92">
        <v>5870.62</v>
      </c>
      <c r="C92">
        <v>2.4981233838896531E-2</v>
      </c>
    </row>
    <row r="93" spans="1:3" x14ac:dyDescent="0.2">
      <c r="A93">
        <v>2.1146945292544149E-2</v>
      </c>
      <c r="B93">
        <v>5949.17</v>
      </c>
      <c r="C93">
        <v>7.4037444129894632E-3</v>
      </c>
    </row>
    <row r="94" spans="1:3" x14ac:dyDescent="0.2">
      <c r="A94">
        <v>-2.2885319380029265E-3</v>
      </c>
      <c r="B94">
        <v>5985.38</v>
      </c>
      <c r="C94">
        <v>3.7498038697994338E-3</v>
      </c>
    </row>
    <row r="95" spans="1:3" x14ac:dyDescent="0.2">
      <c r="A95">
        <v>-1.2101479715156712E-2</v>
      </c>
      <c r="B95">
        <v>5983.99</v>
      </c>
      <c r="C95">
        <v>9.6858443383637458E-4</v>
      </c>
    </row>
    <row r="96" spans="1:3" x14ac:dyDescent="0.2">
      <c r="A96">
        <v>0</v>
      </c>
      <c r="B96">
        <v>6001.35</v>
      </c>
      <c r="C96">
        <v>-2.8968743715661891E-3</v>
      </c>
    </row>
    <row r="97" spans="1:3" x14ac:dyDescent="0.2">
      <c r="A97">
        <v>3.9612825806397481E-3</v>
      </c>
      <c r="B97">
        <v>5995.54</v>
      </c>
      <c r="C97">
        <v>2.322595101076364E-4</v>
      </c>
    </row>
    <row r="98" spans="1:3" x14ac:dyDescent="0.2">
      <c r="A98">
        <v>1.3676482640454679E-2</v>
      </c>
      <c r="B98">
        <v>5973.1</v>
      </c>
      <c r="C98">
        <v>-6.0681150291174617E-3</v>
      </c>
    </row>
    <row r="99" spans="1:3" x14ac:dyDescent="0.2">
      <c r="A99">
        <v>-1.4209673802113448E-2</v>
      </c>
      <c r="B99">
        <v>5929.04</v>
      </c>
      <c r="C99">
        <v>-1.3291463960568205E-2</v>
      </c>
    </row>
    <row r="100" spans="1:3" x14ac:dyDescent="0.2">
      <c r="A100">
        <v>1.3332942201153587E-2</v>
      </c>
      <c r="B100">
        <v>5782.76</v>
      </c>
      <c r="C100">
        <v>3.9101598241076656E-3</v>
      </c>
    </row>
    <row r="101" spans="1:3" x14ac:dyDescent="0.2">
      <c r="A101">
        <v>1.1396012629335743E-3</v>
      </c>
      <c r="B101">
        <v>5712.69</v>
      </c>
      <c r="C101">
        <v>3.9557737052673715E-3</v>
      </c>
    </row>
    <row r="102" spans="1:3" x14ac:dyDescent="0.2">
      <c r="A102">
        <v>3.1490578857323766E-3</v>
      </c>
      <c r="B102">
        <v>5728.8</v>
      </c>
      <c r="C102">
        <v>2.1970426117316337E-5</v>
      </c>
    </row>
    <row r="103" spans="1:3" x14ac:dyDescent="0.2">
      <c r="A103">
        <v>-2.0982696979778065E-3</v>
      </c>
      <c r="B103">
        <v>5705.45</v>
      </c>
      <c r="C103">
        <v>5.3262353051749837E-3</v>
      </c>
    </row>
    <row r="104" spans="1:3" x14ac:dyDescent="0.2">
      <c r="A104">
        <v>5.890197880063815E-3</v>
      </c>
      <c r="B104">
        <v>5813.67</v>
      </c>
      <c r="C104">
        <v>3.4619792004100735E-3</v>
      </c>
    </row>
    <row r="105" spans="1:3" x14ac:dyDescent="0.2">
      <c r="A105">
        <v>1.2966426208818584E-2</v>
      </c>
      <c r="B105">
        <v>5832.92</v>
      </c>
      <c r="C105">
        <v>3.015882072251307E-3</v>
      </c>
    </row>
    <row r="106" spans="1:3" x14ac:dyDescent="0.2">
      <c r="A106">
        <v>9.3604427595636724E-3</v>
      </c>
      <c r="B106">
        <v>5823.52</v>
      </c>
      <c r="C106">
        <v>5.7057361888066833E-3</v>
      </c>
    </row>
    <row r="107" spans="1:3" x14ac:dyDescent="0.2">
      <c r="A107">
        <v>-5.5320327375206512E-4</v>
      </c>
      <c r="B107">
        <v>5808.12</v>
      </c>
      <c r="C107">
        <v>-3.8085396153748753E-3</v>
      </c>
    </row>
    <row r="108" spans="1:3" x14ac:dyDescent="0.2">
      <c r="A108">
        <v>1.0163980270458799E-2</v>
      </c>
      <c r="B108">
        <v>5809.86</v>
      </c>
      <c r="C108">
        <v>5.5921788939180331E-3</v>
      </c>
    </row>
    <row r="109" spans="1:3" x14ac:dyDescent="0.2">
      <c r="A109">
        <v>9.477551441854002E-3</v>
      </c>
      <c r="B109">
        <v>5797.42</v>
      </c>
      <c r="C109">
        <v>2.4454606033056034E-3</v>
      </c>
    </row>
    <row r="110" spans="1:3" x14ac:dyDescent="0.2">
      <c r="A110">
        <v>1.269094670795666E-2</v>
      </c>
      <c r="B110">
        <v>5851.2</v>
      </c>
      <c r="C110">
        <v>4.5135046310470323E-4</v>
      </c>
    </row>
    <row r="111" spans="1:3" x14ac:dyDescent="0.2">
      <c r="A111">
        <v>1.4825189059665656E-3</v>
      </c>
      <c r="B111">
        <v>5853.98</v>
      </c>
      <c r="C111">
        <v>6.0331237505021089E-3</v>
      </c>
    </row>
    <row r="112" spans="1:3" x14ac:dyDescent="0.2">
      <c r="A112">
        <v>1.2344409027086238E-4</v>
      </c>
      <c r="B112">
        <v>5864.67</v>
      </c>
      <c r="C112">
        <v>-1.8714648272306858E-3</v>
      </c>
    </row>
    <row r="113" spans="1:3" x14ac:dyDescent="0.2">
      <c r="A113">
        <v>-8.2324858522934052E-4</v>
      </c>
      <c r="B113">
        <v>5841.47</v>
      </c>
      <c r="C113">
        <v>2.4923196558419955E-3</v>
      </c>
    </row>
    <row r="114" spans="1:3" x14ac:dyDescent="0.2">
      <c r="A114">
        <v>1.5972888051357558E-2</v>
      </c>
      <c r="B114">
        <v>5842.47</v>
      </c>
      <c r="C114">
        <v>-6.1631802121963038E-3</v>
      </c>
    </row>
    <row r="115" spans="1:3" x14ac:dyDescent="0.2">
      <c r="A115">
        <v>4.1252181771443009E-3</v>
      </c>
      <c r="B115">
        <v>5815.26</v>
      </c>
      <c r="C115">
        <v>-2.9682940713745675E-3</v>
      </c>
    </row>
    <row r="116" spans="1:3" x14ac:dyDescent="0.2">
      <c r="A116">
        <v>-5.1794717822105452E-3</v>
      </c>
      <c r="B116">
        <v>5859.85</v>
      </c>
      <c r="C116">
        <v>8.1326619328850828E-3</v>
      </c>
    </row>
    <row r="117" spans="1:3" x14ac:dyDescent="0.2">
      <c r="A117">
        <v>5.9460181251939897E-3</v>
      </c>
      <c r="B117">
        <v>5815.03</v>
      </c>
      <c r="C117">
        <v>-5.4287410919564485E-3</v>
      </c>
    </row>
    <row r="118" spans="1:3" x14ac:dyDescent="0.2">
      <c r="A118">
        <v>6.8535953820605803E-4</v>
      </c>
      <c r="B118">
        <v>5780.05</v>
      </c>
      <c r="C118">
        <v>-2.6441167577320025E-5</v>
      </c>
    </row>
    <row r="119" spans="1:3" x14ac:dyDescent="0.2">
      <c r="A119">
        <v>1.1659486612797755E-2</v>
      </c>
      <c r="B119">
        <v>5792.04</v>
      </c>
      <c r="C119">
        <v>3.7921163249597686E-3</v>
      </c>
    </row>
    <row r="120" spans="1:3" x14ac:dyDescent="0.2">
      <c r="A120">
        <v>9.6726354705936723E-3</v>
      </c>
      <c r="B120">
        <v>5751.13</v>
      </c>
      <c r="C120">
        <v>-3.8714440227630084E-3</v>
      </c>
    </row>
    <row r="121" spans="1:3" x14ac:dyDescent="0.2">
      <c r="A121">
        <v>-2.1654585708258262E-2</v>
      </c>
      <c r="B121">
        <v>5695.94</v>
      </c>
      <c r="C121">
        <v>-2.9936554508987644E-2</v>
      </c>
    </row>
    <row r="122" spans="1:3" x14ac:dyDescent="0.2">
      <c r="A122">
        <v>6.9902261174959015E-3</v>
      </c>
      <c r="B122">
        <v>5751.07</v>
      </c>
      <c r="C122">
        <v>-8.6547345775283581E-4</v>
      </c>
    </row>
    <row r="123" spans="1:3" x14ac:dyDescent="0.2">
      <c r="A123">
        <v>1.8640977623199214E-2</v>
      </c>
      <c r="B123">
        <v>5699.94</v>
      </c>
      <c r="C123">
        <v>1.0810476252410672E-2</v>
      </c>
    </row>
    <row r="124" spans="1:3" x14ac:dyDescent="0.2">
      <c r="A124">
        <v>3.0602660418225774E-3</v>
      </c>
      <c r="B124">
        <v>5709.54</v>
      </c>
      <c r="C124">
        <v>7.2608954754625398E-3</v>
      </c>
    </row>
    <row r="125" spans="1:3" x14ac:dyDescent="0.2">
      <c r="A125">
        <v>1.1412669882966294E-2</v>
      </c>
      <c r="B125">
        <v>5708.75</v>
      </c>
      <c r="C125">
        <v>1.0982197273831982E-2</v>
      </c>
    </row>
    <row r="126" spans="1:3" x14ac:dyDescent="0.2">
      <c r="A126">
        <v>3.1708003828989626E-3</v>
      </c>
      <c r="B126">
        <v>5762.48</v>
      </c>
      <c r="C126">
        <v>-4.0570874146761795E-4</v>
      </c>
    </row>
    <row r="127" spans="1:3" x14ac:dyDescent="0.2">
      <c r="A127">
        <v>-1.3330680688083499E-2</v>
      </c>
      <c r="B127">
        <v>5738.17</v>
      </c>
      <c r="C127">
        <v>-1.111730467559637E-2</v>
      </c>
    </row>
    <row r="128" spans="1:3" x14ac:dyDescent="0.2">
      <c r="A128">
        <v>-1.3352174576538492E-2</v>
      </c>
      <c r="B128">
        <v>5745.37</v>
      </c>
      <c r="C128">
        <v>-1.0759690191101295E-2</v>
      </c>
    </row>
    <row r="129" spans="1:3" x14ac:dyDescent="0.2">
      <c r="A129">
        <v>-7.0829152900175382E-3</v>
      </c>
      <c r="B129">
        <v>5722.26</v>
      </c>
      <c r="C129">
        <v>-4.2939964541344501E-3</v>
      </c>
    </row>
    <row r="130" spans="1:3" x14ac:dyDescent="0.2">
      <c r="A130">
        <v>-2.6586226084739983E-2</v>
      </c>
      <c r="B130">
        <v>5732.93</v>
      </c>
      <c r="C130">
        <v>-2.2263497925529528E-3</v>
      </c>
    </row>
    <row r="131" spans="1:3" x14ac:dyDescent="0.2">
      <c r="A131">
        <v>-2.0114536450788353E-3</v>
      </c>
      <c r="B131">
        <v>5718.57</v>
      </c>
      <c r="C131">
        <v>1.2517287272659085E-2</v>
      </c>
    </row>
    <row r="132" spans="1:3" x14ac:dyDescent="0.2">
      <c r="A132">
        <v>6.7163820337442027E-3</v>
      </c>
      <c r="B132">
        <v>5702.55</v>
      </c>
      <c r="C132">
        <v>5.5228222624888485E-3</v>
      </c>
    </row>
    <row r="133" spans="1:3" x14ac:dyDescent="0.2">
      <c r="A133">
        <v>-1.1453092086491822E-2</v>
      </c>
      <c r="B133">
        <v>5713.64</v>
      </c>
      <c r="C133">
        <v>-1.116600476981219E-2</v>
      </c>
    </row>
    <row r="134" spans="1:3" x14ac:dyDescent="0.2">
      <c r="A134">
        <v>2.0209942743203797E-3</v>
      </c>
      <c r="B134">
        <v>5618.26</v>
      </c>
      <c r="C134">
        <v>1.559107735282887E-3</v>
      </c>
    </row>
    <row r="135" spans="1:3" x14ac:dyDescent="0.2">
      <c r="A135">
        <v>-2.4399083362794845E-2</v>
      </c>
      <c r="B135">
        <v>5634.58</v>
      </c>
      <c r="C135">
        <v>-1.5531644353894208E-2</v>
      </c>
    </row>
    <row r="136" spans="1:3" x14ac:dyDescent="0.2">
      <c r="A136">
        <v>-1.0397971666903203E-2</v>
      </c>
      <c r="B136">
        <v>5633.09</v>
      </c>
      <c r="C136">
        <v>1.5741742695762329E-3</v>
      </c>
    </row>
    <row r="137" spans="1:3" x14ac:dyDescent="0.2">
      <c r="A137">
        <v>-4.7896088825642048E-3</v>
      </c>
      <c r="B137">
        <v>5626.02</v>
      </c>
      <c r="C137">
        <v>1.1456334044923633E-3</v>
      </c>
    </row>
    <row r="138" spans="1:3" x14ac:dyDescent="0.2">
      <c r="A138">
        <v>1.9484857132124001E-2</v>
      </c>
      <c r="B138">
        <v>5595.76</v>
      </c>
      <c r="C138">
        <v>1.8147132985426716E-2</v>
      </c>
    </row>
    <row r="139" spans="1:3" x14ac:dyDescent="0.2">
      <c r="A139">
        <v>-4.1238975826963314E-2</v>
      </c>
      <c r="B139">
        <v>5554.13</v>
      </c>
      <c r="C139">
        <v>-2.1148717634665781E-3</v>
      </c>
    </row>
    <row r="140" spans="1:3" x14ac:dyDescent="0.2">
      <c r="A140">
        <v>7.5070184950648353E-3</v>
      </c>
      <c r="B140">
        <v>5495.52</v>
      </c>
      <c r="C140">
        <v>9.9414259357241096E-3</v>
      </c>
    </row>
    <row r="141" spans="1:3" x14ac:dyDescent="0.2">
      <c r="A141">
        <v>-3.2436231402883438E-2</v>
      </c>
      <c r="B141">
        <v>5471.05</v>
      </c>
      <c r="C141">
        <v>8.7299967522312897E-3</v>
      </c>
    </row>
    <row r="142" spans="1:3" x14ac:dyDescent="0.2">
      <c r="A142">
        <v>5.3307179338975266E-3</v>
      </c>
      <c r="B142">
        <v>5408.42</v>
      </c>
      <c r="C142">
        <v>6.1192005774427091E-3</v>
      </c>
    </row>
    <row r="143" spans="1:3" x14ac:dyDescent="0.2">
      <c r="A143">
        <v>-7.5979355149053557E-4</v>
      </c>
      <c r="B143">
        <v>5503.41</v>
      </c>
      <c r="C143">
        <v>5.2994450977238887E-3</v>
      </c>
    </row>
    <row r="144" spans="1:3" x14ac:dyDescent="0.2">
      <c r="A144">
        <v>-3.9423041829985839E-3</v>
      </c>
      <c r="B144">
        <v>5520.07</v>
      </c>
      <c r="C144">
        <v>-2.8592607828964826E-3</v>
      </c>
    </row>
    <row r="145" spans="1:3" x14ac:dyDescent="0.2">
      <c r="A145">
        <v>3.1285690523568978E-2</v>
      </c>
      <c r="B145">
        <v>5528.93</v>
      </c>
      <c r="C145">
        <v>-1.4687984883634318E-2</v>
      </c>
    </row>
    <row r="146" spans="1:3" x14ac:dyDescent="0.2">
      <c r="A146">
        <v>3.5892086430602384E-2</v>
      </c>
      <c r="B146">
        <v>5648.4</v>
      </c>
      <c r="C146">
        <v>9.1755762546756169E-3</v>
      </c>
    </row>
    <row r="147" spans="1:3" x14ac:dyDescent="0.2">
      <c r="A147">
        <v>4.6061804148975023E-3</v>
      </c>
      <c r="B147">
        <v>5591.96</v>
      </c>
      <c r="C147">
        <v>-4.6898535700948913E-3</v>
      </c>
    </row>
    <row r="148" spans="1:3" x14ac:dyDescent="0.2">
      <c r="A148">
        <v>-7.4221957254156003E-3</v>
      </c>
      <c r="B148">
        <v>5592.18</v>
      </c>
      <c r="C148">
        <v>5.2615707224356184E-3</v>
      </c>
    </row>
    <row r="149" spans="1:3" x14ac:dyDescent="0.2">
      <c r="A149">
        <v>-6.714694035086833E-3</v>
      </c>
      <c r="B149">
        <v>5625.8</v>
      </c>
      <c r="C149">
        <v>-5.0595812914254659E-3</v>
      </c>
    </row>
    <row r="150" spans="1:3" x14ac:dyDescent="0.2">
      <c r="A150">
        <v>-3.4442317383852845E-2</v>
      </c>
      <c r="B150">
        <v>5616.84</v>
      </c>
      <c r="C150">
        <v>-7.637696973119063E-3</v>
      </c>
    </row>
    <row r="151" spans="1:3" x14ac:dyDescent="0.2">
      <c r="A151">
        <v>2.0790228215525564E-2</v>
      </c>
      <c r="B151">
        <v>5634.61</v>
      </c>
      <c r="C151">
        <v>7.1988974883324779E-3</v>
      </c>
    </row>
    <row r="152" spans="1:3" x14ac:dyDescent="0.2">
      <c r="A152">
        <v>-1.4185314133143574E-3</v>
      </c>
      <c r="B152">
        <v>5570.64</v>
      </c>
      <c r="C152">
        <v>3.9010377290886913E-3</v>
      </c>
    </row>
    <row r="153" spans="1:3" x14ac:dyDescent="0.2">
      <c r="A153">
        <v>3.2210296482183117E-3</v>
      </c>
      <c r="B153">
        <v>5620.85</v>
      </c>
      <c r="C153">
        <v>3.637700027498819E-3</v>
      </c>
    </row>
    <row r="154" spans="1:3" x14ac:dyDescent="0.2">
      <c r="A154">
        <v>-2.4260710332889599E-2</v>
      </c>
      <c r="B154">
        <v>5597.12</v>
      </c>
      <c r="C154">
        <v>-9.5099134821077444E-3</v>
      </c>
    </row>
    <row r="155" spans="1:3" x14ac:dyDescent="0.2">
      <c r="A155">
        <v>8.7858021493861051E-5</v>
      </c>
      <c r="B155">
        <v>5608.25</v>
      </c>
      <c r="C155">
        <v>6.6901608481496353E-3</v>
      </c>
    </row>
    <row r="156" spans="1:3" x14ac:dyDescent="0.2">
      <c r="A156">
        <v>2.1596859130101596E-2</v>
      </c>
      <c r="B156">
        <v>5554.25</v>
      </c>
      <c r="C156">
        <v>3.3951548500248807E-4</v>
      </c>
    </row>
    <row r="157" spans="1:3" x14ac:dyDescent="0.2">
      <c r="A157">
        <v>1.810524652359782E-2</v>
      </c>
      <c r="B157">
        <v>5543.22</v>
      </c>
      <c r="C157">
        <v>-2.7276186894511618E-3</v>
      </c>
    </row>
    <row r="158" spans="1:3" x14ac:dyDescent="0.2">
      <c r="A158">
        <v>1.9482221545508639E-2</v>
      </c>
      <c r="B158">
        <v>5455.21</v>
      </c>
      <c r="C158">
        <v>1.0372377459622351E-2</v>
      </c>
    </row>
    <row r="159" spans="1:3" x14ac:dyDescent="0.2">
      <c r="A159">
        <v>1.2630534273072785E-2</v>
      </c>
      <c r="B159">
        <v>5434.43</v>
      </c>
      <c r="C159">
        <v>-7.1955976056534599E-5</v>
      </c>
    </row>
    <row r="160" spans="1:3" x14ac:dyDescent="0.2">
      <c r="A160">
        <v>-5.3162125283384893E-4</v>
      </c>
      <c r="B160">
        <v>5344.39</v>
      </c>
      <c r="C160">
        <v>2.4419717448794743E-3</v>
      </c>
    </row>
    <row r="161" spans="1:3" x14ac:dyDescent="0.2">
      <c r="A161">
        <v>1.6348554750960618E-3</v>
      </c>
      <c r="B161">
        <v>5344.16</v>
      </c>
      <c r="C161">
        <v>2.3741775065794562E-3</v>
      </c>
    </row>
    <row r="162" spans="1:3" x14ac:dyDescent="0.2">
      <c r="A162">
        <v>3.9127826565687213E-3</v>
      </c>
      <c r="B162">
        <v>5319.31</v>
      </c>
      <c r="C162">
        <v>-4.3436239711486854E-3</v>
      </c>
    </row>
    <row r="163" spans="1:3" x14ac:dyDescent="0.2">
      <c r="A163">
        <v>-1.1396476466492649E-3</v>
      </c>
      <c r="B163">
        <v>5199.5</v>
      </c>
      <c r="C163">
        <v>-1.7211373991262081E-2</v>
      </c>
    </row>
    <row r="164" spans="1:3" x14ac:dyDescent="0.2">
      <c r="A164">
        <v>6.2925205093107527E-3</v>
      </c>
      <c r="B164">
        <v>5240.03</v>
      </c>
      <c r="C164">
        <v>-4.9815130548550111E-3</v>
      </c>
    </row>
    <row r="165" spans="1:3" x14ac:dyDescent="0.2">
      <c r="A165">
        <v>-2.4284615815310331E-4</v>
      </c>
      <c r="B165">
        <v>5186.33</v>
      </c>
      <c r="C165">
        <v>-4.690715138395557E-3</v>
      </c>
    </row>
    <row r="166" spans="1:3" x14ac:dyDescent="0.2">
      <c r="A166">
        <v>-2.7412467370684025E-2</v>
      </c>
      <c r="B166">
        <v>5346.56</v>
      </c>
      <c r="C166">
        <v>1.3600519191397061E-4</v>
      </c>
    </row>
    <row r="167" spans="1:3" x14ac:dyDescent="0.2">
      <c r="A167">
        <v>-1.2812636024009335E-2</v>
      </c>
      <c r="B167">
        <v>5446.68</v>
      </c>
      <c r="C167">
        <v>-1.5991702852089028E-2</v>
      </c>
    </row>
    <row r="168" spans="1:3" x14ac:dyDescent="0.2">
      <c r="A168">
        <v>1.8951187029484631E-2</v>
      </c>
      <c r="B168">
        <v>5522.3</v>
      </c>
      <c r="C168">
        <v>1.5729750431897126E-2</v>
      </c>
    </row>
    <row r="169" spans="1:3" x14ac:dyDescent="0.2">
      <c r="A169">
        <v>-1.5879634323246551E-2</v>
      </c>
      <c r="B169">
        <v>5436.44</v>
      </c>
      <c r="C169">
        <v>-1.7753439375493379E-2</v>
      </c>
    </row>
    <row r="170" spans="1:3" x14ac:dyDescent="0.2">
      <c r="A170">
        <v>-8.8615652893341244E-3</v>
      </c>
      <c r="B170">
        <v>5463.54</v>
      </c>
      <c r="C170">
        <v>-1.2310234603366469E-2</v>
      </c>
    </row>
    <row r="171" spans="1:3" x14ac:dyDescent="0.2">
      <c r="A171">
        <v>-8.0564806019855866E-4</v>
      </c>
      <c r="B171">
        <v>5459.1</v>
      </c>
      <c r="C171">
        <v>1.1097475685101249E-2</v>
      </c>
    </row>
    <row r="172" spans="1:3" x14ac:dyDescent="0.2">
      <c r="A172">
        <v>-1.740718379554715E-3</v>
      </c>
      <c r="B172">
        <v>5399.22</v>
      </c>
      <c r="C172">
        <v>-1.7979700568310077E-2</v>
      </c>
    </row>
    <row r="173" spans="1:3" x14ac:dyDescent="0.2">
      <c r="A173">
        <v>1.5767611658897701E-2</v>
      </c>
      <c r="B173">
        <v>5427.13</v>
      </c>
      <c r="C173">
        <v>5.5054046005090125E-3</v>
      </c>
    </row>
    <row r="174" spans="1:3" x14ac:dyDescent="0.2">
      <c r="A174">
        <v>-4.9694073639167571E-2</v>
      </c>
      <c r="B174">
        <v>5555.74</v>
      </c>
      <c r="C174">
        <v>-2.7343518375984407E-2</v>
      </c>
    </row>
    <row r="175" spans="1:3" x14ac:dyDescent="0.2">
      <c r="A175">
        <v>-2.9623865022754978E-2</v>
      </c>
      <c r="B175">
        <v>5564.41</v>
      </c>
      <c r="C175">
        <v>-7.596604935651537E-3</v>
      </c>
    </row>
    <row r="176" spans="1:3" x14ac:dyDescent="0.2">
      <c r="A176">
        <v>-1.7633274021539299E-2</v>
      </c>
      <c r="B176">
        <v>5505</v>
      </c>
      <c r="C176">
        <v>4.8749712752344252E-3</v>
      </c>
    </row>
    <row r="177" spans="1:3" x14ac:dyDescent="0.2">
      <c r="A177">
        <v>-3.4222624379153584E-2</v>
      </c>
      <c r="B177">
        <v>5544.59</v>
      </c>
      <c r="C177">
        <v>-1.3988405225352909E-2</v>
      </c>
    </row>
    <row r="178" spans="1:3" x14ac:dyDescent="0.2">
      <c r="A178">
        <v>1.8007434149081746E-2</v>
      </c>
      <c r="B178">
        <v>5588.27</v>
      </c>
      <c r="C178">
        <v>2.1042919881408308E-2</v>
      </c>
    </row>
    <row r="179" spans="1:3" x14ac:dyDescent="0.2">
      <c r="A179">
        <v>2.3860218576188547E-3</v>
      </c>
      <c r="B179">
        <v>5667.2</v>
      </c>
      <c r="C179">
        <v>6.3956039343475201E-3</v>
      </c>
    </row>
    <row r="180" spans="1:3" x14ac:dyDescent="0.2">
      <c r="A180">
        <v>-6.1403084953978448E-3</v>
      </c>
      <c r="B180">
        <v>5631.22</v>
      </c>
      <c r="C180">
        <v>-1.071067425391002E-2</v>
      </c>
    </row>
    <row r="181" spans="1:3" x14ac:dyDescent="0.2">
      <c r="A181">
        <v>1.1917978094765389E-2</v>
      </c>
      <c r="B181">
        <v>5615.35</v>
      </c>
      <c r="C181">
        <v>1.0740629118978858E-2</v>
      </c>
    </row>
    <row r="182" spans="1:3" x14ac:dyDescent="0.2">
      <c r="A182">
        <v>-5.3104890255818429E-3</v>
      </c>
      <c r="B182">
        <v>5584.54</v>
      </c>
      <c r="C182">
        <v>-2.1873007738032347E-3</v>
      </c>
    </row>
    <row r="183" spans="1:3" x14ac:dyDescent="0.2">
      <c r="A183">
        <v>1.9289632955349155E-2</v>
      </c>
      <c r="B183">
        <v>5633.91</v>
      </c>
      <c r="C183">
        <v>8.2432741231720308E-4</v>
      </c>
    </row>
    <row r="184" spans="1:3" x14ac:dyDescent="0.2">
      <c r="A184">
        <v>1.1207406602134005E-2</v>
      </c>
      <c r="B184">
        <v>5576.98</v>
      </c>
      <c r="C184">
        <v>1.7492157944606672E-2</v>
      </c>
    </row>
    <row r="185" spans="1:3" x14ac:dyDescent="0.2">
      <c r="A185">
        <v>1.3589122001844327E-2</v>
      </c>
      <c r="B185">
        <v>5572.85</v>
      </c>
      <c r="C185">
        <v>1.5730819184730236E-3</v>
      </c>
    </row>
    <row r="186" spans="1:3" x14ac:dyDescent="0.2">
      <c r="A186">
        <v>-9.9713366603807335E-3</v>
      </c>
      <c r="B186">
        <v>5567.19</v>
      </c>
      <c r="C186">
        <v>-1.1219691455108281E-2</v>
      </c>
    </row>
    <row r="187" spans="1:3" x14ac:dyDescent="0.2">
      <c r="A187">
        <v>1.041816419239041E-2</v>
      </c>
      <c r="B187">
        <v>5537.02</v>
      </c>
      <c r="C187">
        <v>-3.3124371066493626E-3</v>
      </c>
    </row>
    <row r="188" spans="1:3" x14ac:dyDescent="0.2">
      <c r="A188">
        <v>-2.693994273640031E-2</v>
      </c>
      <c r="B188">
        <v>5509.01</v>
      </c>
      <c r="C188">
        <v>-1.9934580336265845E-2</v>
      </c>
    </row>
    <row r="189" spans="1:3" x14ac:dyDescent="0.2">
      <c r="A189">
        <v>1.9226554118956955E-2</v>
      </c>
      <c r="B189">
        <v>5475.09</v>
      </c>
      <c r="C189">
        <v>5.523212456950013E-3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55B6-8109-534C-9E60-88D7548505F3}">
  <dimension ref="A1:G189"/>
  <sheetViews>
    <sheetView zoomScale="84" workbookViewId="0">
      <selection activeCell="M1" sqref="M1"/>
    </sheetView>
  </sheetViews>
  <sheetFormatPr baseColWidth="10" defaultRowHeight="16" x14ac:dyDescent="0.2"/>
  <cols>
    <col min="1" max="1" width="10.5" customWidth="1"/>
    <col min="2" max="2" width="10.5" bestFit="1" customWidth="1"/>
    <col min="11" max="11" width="22" bestFit="1" customWidth="1"/>
    <col min="12" max="12" width="21.83203125" bestFit="1" customWidth="1"/>
  </cols>
  <sheetData>
    <row r="1" spans="1:7" x14ac:dyDescent="0.2">
      <c r="A1" s="1" t="s">
        <v>0</v>
      </c>
      <c r="B1" s="1" t="s">
        <v>48</v>
      </c>
      <c r="C1" t="s">
        <v>50</v>
      </c>
      <c r="D1" t="s">
        <v>51</v>
      </c>
      <c r="E1" t="s">
        <v>36</v>
      </c>
      <c r="F1" t="s">
        <v>52</v>
      </c>
      <c r="G1" t="s">
        <v>53</v>
      </c>
    </row>
    <row r="2" spans="1:7" x14ac:dyDescent="0.2">
      <c r="A2" s="2">
        <v>45474</v>
      </c>
      <c r="B2" s="3">
        <v>216.75</v>
      </c>
    </row>
    <row r="3" spans="1:7" x14ac:dyDescent="0.2">
      <c r="A3" s="2">
        <v>45475</v>
      </c>
      <c r="B3" s="3">
        <v>220.27</v>
      </c>
    </row>
    <row r="4" spans="1:7" x14ac:dyDescent="0.2">
      <c r="A4" s="2">
        <v>45476</v>
      </c>
      <c r="B4" s="3">
        <v>221.55</v>
      </c>
    </row>
    <row r="5" spans="1:7" x14ac:dyDescent="0.2">
      <c r="A5" s="2">
        <v>45478</v>
      </c>
      <c r="B5" s="3">
        <v>226.34</v>
      </c>
    </row>
    <row r="6" spans="1:7" x14ac:dyDescent="0.2">
      <c r="A6" s="2">
        <v>45481</v>
      </c>
      <c r="B6" s="3">
        <v>227.82</v>
      </c>
    </row>
    <row r="7" spans="1:7" x14ac:dyDescent="0.2">
      <c r="A7" s="2">
        <v>45482</v>
      </c>
      <c r="B7" s="3">
        <v>228.68</v>
      </c>
    </row>
    <row r="8" spans="1:7" x14ac:dyDescent="0.2">
      <c r="A8" s="2">
        <v>45483</v>
      </c>
      <c r="B8" s="3">
        <v>232.98</v>
      </c>
    </row>
    <row r="9" spans="1:7" x14ac:dyDescent="0.2">
      <c r="A9" s="2">
        <v>45484</v>
      </c>
      <c r="B9" s="3">
        <v>227.57</v>
      </c>
    </row>
    <row r="10" spans="1:7" x14ac:dyDescent="0.2">
      <c r="A10" s="2">
        <v>45485</v>
      </c>
      <c r="B10" s="3">
        <v>230.54</v>
      </c>
    </row>
    <row r="11" spans="1:7" x14ac:dyDescent="0.2">
      <c r="A11" s="2">
        <v>45488</v>
      </c>
      <c r="B11" s="3">
        <v>234.4</v>
      </c>
    </row>
    <row r="12" spans="1:7" x14ac:dyDescent="0.2">
      <c r="A12" s="2">
        <v>45489</v>
      </c>
      <c r="B12" s="3">
        <v>234.82</v>
      </c>
    </row>
    <row r="13" spans="1:7" x14ac:dyDescent="0.2">
      <c r="A13" s="2">
        <v>45490</v>
      </c>
      <c r="B13" s="3">
        <v>228.88</v>
      </c>
      <c r="C13">
        <f>AVERAGE(B2:B13)</f>
        <v>227.55000000000004</v>
      </c>
    </row>
    <row r="14" spans="1:7" x14ac:dyDescent="0.2">
      <c r="A14" s="2">
        <v>45491</v>
      </c>
      <c r="B14" s="3">
        <v>224.18</v>
      </c>
      <c r="C14">
        <f>(B14 * (2 / (12 + 1))) + (C13 * (1 - (2 / (12 + 1))))</f>
        <v>227.0315384615385</v>
      </c>
    </row>
    <row r="15" spans="1:7" x14ac:dyDescent="0.2">
      <c r="A15" s="2">
        <v>45492</v>
      </c>
      <c r="B15" s="3">
        <v>224.31</v>
      </c>
      <c r="C15">
        <f t="shared" ref="C15:C78" si="0">(B15 * (2 / (12 + 1))) + (C14 * (1 - (2 / (12 + 1))))</f>
        <v>226.6128402366864</v>
      </c>
    </row>
    <row r="16" spans="1:7" x14ac:dyDescent="0.2">
      <c r="A16" s="2">
        <v>45495</v>
      </c>
      <c r="B16" s="3">
        <v>223.96</v>
      </c>
      <c r="C16">
        <f t="shared" si="0"/>
        <v>226.20471096950388</v>
      </c>
    </row>
    <row r="17" spans="1:5" x14ac:dyDescent="0.2">
      <c r="A17" s="2">
        <v>45496</v>
      </c>
      <c r="B17" s="3">
        <v>225.01</v>
      </c>
      <c r="C17">
        <f t="shared" si="0"/>
        <v>226.0209092818879</v>
      </c>
    </row>
    <row r="18" spans="1:5" x14ac:dyDescent="0.2">
      <c r="A18" s="2">
        <v>45497</v>
      </c>
      <c r="B18" s="3">
        <v>218.54</v>
      </c>
      <c r="C18">
        <f t="shared" si="0"/>
        <v>224.87000016159743</v>
      </c>
    </row>
    <row r="19" spans="1:5" x14ac:dyDescent="0.2">
      <c r="A19" s="2">
        <v>45498</v>
      </c>
      <c r="B19" s="3">
        <v>217.49</v>
      </c>
      <c r="C19">
        <f t="shared" si="0"/>
        <v>223.73461552135169</v>
      </c>
    </row>
    <row r="20" spans="1:5" x14ac:dyDescent="0.2">
      <c r="A20" s="2">
        <v>45499</v>
      </c>
      <c r="B20" s="3">
        <v>217.96</v>
      </c>
      <c r="C20">
        <f t="shared" si="0"/>
        <v>222.84621313345144</v>
      </c>
    </row>
    <row r="21" spans="1:5" x14ac:dyDescent="0.2">
      <c r="A21" s="2">
        <v>45502</v>
      </c>
      <c r="B21" s="3">
        <v>218.24</v>
      </c>
      <c r="C21">
        <f t="shared" si="0"/>
        <v>222.1375649590743</v>
      </c>
    </row>
    <row r="22" spans="1:5" x14ac:dyDescent="0.2">
      <c r="A22" s="2">
        <v>45503</v>
      </c>
      <c r="B22" s="3">
        <v>218.8</v>
      </c>
      <c r="C22">
        <f t="shared" si="0"/>
        <v>221.62409342690901</v>
      </c>
    </row>
    <row r="23" spans="1:5" x14ac:dyDescent="0.2">
      <c r="A23" s="2">
        <v>45504</v>
      </c>
      <c r="B23" s="3">
        <v>222.08</v>
      </c>
      <c r="C23">
        <f t="shared" si="0"/>
        <v>221.69423289969222</v>
      </c>
    </row>
    <row r="24" spans="1:5" x14ac:dyDescent="0.2">
      <c r="A24" s="2">
        <v>45505</v>
      </c>
      <c r="B24" s="3">
        <v>218.36</v>
      </c>
      <c r="C24">
        <f t="shared" si="0"/>
        <v>221.18127399204727</v>
      </c>
    </row>
    <row r="25" spans="1:5" x14ac:dyDescent="0.2">
      <c r="A25" s="2">
        <v>45506</v>
      </c>
      <c r="B25" s="3">
        <v>219.86</v>
      </c>
      <c r="C25">
        <f t="shared" si="0"/>
        <v>220.97800107019384</v>
      </c>
    </row>
    <row r="26" spans="1:5" x14ac:dyDescent="0.2">
      <c r="A26" s="2">
        <v>45509</v>
      </c>
      <c r="B26" s="3">
        <v>209.27</v>
      </c>
      <c r="C26">
        <f t="shared" si="0"/>
        <v>219.17677013631788</v>
      </c>
    </row>
    <row r="27" spans="1:5" x14ac:dyDescent="0.2">
      <c r="A27" s="2">
        <v>45510</v>
      </c>
      <c r="B27" s="3">
        <v>207.23</v>
      </c>
      <c r="C27">
        <f t="shared" si="0"/>
        <v>217.3388054999613</v>
      </c>
      <c r="D27">
        <f>AVERAGE(B2:B27)</f>
        <v>222.91884615384612</v>
      </c>
    </row>
    <row r="28" spans="1:5" x14ac:dyDescent="0.2">
      <c r="A28" s="2">
        <v>45511</v>
      </c>
      <c r="B28" s="3">
        <v>209.82</v>
      </c>
      <c r="C28">
        <f t="shared" si="0"/>
        <v>216.18206619227493</v>
      </c>
      <c r="D28">
        <f>(B28 * (2 / (26 + 1))) + (D27 * (1 - (2 / (26 + 1))))</f>
        <v>221.94856125356122</v>
      </c>
      <c r="E28">
        <f>C28-D28</f>
        <v>-5.7664950612862924</v>
      </c>
    </row>
    <row r="29" spans="1:5" x14ac:dyDescent="0.2">
      <c r="A29" s="2">
        <v>45512</v>
      </c>
      <c r="B29" s="3">
        <v>213.31</v>
      </c>
      <c r="C29">
        <f t="shared" si="0"/>
        <v>215.74020985500186</v>
      </c>
      <c r="D29">
        <f t="shared" ref="D29:D92" si="1">(B29 * (2 / (26 + 1))) + (D28 * (1 - (2 / (26 + 1))))</f>
        <v>221.30866782737149</v>
      </c>
      <c r="E29">
        <f t="shared" ref="E29:E92" si="2">C29-D29</f>
        <v>-5.5684579723696288</v>
      </c>
    </row>
    <row r="30" spans="1:5" x14ac:dyDescent="0.2">
      <c r="A30" s="2">
        <v>45513</v>
      </c>
      <c r="B30" s="3">
        <v>216.24</v>
      </c>
      <c r="C30">
        <f t="shared" si="0"/>
        <v>215.81710064654004</v>
      </c>
      <c r="D30">
        <f t="shared" si="1"/>
        <v>220.9332109512699</v>
      </c>
      <c r="E30">
        <f t="shared" si="2"/>
        <v>-5.1161103047298582</v>
      </c>
    </row>
    <row r="31" spans="1:5" x14ac:dyDescent="0.2">
      <c r="A31" s="2">
        <v>45516</v>
      </c>
      <c r="B31" s="3">
        <v>217.53</v>
      </c>
      <c r="C31">
        <f t="shared" si="0"/>
        <v>216.08062362399542</v>
      </c>
      <c r="D31">
        <f t="shared" si="1"/>
        <v>220.68112125117585</v>
      </c>
      <c r="E31">
        <f t="shared" si="2"/>
        <v>-4.600497627180431</v>
      </c>
    </row>
    <row r="32" spans="1:5" x14ac:dyDescent="0.2">
      <c r="A32" s="2">
        <v>45517</v>
      </c>
      <c r="B32" s="3">
        <v>221.27</v>
      </c>
      <c r="C32">
        <f t="shared" si="0"/>
        <v>216.87898922030382</v>
      </c>
      <c r="D32">
        <f t="shared" si="1"/>
        <v>220.7247418992369</v>
      </c>
      <c r="E32">
        <f t="shared" si="2"/>
        <v>-3.8457526789330814</v>
      </c>
    </row>
    <row r="33" spans="1:7" x14ac:dyDescent="0.2">
      <c r="A33" s="2">
        <v>45518</v>
      </c>
      <c r="B33" s="3">
        <v>221.72</v>
      </c>
      <c r="C33">
        <f t="shared" si="0"/>
        <v>217.62376010948785</v>
      </c>
      <c r="D33">
        <f t="shared" si="1"/>
        <v>220.79846472151564</v>
      </c>
      <c r="E33">
        <f t="shared" si="2"/>
        <v>-3.1747046120277957</v>
      </c>
    </row>
    <row r="34" spans="1:7" x14ac:dyDescent="0.2">
      <c r="A34" s="2">
        <v>45519</v>
      </c>
      <c r="B34" s="3">
        <v>224.72</v>
      </c>
      <c r="C34">
        <f t="shared" si="0"/>
        <v>218.71548932341281</v>
      </c>
      <c r="D34">
        <f t="shared" si="1"/>
        <v>221.08894881621819</v>
      </c>
      <c r="E34">
        <f t="shared" si="2"/>
        <v>-2.3734594928053809</v>
      </c>
    </row>
    <row r="35" spans="1:7" x14ac:dyDescent="0.2">
      <c r="A35" s="2">
        <v>45520</v>
      </c>
      <c r="B35" s="3">
        <v>226.05</v>
      </c>
      <c r="C35">
        <f t="shared" si="0"/>
        <v>219.84387558134929</v>
      </c>
      <c r="D35">
        <f t="shared" si="1"/>
        <v>221.45643408909092</v>
      </c>
      <c r="E35">
        <f t="shared" si="2"/>
        <v>-1.6125585077416247</v>
      </c>
    </row>
    <row r="36" spans="1:7" x14ac:dyDescent="0.2">
      <c r="A36" s="2">
        <v>45523</v>
      </c>
      <c r="B36" s="3">
        <v>225.89</v>
      </c>
      <c r="C36">
        <f t="shared" si="0"/>
        <v>220.77404856883402</v>
      </c>
      <c r="D36">
        <f t="shared" si="1"/>
        <v>221.7848463787879</v>
      </c>
      <c r="E36">
        <f t="shared" si="2"/>
        <v>-1.0107978099538855</v>
      </c>
      <c r="F36">
        <f>AVERAGE(E28:E36)</f>
        <v>-3.6743148963364423</v>
      </c>
    </row>
    <row r="37" spans="1:7" x14ac:dyDescent="0.2">
      <c r="A37" s="2">
        <v>45524</v>
      </c>
      <c r="B37" s="3">
        <v>226.51</v>
      </c>
      <c r="C37">
        <f t="shared" si="0"/>
        <v>221.65650263516724</v>
      </c>
      <c r="D37">
        <f t="shared" si="1"/>
        <v>222.13485775813695</v>
      </c>
      <c r="E37">
        <f t="shared" si="2"/>
        <v>-0.47835512296970251</v>
      </c>
      <c r="F37">
        <f>(E37 * (2 / (9 + 1))) + (F36 * (1 - (2 / (9 + 1))))</f>
        <v>-3.0351229416630945</v>
      </c>
      <c r="G37">
        <f>E37-F37</f>
        <v>2.556767818693392</v>
      </c>
    </row>
    <row r="38" spans="1:7" x14ac:dyDescent="0.2">
      <c r="A38" s="2">
        <v>45525</v>
      </c>
      <c r="B38" s="3">
        <v>226.4</v>
      </c>
      <c r="C38">
        <f t="shared" si="0"/>
        <v>222.38627146052613</v>
      </c>
      <c r="D38">
        <f t="shared" si="1"/>
        <v>222.45079422049716</v>
      </c>
      <c r="E38">
        <f t="shared" si="2"/>
        <v>-6.4522759971026744E-2</v>
      </c>
      <c r="F38">
        <f t="shared" ref="F38:F101" si="3">(E38 * (2 / (9 + 1))) + (F37 * (1 - (2 / (9 + 1))))</f>
        <v>-2.4410029053246811</v>
      </c>
      <c r="G38">
        <f t="shared" ref="G38:G101" si="4">E38-F38</f>
        <v>2.3764801453536544</v>
      </c>
    </row>
    <row r="39" spans="1:7" x14ac:dyDescent="0.2">
      <c r="A39" s="2">
        <v>45526</v>
      </c>
      <c r="B39" s="3">
        <v>224.53</v>
      </c>
      <c r="C39">
        <f t="shared" si="0"/>
        <v>222.71607585121444</v>
      </c>
      <c r="D39">
        <f t="shared" si="1"/>
        <v>222.60480946342329</v>
      </c>
      <c r="E39">
        <f t="shared" si="2"/>
        <v>0.11126638779114728</v>
      </c>
      <c r="F39">
        <f t="shared" si="3"/>
        <v>-1.9305490467015156</v>
      </c>
      <c r="G39">
        <f t="shared" si="4"/>
        <v>2.0418154344926629</v>
      </c>
    </row>
    <row r="40" spans="1:7" x14ac:dyDescent="0.2">
      <c r="A40" s="2">
        <v>45527</v>
      </c>
      <c r="B40" s="3">
        <v>226.84</v>
      </c>
      <c r="C40">
        <f t="shared" si="0"/>
        <v>223.35052572025836</v>
      </c>
      <c r="D40">
        <f t="shared" si="1"/>
        <v>222.9185272809475</v>
      </c>
      <c r="E40">
        <f t="shared" si="2"/>
        <v>0.43199843931085979</v>
      </c>
      <c r="F40">
        <f t="shared" si="3"/>
        <v>-1.4580395494990406</v>
      </c>
      <c r="G40">
        <f t="shared" si="4"/>
        <v>1.8900379888099004</v>
      </c>
    </row>
    <row r="41" spans="1:7" x14ac:dyDescent="0.2">
      <c r="A41" s="2">
        <v>45530</v>
      </c>
      <c r="B41" s="3">
        <v>227.18</v>
      </c>
      <c r="C41">
        <f t="shared" si="0"/>
        <v>223.93967560944938</v>
      </c>
      <c r="D41">
        <f t="shared" si="1"/>
        <v>223.23419192680325</v>
      </c>
      <c r="E41">
        <f t="shared" si="2"/>
        <v>0.70548368264613259</v>
      </c>
      <c r="F41">
        <f t="shared" si="3"/>
        <v>-1.0253349030700059</v>
      </c>
      <c r="G41">
        <f t="shared" si="4"/>
        <v>1.7308185857161384</v>
      </c>
    </row>
    <row r="42" spans="1:7" x14ac:dyDescent="0.2">
      <c r="A42" s="2">
        <v>45531</v>
      </c>
      <c r="B42" s="3">
        <v>228.03</v>
      </c>
      <c r="C42">
        <f t="shared" si="0"/>
        <v>224.5689562849187</v>
      </c>
      <c r="D42">
        <f t="shared" si="1"/>
        <v>223.58943696926227</v>
      </c>
      <c r="E42">
        <f t="shared" si="2"/>
        <v>0.97951931565643235</v>
      </c>
      <c r="F42">
        <f t="shared" si="3"/>
        <v>-0.62436405932471828</v>
      </c>
      <c r="G42">
        <f t="shared" si="4"/>
        <v>1.6038833749811507</v>
      </c>
    </row>
    <row r="43" spans="1:7" x14ac:dyDescent="0.2">
      <c r="A43" s="2">
        <v>45532</v>
      </c>
      <c r="B43" s="3">
        <v>226.49</v>
      </c>
      <c r="C43">
        <f t="shared" si="0"/>
        <v>224.86450147185428</v>
      </c>
      <c r="D43">
        <f t="shared" si="1"/>
        <v>223.80429349005766</v>
      </c>
      <c r="E43">
        <f t="shared" si="2"/>
        <v>1.0602079817966228</v>
      </c>
      <c r="F43">
        <f t="shared" si="3"/>
        <v>-0.28744965110045007</v>
      </c>
      <c r="G43">
        <f t="shared" si="4"/>
        <v>1.3476576328970729</v>
      </c>
    </row>
    <row r="44" spans="1:7" x14ac:dyDescent="0.2">
      <c r="A44" s="2">
        <v>45533</v>
      </c>
      <c r="B44" s="3">
        <v>229.79</v>
      </c>
      <c r="C44">
        <f t="shared" si="0"/>
        <v>225.62227047618438</v>
      </c>
      <c r="D44">
        <f t="shared" si="1"/>
        <v>224.24767915746079</v>
      </c>
      <c r="E44">
        <f t="shared" si="2"/>
        <v>1.3745913187235885</v>
      </c>
      <c r="F44">
        <f t="shared" si="3"/>
        <v>4.4958542864357659E-2</v>
      </c>
      <c r="G44">
        <f t="shared" si="4"/>
        <v>1.3296327758592308</v>
      </c>
    </row>
    <row r="45" spans="1:7" x14ac:dyDescent="0.2">
      <c r="A45" s="2">
        <v>45534</v>
      </c>
      <c r="B45" s="3">
        <v>229</v>
      </c>
      <c r="C45">
        <f t="shared" si="0"/>
        <v>226.141921172156</v>
      </c>
      <c r="D45">
        <f t="shared" si="1"/>
        <v>224.5997029235748</v>
      </c>
      <c r="E45">
        <f t="shared" si="2"/>
        <v>1.5422182485812073</v>
      </c>
      <c r="F45">
        <f t="shared" si="3"/>
        <v>0.34441048400772761</v>
      </c>
      <c r="G45">
        <f t="shared" si="4"/>
        <v>1.1978077645734797</v>
      </c>
    </row>
    <row r="46" spans="1:7" x14ac:dyDescent="0.2">
      <c r="A46" s="2">
        <v>45538</v>
      </c>
      <c r="B46" s="3">
        <v>222.77</v>
      </c>
      <c r="C46">
        <f t="shared" si="0"/>
        <v>225.62316406874737</v>
      </c>
      <c r="D46">
        <f t="shared" si="1"/>
        <v>224.46416937368036</v>
      </c>
      <c r="E46">
        <f t="shared" si="2"/>
        <v>1.1589946950670083</v>
      </c>
      <c r="F46">
        <f t="shared" si="3"/>
        <v>0.50732732621958376</v>
      </c>
      <c r="G46">
        <f t="shared" si="4"/>
        <v>0.65166736884742449</v>
      </c>
    </row>
    <row r="47" spans="1:7" x14ac:dyDescent="0.2">
      <c r="A47" s="2">
        <v>45539</v>
      </c>
      <c r="B47" s="3">
        <v>220.85</v>
      </c>
      <c r="C47">
        <f t="shared" si="0"/>
        <v>224.88883113509391</v>
      </c>
      <c r="D47">
        <f t="shared" si="1"/>
        <v>224.19645312377813</v>
      </c>
      <c r="E47">
        <f t="shared" si="2"/>
        <v>0.69237801131578181</v>
      </c>
      <c r="F47">
        <f t="shared" si="3"/>
        <v>0.54433746323882337</v>
      </c>
      <c r="G47">
        <f t="shared" si="4"/>
        <v>0.14804054807695843</v>
      </c>
    </row>
    <row r="48" spans="1:7" x14ac:dyDescent="0.2">
      <c r="A48" s="2">
        <v>45540</v>
      </c>
      <c r="B48" s="3">
        <v>222.38</v>
      </c>
      <c r="C48">
        <f t="shared" si="0"/>
        <v>224.50285711431022</v>
      </c>
      <c r="D48">
        <f t="shared" si="1"/>
        <v>224.0619010405353</v>
      </c>
      <c r="E48">
        <f t="shared" si="2"/>
        <v>0.44095607377491319</v>
      </c>
      <c r="F48">
        <f t="shared" si="3"/>
        <v>0.52366118534604134</v>
      </c>
      <c r="G48">
        <f t="shared" si="4"/>
        <v>-8.2705111571128143E-2</v>
      </c>
    </row>
    <row r="49" spans="1:7" x14ac:dyDescent="0.2">
      <c r="A49" s="2">
        <v>45541</v>
      </c>
      <c r="B49" s="3">
        <v>220.82</v>
      </c>
      <c r="C49">
        <f t="shared" si="0"/>
        <v>223.93626371210865</v>
      </c>
      <c r="D49">
        <f t="shared" si="1"/>
        <v>223.82176022271787</v>
      </c>
      <c r="E49">
        <f t="shared" si="2"/>
        <v>0.11450348939078481</v>
      </c>
      <c r="F49">
        <f t="shared" si="3"/>
        <v>0.44182964615499004</v>
      </c>
      <c r="G49">
        <f t="shared" si="4"/>
        <v>-0.32732615676420523</v>
      </c>
    </row>
    <row r="50" spans="1:7" x14ac:dyDescent="0.2">
      <c r="A50" s="2">
        <v>45544</v>
      </c>
      <c r="B50" s="3">
        <v>220.91</v>
      </c>
      <c r="C50">
        <f t="shared" si="0"/>
        <v>223.47068467947656</v>
      </c>
      <c r="D50">
        <f t="shared" si="1"/>
        <v>223.60607428029431</v>
      </c>
      <c r="E50">
        <f t="shared" si="2"/>
        <v>-0.13538960081774576</v>
      </c>
      <c r="F50">
        <f t="shared" si="3"/>
        <v>0.32638579676044288</v>
      </c>
      <c r="G50">
        <f t="shared" si="4"/>
        <v>-0.46177539757818864</v>
      </c>
    </row>
    <row r="51" spans="1:7" x14ac:dyDescent="0.2">
      <c r="A51" s="2">
        <v>45545</v>
      </c>
      <c r="B51" s="3">
        <v>220.11</v>
      </c>
      <c r="C51">
        <f t="shared" si="0"/>
        <v>222.95365626724941</v>
      </c>
      <c r="D51">
        <f t="shared" si="1"/>
        <v>223.34710581508733</v>
      </c>
      <c r="E51">
        <f t="shared" si="2"/>
        <v>-0.39344954783791763</v>
      </c>
      <c r="F51">
        <f t="shared" si="3"/>
        <v>0.18241872784077079</v>
      </c>
      <c r="G51">
        <f t="shared" si="4"/>
        <v>-0.57586827567868837</v>
      </c>
    </row>
    <row r="52" spans="1:7" x14ac:dyDescent="0.2">
      <c r="A52" s="2">
        <v>45546</v>
      </c>
      <c r="B52" s="3">
        <v>222.66</v>
      </c>
      <c r="C52">
        <f t="shared" si="0"/>
        <v>222.90847837998029</v>
      </c>
      <c r="D52">
        <f t="shared" si="1"/>
        <v>223.29620908804384</v>
      </c>
      <c r="E52">
        <f t="shared" si="2"/>
        <v>-0.38773070806354326</v>
      </c>
      <c r="F52">
        <f t="shared" si="3"/>
        <v>6.8388840659907982E-2</v>
      </c>
      <c r="G52">
        <f t="shared" si="4"/>
        <v>-0.45611954872345123</v>
      </c>
    </row>
    <row r="53" spans="1:7" x14ac:dyDescent="0.2">
      <c r="A53" s="2">
        <v>45547</v>
      </c>
      <c r="B53" s="3">
        <v>222.77</v>
      </c>
      <c r="C53">
        <f t="shared" si="0"/>
        <v>222.88717401382948</v>
      </c>
      <c r="D53">
        <f t="shared" si="1"/>
        <v>223.25723063707761</v>
      </c>
      <c r="E53">
        <f t="shared" si="2"/>
        <v>-0.37005662324813215</v>
      </c>
      <c r="F53">
        <f t="shared" si="3"/>
        <v>-1.930025212170005E-2</v>
      </c>
      <c r="G53">
        <f t="shared" si="4"/>
        <v>-0.3507563711264321</v>
      </c>
    </row>
    <row r="54" spans="1:7" x14ac:dyDescent="0.2">
      <c r="A54" s="2">
        <v>45548</v>
      </c>
      <c r="B54" s="3">
        <v>222.5</v>
      </c>
      <c r="C54">
        <f t="shared" si="0"/>
        <v>222.82760878093262</v>
      </c>
      <c r="D54">
        <f t="shared" si="1"/>
        <v>223.20113947877559</v>
      </c>
      <c r="E54">
        <f t="shared" si="2"/>
        <v>-0.37353069784296622</v>
      </c>
      <c r="F54">
        <f t="shared" si="3"/>
        <v>-9.0146341265953292E-2</v>
      </c>
      <c r="G54">
        <f t="shared" si="4"/>
        <v>-0.28338435657701294</v>
      </c>
    </row>
    <row r="55" spans="1:7" x14ac:dyDescent="0.2">
      <c r="A55" s="2">
        <v>45551</v>
      </c>
      <c r="B55" s="3">
        <v>216.32</v>
      </c>
      <c r="C55">
        <f t="shared" si="0"/>
        <v>221.82643819925067</v>
      </c>
      <c r="D55">
        <f t="shared" si="1"/>
        <v>222.69142544331072</v>
      </c>
      <c r="E55">
        <f t="shared" si="2"/>
        <v>-0.86498724406004612</v>
      </c>
      <c r="F55">
        <f t="shared" si="3"/>
        <v>-0.24511452182477189</v>
      </c>
      <c r="G55">
        <f t="shared" si="4"/>
        <v>-0.61987272223527423</v>
      </c>
    </row>
    <row r="56" spans="1:7" x14ac:dyDescent="0.2">
      <c r="A56" s="2">
        <v>45552</v>
      </c>
      <c r="B56" s="3">
        <v>216.79</v>
      </c>
      <c r="C56">
        <f t="shared" si="0"/>
        <v>221.05160155321209</v>
      </c>
      <c r="D56">
        <f t="shared" si="1"/>
        <v>222.25428281788029</v>
      </c>
      <c r="E56">
        <f t="shared" si="2"/>
        <v>-1.2026812646682004</v>
      </c>
      <c r="F56">
        <f t="shared" si="3"/>
        <v>-0.43662787039345763</v>
      </c>
      <c r="G56">
        <f t="shared" si="4"/>
        <v>-0.76605339427474273</v>
      </c>
    </row>
    <row r="57" spans="1:7" x14ac:dyDescent="0.2">
      <c r="A57" s="2">
        <v>45553</v>
      </c>
      <c r="B57" s="3">
        <v>220.69</v>
      </c>
      <c r="C57">
        <f t="shared" si="0"/>
        <v>220.99597054502561</v>
      </c>
      <c r="D57">
        <f t="shared" si="1"/>
        <v>222.13841001655584</v>
      </c>
      <c r="E57">
        <f t="shared" si="2"/>
        <v>-1.1424394715302242</v>
      </c>
      <c r="F57">
        <f t="shared" si="3"/>
        <v>-0.57779019062081094</v>
      </c>
      <c r="G57">
        <f t="shared" si="4"/>
        <v>-0.56464928090941324</v>
      </c>
    </row>
    <row r="58" spans="1:7" x14ac:dyDescent="0.2">
      <c r="A58" s="2">
        <v>45554</v>
      </c>
      <c r="B58" s="3">
        <v>228.87</v>
      </c>
      <c r="C58">
        <f t="shared" si="0"/>
        <v>222.20735969194476</v>
      </c>
      <c r="D58">
        <f t="shared" si="1"/>
        <v>222.6370463116258</v>
      </c>
      <c r="E58">
        <f t="shared" si="2"/>
        <v>-0.42968661968103561</v>
      </c>
      <c r="F58">
        <f t="shared" si="3"/>
        <v>-0.54816947643285596</v>
      </c>
      <c r="G58">
        <f t="shared" si="4"/>
        <v>0.11848285675182035</v>
      </c>
    </row>
    <row r="59" spans="1:7" x14ac:dyDescent="0.2">
      <c r="A59" s="2">
        <v>45555</v>
      </c>
      <c r="B59" s="3">
        <v>228.2</v>
      </c>
      <c r="C59">
        <f t="shared" si="0"/>
        <v>223.12930435472248</v>
      </c>
      <c r="D59">
        <f t="shared" si="1"/>
        <v>223.04911695520909</v>
      </c>
      <c r="E59">
        <f t="shared" si="2"/>
        <v>8.0187399513391711E-2</v>
      </c>
      <c r="F59">
        <f t="shared" si="3"/>
        <v>-0.42249810124360643</v>
      </c>
      <c r="G59">
        <f t="shared" si="4"/>
        <v>0.50268550075699814</v>
      </c>
    </row>
    <row r="60" spans="1:7" x14ac:dyDescent="0.2">
      <c r="A60" s="2">
        <v>45558</v>
      </c>
      <c r="B60" s="3">
        <v>226.47</v>
      </c>
      <c r="C60">
        <f t="shared" si="0"/>
        <v>223.64325753091902</v>
      </c>
      <c r="D60">
        <f t="shared" si="1"/>
        <v>223.3025156992677</v>
      </c>
      <c r="E60">
        <f t="shared" si="2"/>
        <v>0.34074183165131444</v>
      </c>
      <c r="F60">
        <f t="shared" si="3"/>
        <v>-0.26985011466462228</v>
      </c>
      <c r="G60">
        <f t="shared" si="4"/>
        <v>0.61059194631593672</v>
      </c>
    </row>
    <row r="61" spans="1:7" x14ac:dyDescent="0.2">
      <c r="A61" s="2">
        <v>45559</v>
      </c>
      <c r="B61" s="3">
        <v>227.37</v>
      </c>
      <c r="C61">
        <f t="shared" si="0"/>
        <v>224.21660252616226</v>
      </c>
      <c r="D61">
        <f t="shared" si="1"/>
        <v>223.60381083265528</v>
      </c>
      <c r="E61">
        <f t="shared" si="2"/>
        <v>0.61279169350697771</v>
      </c>
      <c r="F61">
        <f t="shared" si="3"/>
        <v>-9.3321753030302296E-2</v>
      </c>
      <c r="G61">
        <f t="shared" si="4"/>
        <v>0.70611344653728003</v>
      </c>
    </row>
    <row r="62" spans="1:7" x14ac:dyDescent="0.2">
      <c r="A62" s="2">
        <v>45560</v>
      </c>
      <c r="B62" s="3">
        <v>226.37</v>
      </c>
      <c r="C62">
        <f t="shared" si="0"/>
        <v>224.54789444521424</v>
      </c>
      <c r="D62">
        <f t="shared" si="1"/>
        <v>223.8087137339401</v>
      </c>
      <c r="E62">
        <f t="shared" si="2"/>
        <v>0.73918071127414464</v>
      </c>
      <c r="F62">
        <f t="shared" si="3"/>
        <v>7.3178739830587106E-2</v>
      </c>
      <c r="G62">
        <f t="shared" si="4"/>
        <v>0.66600197144355755</v>
      </c>
    </row>
    <row r="63" spans="1:7" x14ac:dyDescent="0.2">
      <c r="A63" s="2">
        <v>45561</v>
      </c>
      <c r="B63" s="3">
        <v>227.52</v>
      </c>
      <c r="C63">
        <f t="shared" si="0"/>
        <v>225.00514145364281</v>
      </c>
      <c r="D63">
        <f t="shared" si="1"/>
        <v>224.08362382772231</v>
      </c>
      <c r="E63">
        <f t="shared" si="2"/>
        <v>0.9215176259205009</v>
      </c>
      <c r="F63">
        <f t="shared" si="3"/>
        <v>0.24284651704856988</v>
      </c>
      <c r="G63">
        <f t="shared" si="4"/>
        <v>0.67867110887193105</v>
      </c>
    </row>
    <row r="64" spans="1:7" x14ac:dyDescent="0.2">
      <c r="A64" s="2">
        <v>45562</v>
      </c>
      <c r="B64" s="3">
        <v>227.79</v>
      </c>
      <c r="C64">
        <f t="shared" si="0"/>
        <v>225.43358123000544</v>
      </c>
      <c r="D64">
        <f t="shared" si="1"/>
        <v>224.35817021085398</v>
      </c>
      <c r="E64">
        <f t="shared" si="2"/>
        <v>1.0754110191514599</v>
      </c>
      <c r="F64">
        <f t="shared" si="3"/>
        <v>0.40935941746914789</v>
      </c>
      <c r="G64">
        <f t="shared" si="4"/>
        <v>0.66605160168231192</v>
      </c>
    </row>
    <row r="65" spans="1:7" x14ac:dyDescent="0.2">
      <c r="A65" s="2">
        <v>45565</v>
      </c>
      <c r="B65" s="3">
        <v>233</v>
      </c>
      <c r="C65">
        <f t="shared" si="0"/>
        <v>226.59764565615845</v>
      </c>
      <c r="D65">
        <f t="shared" si="1"/>
        <v>224.99830575079073</v>
      </c>
      <c r="E65">
        <f t="shared" si="2"/>
        <v>1.5993399053677138</v>
      </c>
      <c r="F65">
        <f t="shared" si="3"/>
        <v>0.64735551504886102</v>
      </c>
      <c r="G65">
        <f t="shared" si="4"/>
        <v>0.95198439031885274</v>
      </c>
    </row>
    <row r="66" spans="1:7" x14ac:dyDescent="0.2">
      <c r="A66" s="2">
        <v>45566</v>
      </c>
      <c r="B66" s="3">
        <v>226.21</v>
      </c>
      <c r="C66">
        <f t="shared" si="0"/>
        <v>226.5380078629033</v>
      </c>
      <c r="D66">
        <f t="shared" si="1"/>
        <v>225.08806088036178</v>
      </c>
      <c r="E66">
        <f t="shared" si="2"/>
        <v>1.449946982541519</v>
      </c>
      <c r="F66">
        <f t="shared" si="3"/>
        <v>0.80787380854739266</v>
      </c>
      <c r="G66">
        <f t="shared" si="4"/>
        <v>0.64207317399412633</v>
      </c>
    </row>
    <row r="67" spans="1:7" x14ac:dyDescent="0.2">
      <c r="A67" s="2">
        <v>45567</v>
      </c>
      <c r="B67" s="3">
        <v>226.78</v>
      </c>
      <c r="C67">
        <f t="shared" si="0"/>
        <v>226.57523742245664</v>
      </c>
      <c r="D67">
        <f t="shared" si="1"/>
        <v>225.21338970403866</v>
      </c>
      <c r="E67">
        <f t="shared" si="2"/>
        <v>1.3618477184179767</v>
      </c>
      <c r="F67">
        <f t="shared" si="3"/>
        <v>0.91866859052150951</v>
      </c>
      <c r="G67">
        <f t="shared" si="4"/>
        <v>0.44317912789646718</v>
      </c>
    </row>
    <row r="68" spans="1:7" x14ac:dyDescent="0.2">
      <c r="A68" s="2">
        <v>45568</v>
      </c>
      <c r="B68" s="3">
        <v>225.67</v>
      </c>
      <c r="C68">
        <f t="shared" si="0"/>
        <v>226.43597012669409</v>
      </c>
      <c r="D68">
        <f t="shared" si="1"/>
        <v>225.24721268892469</v>
      </c>
      <c r="E68">
        <f t="shared" si="2"/>
        <v>1.1887574377693966</v>
      </c>
      <c r="F68">
        <f t="shared" si="3"/>
        <v>0.97268635997108699</v>
      </c>
      <c r="G68">
        <f t="shared" si="4"/>
        <v>0.21607107779830959</v>
      </c>
    </row>
    <row r="69" spans="1:7" x14ac:dyDescent="0.2">
      <c r="A69" s="2">
        <v>45569</v>
      </c>
      <c r="B69" s="3">
        <v>226.8</v>
      </c>
      <c r="C69">
        <f t="shared" si="0"/>
        <v>226.49197472258732</v>
      </c>
      <c r="D69">
        <f t="shared" si="1"/>
        <v>225.36223397122657</v>
      </c>
      <c r="E69">
        <f t="shared" si="2"/>
        <v>1.1297407513607425</v>
      </c>
      <c r="F69">
        <f t="shared" si="3"/>
        <v>1.0040972382490181</v>
      </c>
      <c r="G69">
        <f t="shared" si="4"/>
        <v>0.12564351311172439</v>
      </c>
    </row>
    <row r="70" spans="1:7" x14ac:dyDescent="0.2">
      <c r="A70" s="2">
        <v>45572</v>
      </c>
      <c r="B70" s="3">
        <v>221.69</v>
      </c>
      <c r="C70">
        <f t="shared" si="0"/>
        <v>225.75320938065079</v>
      </c>
      <c r="D70">
        <f t="shared" si="1"/>
        <v>225.09021664002461</v>
      </c>
      <c r="E70">
        <f t="shared" si="2"/>
        <v>0.66299274062617997</v>
      </c>
      <c r="F70">
        <f t="shared" si="3"/>
        <v>0.93587633872445053</v>
      </c>
      <c r="G70">
        <f t="shared" si="4"/>
        <v>-0.27288359809827056</v>
      </c>
    </row>
    <row r="71" spans="1:7" x14ac:dyDescent="0.2">
      <c r="A71" s="2">
        <v>45573</v>
      </c>
      <c r="B71" s="3">
        <v>225.77</v>
      </c>
      <c r="C71">
        <f t="shared" si="0"/>
        <v>225.75579255285834</v>
      </c>
      <c r="D71">
        <f t="shared" si="1"/>
        <v>225.14057096298575</v>
      </c>
      <c r="E71">
        <f t="shared" si="2"/>
        <v>0.6152215898725899</v>
      </c>
      <c r="F71">
        <f t="shared" si="3"/>
        <v>0.87174538895407849</v>
      </c>
      <c r="G71">
        <f t="shared" si="4"/>
        <v>-0.25652379908148859</v>
      </c>
    </row>
    <row r="72" spans="1:7" x14ac:dyDescent="0.2">
      <c r="A72" s="2">
        <v>45574</v>
      </c>
      <c r="B72" s="3">
        <v>229.54</v>
      </c>
      <c r="C72">
        <f t="shared" si="0"/>
        <v>226.33797831395705</v>
      </c>
      <c r="D72">
        <f t="shared" si="1"/>
        <v>225.46645459535716</v>
      </c>
      <c r="E72">
        <f t="shared" si="2"/>
        <v>0.87152371859988875</v>
      </c>
      <c r="F72">
        <f t="shared" si="3"/>
        <v>0.87170105488324057</v>
      </c>
      <c r="G72">
        <f t="shared" si="4"/>
        <v>-1.7733628335181439E-4</v>
      </c>
    </row>
    <row r="73" spans="1:7" x14ac:dyDescent="0.2">
      <c r="A73" s="2">
        <v>45575</v>
      </c>
      <c r="B73" s="3">
        <v>229.04</v>
      </c>
      <c r="C73">
        <f t="shared" si="0"/>
        <v>226.75367395796366</v>
      </c>
      <c r="D73">
        <f t="shared" si="1"/>
        <v>225.73116166236773</v>
      </c>
      <c r="E73">
        <f t="shared" si="2"/>
        <v>1.0225122955959307</v>
      </c>
      <c r="F73">
        <f t="shared" si="3"/>
        <v>0.90186330302577866</v>
      </c>
      <c r="G73">
        <f t="shared" si="4"/>
        <v>0.12064899257015205</v>
      </c>
    </row>
    <row r="74" spans="1:7" x14ac:dyDescent="0.2">
      <c r="A74" s="2">
        <v>45576</v>
      </c>
      <c r="B74" s="3">
        <v>227.55</v>
      </c>
      <c r="C74">
        <f t="shared" si="0"/>
        <v>226.87618565673847</v>
      </c>
      <c r="D74">
        <f t="shared" si="1"/>
        <v>225.86589042811826</v>
      </c>
      <c r="E74">
        <f t="shared" si="2"/>
        <v>1.0102952286202083</v>
      </c>
      <c r="F74">
        <f t="shared" si="3"/>
        <v>0.92354968814466465</v>
      </c>
      <c r="G74">
        <f t="shared" si="4"/>
        <v>8.6745540475543614E-2</v>
      </c>
    </row>
    <row r="75" spans="1:7" x14ac:dyDescent="0.2">
      <c r="A75" s="2">
        <v>45579</v>
      </c>
      <c r="B75" s="3">
        <v>231.3</v>
      </c>
      <c r="C75">
        <f t="shared" si="0"/>
        <v>227.55677247877873</v>
      </c>
      <c r="D75">
        <f t="shared" si="1"/>
        <v>226.26841706307246</v>
      </c>
      <c r="E75">
        <f t="shared" si="2"/>
        <v>1.2883554157062633</v>
      </c>
      <c r="F75">
        <f t="shared" si="3"/>
        <v>0.99651083365698456</v>
      </c>
      <c r="G75">
        <f t="shared" si="4"/>
        <v>0.29184458204927877</v>
      </c>
    </row>
    <row r="76" spans="1:7" x14ac:dyDescent="0.2">
      <c r="A76" s="2">
        <v>45580</v>
      </c>
      <c r="B76" s="3">
        <v>233.85</v>
      </c>
      <c r="C76">
        <f t="shared" si="0"/>
        <v>228.52496132819738</v>
      </c>
      <c r="D76">
        <f t="shared" si="1"/>
        <v>226.83001579914117</v>
      </c>
      <c r="E76">
        <f t="shared" si="2"/>
        <v>1.6949455290562128</v>
      </c>
      <c r="F76">
        <f t="shared" si="3"/>
        <v>1.1361977727368302</v>
      </c>
      <c r="G76">
        <f t="shared" si="4"/>
        <v>0.55874775631938256</v>
      </c>
    </row>
    <row r="77" spans="1:7" x14ac:dyDescent="0.2">
      <c r="A77" s="2">
        <v>45581</v>
      </c>
      <c r="B77" s="3">
        <v>231.78</v>
      </c>
      <c r="C77">
        <f t="shared" si="0"/>
        <v>229.02573650847472</v>
      </c>
      <c r="D77">
        <f t="shared" si="1"/>
        <v>227.19668129550107</v>
      </c>
      <c r="E77">
        <f t="shared" si="2"/>
        <v>1.8290552129736568</v>
      </c>
      <c r="F77">
        <f t="shared" si="3"/>
        <v>1.2747692607841956</v>
      </c>
      <c r="G77">
        <f t="shared" si="4"/>
        <v>0.5542859521894612</v>
      </c>
    </row>
    <row r="78" spans="1:7" x14ac:dyDescent="0.2">
      <c r="A78" s="2">
        <v>45582</v>
      </c>
      <c r="B78" s="3">
        <v>232.15</v>
      </c>
      <c r="C78">
        <f t="shared" si="0"/>
        <v>229.50639243024784</v>
      </c>
      <c r="D78">
        <f t="shared" si="1"/>
        <v>227.56359379213063</v>
      </c>
      <c r="E78">
        <f t="shared" si="2"/>
        <v>1.9427986381172104</v>
      </c>
      <c r="F78">
        <f t="shared" si="3"/>
        <v>1.4083751362507986</v>
      </c>
      <c r="G78">
        <f t="shared" si="4"/>
        <v>0.53442350186641185</v>
      </c>
    </row>
    <row r="79" spans="1:7" x14ac:dyDescent="0.2">
      <c r="A79" s="2">
        <v>45583</v>
      </c>
      <c r="B79" s="3">
        <v>235</v>
      </c>
      <c r="C79">
        <f t="shared" ref="C79:C142" si="5">(B79 * (2 / (12 + 1))) + (C78 * (1 - (2 / (12 + 1))))</f>
        <v>230.35156282559433</v>
      </c>
      <c r="D79">
        <f t="shared" si="1"/>
        <v>228.11443869641727</v>
      </c>
      <c r="E79">
        <f t="shared" si="2"/>
        <v>2.2371241291770616</v>
      </c>
      <c r="F79">
        <f t="shared" si="3"/>
        <v>1.5741249348360513</v>
      </c>
      <c r="G79">
        <f t="shared" si="4"/>
        <v>0.66299919434101029</v>
      </c>
    </row>
    <row r="80" spans="1:7" x14ac:dyDescent="0.2">
      <c r="A80" s="2">
        <v>45586</v>
      </c>
      <c r="B80" s="3">
        <v>236.48</v>
      </c>
      <c r="C80">
        <f t="shared" si="5"/>
        <v>231.29439931396445</v>
      </c>
      <c r="D80">
        <f t="shared" si="1"/>
        <v>228.73410990409005</v>
      </c>
      <c r="E80">
        <f t="shared" si="2"/>
        <v>2.5602894098744002</v>
      </c>
      <c r="F80">
        <f t="shared" si="3"/>
        <v>1.7713578298437214</v>
      </c>
      <c r="G80">
        <f t="shared" si="4"/>
        <v>0.78893158003067887</v>
      </c>
    </row>
    <row r="81" spans="1:7" x14ac:dyDescent="0.2">
      <c r="A81" s="2">
        <v>45587</v>
      </c>
      <c r="B81" s="3">
        <v>235.86</v>
      </c>
      <c r="C81">
        <f t="shared" si="5"/>
        <v>231.99679941950836</v>
      </c>
      <c r="D81">
        <f t="shared" si="1"/>
        <v>229.26195361489818</v>
      </c>
      <c r="E81">
        <f t="shared" si="2"/>
        <v>2.7348458046101882</v>
      </c>
      <c r="F81">
        <f t="shared" si="3"/>
        <v>1.964055424797015</v>
      </c>
      <c r="G81">
        <f t="shared" si="4"/>
        <v>0.77079037981317322</v>
      </c>
    </row>
    <row r="82" spans="1:7" x14ac:dyDescent="0.2">
      <c r="A82" s="2">
        <v>45588</v>
      </c>
      <c r="B82" s="3">
        <v>230.76</v>
      </c>
      <c r="C82">
        <f t="shared" si="5"/>
        <v>231.80652258573787</v>
      </c>
      <c r="D82">
        <f t="shared" si="1"/>
        <v>229.37292001379461</v>
      </c>
      <c r="E82">
        <f t="shared" si="2"/>
        <v>2.4336025719432541</v>
      </c>
      <c r="F82">
        <f t="shared" si="3"/>
        <v>2.0579648542262632</v>
      </c>
      <c r="G82">
        <f t="shared" si="4"/>
        <v>0.37563771771699095</v>
      </c>
    </row>
    <row r="83" spans="1:7" x14ac:dyDescent="0.2">
      <c r="A83" s="2">
        <v>45589</v>
      </c>
      <c r="B83" s="3">
        <v>230.57</v>
      </c>
      <c r="C83">
        <f t="shared" si="5"/>
        <v>231.61628834177822</v>
      </c>
      <c r="D83">
        <f t="shared" si="1"/>
        <v>229.46159260536538</v>
      </c>
      <c r="E83">
        <f t="shared" si="2"/>
        <v>2.1546957364128332</v>
      </c>
      <c r="F83">
        <f t="shared" si="3"/>
        <v>2.0773110306635774</v>
      </c>
      <c r="G83">
        <f t="shared" si="4"/>
        <v>7.7384705749255822E-2</v>
      </c>
    </row>
    <row r="84" spans="1:7" x14ac:dyDescent="0.2">
      <c r="A84" s="2">
        <v>45590</v>
      </c>
      <c r="B84" s="3">
        <v>231.41</v>
      </c>
      <c r="C84">
        <f t="shared" si="5"/>
        <v>231.58455167381234</v>
      </c>
      <c r="D84">
        <f t="shared" si="1"/>
        <v>229.60591907904202</v>
      </c>
      <c r="E84">
        <f t="shared" si="2"/>
        <v>1.9786325947703176</v>
      </c>
      <c r="F84">
        <f t="shared" si="3"/>
        <v>2.0575753434849258</v>
      </c>
      <c r="G84">
        <f t="shared" si="4"/>
        <v>-7.8942748714608157E-2</v>
      </c>
    </row>
    <row r="85" spans="1:7" x14ac:dyDescent="0.2">
      <c r="A85" s="2">
        <v>45593</v>
      </c>
      <c r="B85" s="3">
        <v>233.4</v>
      </c>
      <c r="C85">
        <f t="shared" si="5"/>
        <v>231.86385141630277</v>
      </c>
      <c r="D85">
        <f t="shared" si="1"/>
        <v>229.88696211022409</v>
      </c>
      <c r="E85">
        <f t="shared" si="2"/>
        <v>1.9768893060786752</v>
      </c>
      <c r="F85">
        <f t="shared" si="3"/>
        <v>2.0414381360036757</v>
      </c>
      <c r="G85">
        <f t="shared" si="4"/>
        <v>-6.454882992500055E-2</v>
      </c>
    </row>
    <row r="86" spans="1:7" x14ac:dyDescent="0.2">
      <c r="A86" s="2">
        <v>45594</v>
      </c>
      <c r="B86" s="3">
        <v>233.67</v>
      </c>
      <c r="C86">
        <f t="shared" si="5"/>
        <v>232.14172042917926</v>
      </c>
      <c r="D86">
        <f t="shared" si="1"/>
        <v>230.16718713909637</v>
      </c>
      <c r="E86">
        <f t="shared" si="2"/>
        <v>1.9745332900828885</v>
      </c>
      <c r="F86">
        <f t="shared" si="3"/>
        <v>2.0280571668195186</v>
      </c>
      <c r="G86">
        <f t="shared" si="4"/>
        <v>-5.3523876736630172E-2</v>
      </c>
    </row>
    <row r="87" spans="1:7" x14ac:dyDescent="0.2">
      <c r="A87" s="2">
        <v>45595</v>
      </c>
      <c r="B87" s="3">
        <v>230.1</v>
      </c>
      <c r="C87">
        <f t="shared" si="5"/>
        <v>231.82760959392093</v>
      </c>
      <c r="D87">
        <f t="shared" si="1"/>
        <v>230.16221031397814</v>
      </c>
      <c r="E87">
        <f t="shared" si="2"/>
        <v>1.6653992799427897</v>
      </c>
      <c r="F87">
        <f t="shared" si="3"/>
        <v>1.955525589444173</v>
      </c>
      <c r="G87">
        <f t="shared" si="4"/>
        <v>-0.29012630950138329</v>
      </c>
    </row>
    <row r="88" spans="1:7" x14ac:dyDescent="0.2">
      <c r="A88" s="2">
        <v>45596</v>
      </c>
      <c r="B88" s="3">
        <v>225.91</v>
      </c>
      <c r="C88">
        <f t="shared" si="5"/>
        <v>230.91720811793311</v>
      </c>
      <c r="D88">
        <f t="shared" si="1"/>
        <v>229.84723177220198</v>
      </c>
      <c r="E88">
        <f t="shared" si="2"/>
        <v>1.0699763457311349</v>
      </c>
      <c r="F88">
        <f t="shared" si="3"/>
        <v>1.7784157407015655</v>
      </c>
      <c r="G88">
        <f t="shared" si="4"/>
        <v>-0.70843939497043062</v>
      </c>
    </row>
    <row r="89" spans="1:7" x14ac:dyDescent="0.2">
      <c r="A89" s="2">
        <v>45597</v>
      </c>
      <c r="B89" s="3">
        <v>222.91</v>
      </c>
      <c r="C89">
        <f t="shared" si="5"/>
        <v>229.68532994594341</v>
      </c>
      <c r="D89">
        <f t="shared" si="1"/>
        <v>229.33336275203885</v>
      </c>
      <c r="E89">
        <f t="shared" si="2"/>
        <v>0.35196719390455655</v>
      </c>
      <c r="F89">
        <f t="shared" si="3"/>
        <v>1.4931260313421637</v>
      </c>
      <c r="G89">
        <f t="shared" si="4"/>
        <v>-1.1411588374376072</v>
      </c>
    </row>
    <row r="90" spans="1:7" x14ac:dyDescent="0.2">
      <c r="A90" s="2">
        <v>45600</v>
      </c>
      <c r="B90" s="3">
        <v>222.01</v>
      </c>
      <c r="C90">
        <f t="shared" si="5"/>
        <v>228.50450995425979</v>
      </c>
      <c r="D90">
        <f t="shared" si="1"/>
        <v>228.79089143707301</v>
      </c>
      <c r="E90">
        <f t="shared" si="2"/>
        <v>-0.28638148281322628</v>
      </c>
      <c r="F90">
        <f t="shared" si="3"/>
        <v>1.1372245285110858</v>
      </c>
      <c r="G90">
        <f t="shared" si="4"/>
        <v>-1.4236060113243121</v>
      </c>
    </row>
    <row r="91" spans="1:7" x14ac:dyDescent="0.2">
      <c r="A91" s="2">
        <v>45601</v>
      </c>
      <c r="B91" s="3">
        <v>223.45</v>
      </c>
      <c r="C91">
        <f t="shared" si="5"/>
        <v>227.72689303821983</v>
      </c>
      <c r="D91">
        <f t="shared" si="1"/>
        <v>228.3952698491417</v>
      </c>
      <c r="E91">
        <f t="shared" si="2"/>
        <v>-0.6683768109218704</v>
      </c>
      <c r="F91">
        <f t="shared" si="3"/>
        <v>0.77610426062449456</v>
      </c>
      <c r="G91">
        <f t="shared" si="4"/>
        <v>-1.444481071546365</v>
      </c>
    </row>
    <row r="92" spans="1:7" x14ac:dyDescent="0.2">
      <c r="A92" s="2">
        <v>45602</v>
      </c>
      <c r="B92" s="3">
        <v>222.72</v>
      </c>
      <c r="C92">
        <f t="shared" si="5"/>
        <v>226.95660180157063</v>
      </c>
      <c r="D92">
        <f t="shared" si="1"/>
        <v>227.97487948994601</v>
      </c>
      <c r="E92">
        <f t="shared" si="2"/>
        <v>-1.0182776883753775</v>
      </c>
      <c r="F92">
        <f t="shared" si="3"/>
        <v>0.41722787082452018</v>
      </c>
      <c r="G92">
        <f t="shared" si="4"/>
        <v>-1.4355055591998975</v>
      </c>
    </row>
    <row r="93" spans="1:7" x14ac:dyDescent="0.2">
      <c r="A93" s="2">
        <v>45603</v>
      </c>
      <c r="B93" s="3">
        <v>227.48</v>
      </c>
      <c r="C93">
        <f t="shared" si="5"/>
        <v>227.037124601329</v>
      </c>
      <c r="D93">
        <f t="shared" ref="D93:D156" si="6">(B93 * (2 / (26 + 1))) + (D92 * (1 - (2 / (26 + 1))))</f>
        <v>227.93822174995</v>
      </c>
      <c r="E93">
        <f t="shared" ref="E93:E156" si="7">C93-D93</f>
        <v>-0.90109714862100532</v>
      </c>
      <c r="F93">
        <f t="shared" si="3"/>
        <v>0.1535628669354151</v>
      </c>
      <c r="G93">
        <f t="shared" si="4"/>
        <v>-1.0546600155564203</v>
      </c>
    </row>
    <row r="94" spans="1:7" x14ac:dyDescent="0.2">
      <c r="A94" s="2">
        <v>45604</v>
      </c>
      <c r="B94" s="3">
        <v>226.96</v>
      </c>
      <c r="C94">
        <f t="shared" si="5"/>
        <v>227.0252592780476</v>
      </c>
      <c r="D94">
        <f t="shared" si="6"/>
        <v>227.86576087958335</v>
      </c>
      <c r="E94">
        <f t="shared" si="7"/>
        <v>-0.84050160153574893</v>
      </c>
      <c r="F94">
        <f t="shared" si="3"/>
        <v>-4.5250026758817716E-2</v>
      </c>
      <c r="G94">
        <f t="shared" si="4"/>
        <v>-0.7952515747769312</v>
      </c>
    </row>
    <row r="95" spans="1:7" x14ac:dyDescent="0.2">
      <c r="A95" s="2">
        <v>45607</v>
      </c>
      <c r="B95" s="3">
        <v>224.23</v>
      </c>
      <c r="C95">
        <f t="shared" si="5"/>
        <v>226.5952193891172</v>
      </c>
      <c r="D95">
        <f t="shared" si="6"/>
        <v>227.59644525887347</v>
      </c>
      <c r="E95">
        <f t="shared" si="7"/>
        <v>-1.0012258697562686</v>
      </c>
      <c r="F95">
        <f t="shared" si="3"/>
        <v>-0.23644519535830791</v>
      </c>
      <c r="G95">
        <f t="shared" si="4"/>
        <v>-0.76478067439796071</v>
      </c>
    </row>
    <row r="96" spans="1:7" x14ac:dyDescent="0.2">
      <c r="A96" s="2">
        <v>45608</v>
      </c>
      <c r="B96" s="3">
        <v>224.23</v>
      </c>
      <c r="C96">
        <f t="shared" si="5"/>
        <v>226.23133948309916</v>
      </c>
      <c r="D96">
        <f t="shared" si="6"/>
        <v>227.34707894340139</v>
      </c>
      <c r="E96">
        <f t="shared" si="7"/>
        <v>-1.1157394603022226</v>
      </c>
      <c r="F96">
        <f t="shared" si="3"/>
        <v>-0.41230404834709089</v>
      </c>
      <c r="G96">
        <f t="shared" si="4"/>
        <v>-0.70343541195513171</v>
      </c>
    </row>
    <row r="97" spans="1:7" x14ac:dyDescent="0.2">
      <c r="A97" s="2">
        <v>45609</v>
      </c>
      <c r="B97" s="3">
        <v>225.12</v>
      </c>
      <c r="C97">
        <f t="shared" si="5"/>
        <v>226.06036417800698</v>
      </c>
      <c r="D97">
        <f t="shared" si="6"/>
        <v>227.18211013277906</v>
      </c>
      <c r="E97">
        <f t="shared" si="7"/>
        <v>-1.1217459547720807</v>
      </c>
      <c r="F97">
        <f t="shared" si="3"/>
        <v>-0.55419242963208892</v>
      </c>
      <c r="G97">
        <f t="shared" si="4"/>
        <v>-0.5675535251399918</v>
      </c>
    </row>
    <row r="98" spans="1:7" x14ac:dyDescent="0.2">
      <c r="A98" s="2">
        <v>45610</v>
      </c>
      <c r="B98" s="3">
        <v>228.22</v>
      </c>
      <c r="C98">
        <f t="shared" si="5"/>
        <v>226.39261584292899</v>
      </c>
      <c r="D98">
        <f t="shared" si="6"/>
        <v>227.25899086368432</v>
      </c>
      <c r="E98">
        <f t="shared" si="7"/>
        <v>-0.8663750207553278</v>
      </c>
      <c r="F98">
        <f t="shared" si="3"/>
        <v>-0.61662894785673672</v>
      </c>
      <c r="G98">
        <f t="shared" si="4"/>
        <v>-0.24974607289859108</v>
      </c>
    </row>
    <row r="99" spans="1:7" x14ac:dyDescent="0.2">
      <c r="A99" s="2">
        <v>45611</v>
      </c>
      <c r="B99" s="3">
        <v>225</v>
      </c>
      <c r="C99">
        <f t="shared" si="5"/>
        <v>226.17836725170915</v>
      </c>
      <c r="D99">
        <f t="shared" si="6"/>
        <v>227.0916582071151</v>
      </c>
      <c r="E99">
        <f t="shared" si="7"/>
        <v>-0.91329095540595517</v>
      </c>
      <c r="F99">
        <f t="shared" si="3"/>
        <v>-0.67596134936658048</v>
      </c>
      <c r="G99">
        <f t="shared" si="4"/>
        <v>-0.2373296060393747</v>
      </c>
    </row>
    <row r="100" spans="1:7" x14ac:dyDescent="0.2">
      <c r="A100" s="2">
        <v>45614</v>
      </c>
      <c r="B100" s="3">
        <v>228.02</v>
      </c>
      <c r="C100">
        <f t="shared" si="5"/>
        <v>226.46169536683084</v>
      </c>
      <c r="D100">
        <f t="shared" si="6"/>
        <v>227.1604242658473</v>
      </c>
      <c r="E100">
        <f t="shared" si="7"/>
        <v>-0.69872889901645863</v>
      </c>
      <c r="F100">
        <f t="shared" si="3"/>
        <v>-0.68051485929655608</v>
      </c>
      <c r="G100">
        <f t="shared" si="4"/>
        <v>-1.8214039719902542E-2</v>
      </c>
    </row>
    <row r="101" spans="1:7" x14ac:dyDescent="0.2">
      <c r="A101" s="2">
        <v>45615</v>
      </c>
      <c r="B101" s="3">
        <v>228.28</v>
      </c>
      <c r="C101">
        <f t="shared" si="5"/>
        <v>226.74143454116455</v>
      </c>
      <c r="D101">
        <f t="shared" si="6"/>
        <v>227.24335580171046</v>
      </c>
      <c r="E101">
        <f t="shared" si="7"/>
        <v>-0.50192126054591313</v>
      </c>
      <c r="F101">
        <f t="shared" si="3"/>
        <v>-0.64479613954642756</v>
      </c>
      <c r="G101">
        <f t="shared" si="4"/>
        <v>0.14287487900051443</v>
      </c>
    </row>
    <row r="102" spans="1:7" x14ac:dyDescent="0.2">
      <c r="A102" s="2">
        <v>45616</v>
      </c>
      <c r="B102" s="3">
        <v>229</v>
      </c>
      <c r="C102">
        <f t="shared" si="5"/>
        <v>227.08890615021616</v>
      </c>
      <c r="D102">
        <f t="shared" si="6"/>
        <v>227.37347759417636</v>
      </c>
      <c r="E102">
        <f t="shared" si="7"/>
        <v>-0.2845714439602034</v>
      </c>
      <c r="F102">
        <f t="shared" ref="F102:F165" si="8">(E102 * (2 / (9 + 1))) + (F101 * (1 - (2 / (9 + 1))))</f>
        <v>-0.57275120042918271</v>
      </c>
      <c r="G102">
        <f t="shared" ref="G102:G165" si="9">E102-F102</f>
        <v>0.28817975646897931</v>
      </c>
    </row>
    <row r="103" spans="1:7" x14ac:dyDescent="0.2">
      <c r="A103" s="2">
        <v>45617</v>
      </c>
      <c r="B103" s="3">
        <v>228.52</v>
      </c>
      <c r="C103">
        <f t="shared" si="5"/>
        <v>227.30907443479828</v>
      </c>
      <c r="D103">
        <f t="shared" si="6"/>
        <v>227.45840517979292</v>
      </c>
      <c r="E103">
        <f t="shared" si="7"/>
        <v>-0.14933074499464283</v>
      </c>
      <c r="F103">
        <f t="shared" si="8"/>
        <v>-0.48806710934227476</v>
      </c>
      <c r="G103">
        <f t="shared" si="9"/>
        <v>0.33873636434763194</v>
      </c>
    </row>
    <row r="104" spans="1:7" x14ac:dyDescent="0.2">
      <c r="A104" s="2">
        <v>45618</v>
      </c>
      <c r="B104" s="3">
        <v>229.87</v>
      </c>
      <c r="C104">
        <f t="shared" si="5"/>
        <v>227.70306298329086</v>
      </c>
      <c r="D104">
        <f t="shared" si="6"/>
        <v>227.63704183314158</v>
      </c>
      <c r="E104">
        <f t="shared" si="7"/>
        <v>6.6021150149282448E-2</v>
      </c>
      <c r="F104">
        <f t="shared" si="8"/>
        <v>-0.37724945744396332</v>
      </c>
      <c r="G104">
        <f t="shared" si="9"/>
        <v>0.44327060759324577</v>
      </c>
    </row>
    <row r="105" spans="1:7" x14ac:dyDescent="0.2">
      <c r="A105" s="2">
        <v>45621</v>
      </c>
      <c r="B105" s="3">
        <v>232.87</v>
      </c>
      <c r="C105">
        <f t="shared" si="5"/>
        <v>228.49797637047689</v>
      </c>
      <c r="D105">
        <f t="shared" si="6"/>
        <v>228.02466836401999</v>
      </c>
      <c r="E105">
        <f t="shared" si="7"/>
        <v>0.47330800645690374</v>
      </c>
      <c r="F105">
        <f t="shared" si="8"/>
        <v>-0.20713796466378992</v>
      </c>
      <c r="G105">
        <f t="shared" si="9"/>
        <v>0.6804459711206936</v>
      </c>
    </row>
    <row r="106" spans="1:7" x14ac:dyDescent="0.2">
      <c r="A106" s="2">
        <v>45622</v>
      </c>
      <c r="B106" s="3">
        <v>235.06</v>
      </c>
      <c r="C106">
        <f t="shared" si="5"/>
        <v>229.50751846732658</v>
      </c>
      <c r="D106">
        <f t="shared" si="6"/>
        <v>228.54580404075924</v>
      </c>
      <c r="E106">
        <f t="shared" si="7"/>
        <v>0.9617144265673403</v>
      </c>
      <c r="F106">
        <f t="shared" si="8"/>
        <v>2.6632513582436124E-2</v>
      </c>
      <c r="G106">
        <f t="shared" si="9"/>
        <v>0.93508191298490417</v>
      </c>
    </row>
    <row r="107" spans="1:7" x14ac:dyDescent="0.2">
      <c r="A107" s="2">
        <v>45623</v>
      </c>
      <c r="B107" s="3">
        <v>234.93</v>
      </c>
      <c r="C107">
        <f t="shared" si="5"/>
        <v>230.34174639543019</v>
      </c>
      <c r="D107">
        <f t="shared" si="6"/>
        <v>229.01870744514741</v>
      </c>
      <c r="E107">
        <f t="shared" si="7"/>
        <v>1.3230389502827791</v>
      </c>
      <c r="F107">
        <f t="shared" si="8"/>
        <v>0.28591380092250473</v>
      </c>
      <c r="G107">
        <f t="shared" si="9"/>
        <v>1.0371251493602744</v>
      </c>
    </row>
    <row r="108" spans="1:7" x14ac:dyDescent="0.2">
      <c r="A108" s="2">
        <v>45625</v>
      </c>
      <c r="B108" s="3">
        <v>237.33</v>
      </c>
      <c r="C108">
        <f t="shared" si="5"/>
        <v>231.41686233459478</v>
      </c>
      <c r="D108">
        <f t="shared" si="6"/>
        <v>229.63435874550686</v>
      </c>
      <c r="E108">
        <f t="shared" si="7"/>
        <v>1.7825035890879235</v>
      </c>
      <c r="F108">
        <f t="shared" si="8"/>
        <v>0.58523175855558851</v>
      </c>
      <c r="G108">
        <f t="shared" si="9"/>
        <v>1.1972718305323351</v>
      </c>
    </row>
    <row r="109" spans="1:7" x14ac:dyDescent="0.2">
      <c r="A109" s="2">
        <v>45628</v>
      </c>
      <c r="B109" s="3">
        <v>239.59</v>
      </c>
      <c r="C109">
        <f t="shared" si="5"/>
        <v>232.67426812927249</v>
      </c>
      <c r="D109">
        <f t="shared" si="6"/>
        <v>230.3718136532471</v>
      </c>
      <c r="E109">
        <f t="shared" si="7"/>
        <v>2.3024544760253889</v>
      </c>
      <c r="F109">
        <f t="shared" si="8"/>
        <v>0.92867630204954865</v>
      </c>
      <c r="G109">
        <f t="shared" si="9"/>
        <v>1.3737781739758401</v>
      </c>
    </row>
    <row r="110" spans="1:7" x14ac:dyDescent="0.2">
      <c r="A110" s="2">
        <v>45629</v>
      </c>
      <c r="B110" s="3">
        <v>242.65</v>
      </c>
      <c r="C110">
        <f t="shared" si="5"/>
        <v>234.20899610938443</v>
      </c>
      <c r="D110">
        <f t="shared" si="6"/>
        <v>231.28130893819176</v>
      </c>
      <c r="E110">
        <f t="shared" si="7"/>
        <v>2.9276871711926731</v>
      </c>
      <c r="F110">
        <f t="shared" si="8"/>
        <v>1.3284784758781736</v>
      </c>
      <c r="G110">
        <f t="shared" si="9"/>
        <v>1.5992086953144995</v>
      </c>
    </row>
    <row r="111" spans="1:7" x14ac:dyDescent="0.2">
      <c r="A111" s="2">
        <v>45630</v>
      </c>
      <c r="B111" s="3">
        <v>243.01</v>
      </c>
      <c r="C111">
        <f t="shared" si="5"/>
        <v>235.56299670794067</v>
      </c>
      <c r="D111">
        <f t="shared" si="6"/>
        <v>232.15010086869609</v>
      </c>
      <c r="E111">
        <f t="shared" si="7"/>
        <v>3.4128958392445838</v>
      </c>
      <c r="F111">
        <f t="shared" si="8"/>
        <v>1.7453619485514558</v>
      </c>
      <c r="G111">
        <f t="shared" si="9"/>
        <v>1.6675338906931281</v>
      </c>
    </row>
    <row r="112" spans="1:7" x14ac:dyDescent="0.2">
      <c r="A112" s="2">
        <v>45631</v>
      </c>
      <c r="B112" s="3">
        <v>243.04</v>
      </c>
      <c r="C112">
        <f t="shared" si="5"/>
        <v>236.71330490671903</v>
      </c>
      <c r="D112">
        <f t="shared" si="6"/>
        <v>232.95676006360748</v>
      </c>
      <c r="E112">
        <f t="shared" si="7"/>
        <v>3.7565448431115556</v>
      </c>
      <c r="F112">
        <f t="shared" si="8"/>
        <v>2.1475985274634759</v>
      </c>
      <c r="G112">
        <f t="shared" si="9"/>
        <v>1.6089463156480797</v>
      </c>
    </row>
    <row r="113" spans="1:7" x14ac:dyDescent="0.2">
      <c r="A113" s="2">
        <v>45632</v>
      </c>
      <c r="B113" s="3">
        <v>242.84</v>
      </c>
      <c r="C113">
        <f t="shared" si="5"/>
        <v>237.65587338260843</v>
      </c>
      <c r="D113">
        <f t="shared" si="6"/>
        <v>233.68885191074767</v>
      </c>
      <c r="E113">
        <f t="shared" si="7"/>
        <v>3.967021471860761</v>
      </c>
      <c r="F113">
        <f t="shared" si="8"/>
        <v>2.5114831163429328</v>
      </c>
      <c r="G113">
        <f t="shared" si="9"/>
        <v>1.4555383555178283</v>
      </c>
    </row>
    <row r="114" spans="1:7" x14ac:dyDescent="0.2">
      <c r="A114" s="2">
        <v>45635</v>
      </c>
      <c r="B114" s="3">
        <v>246.75</v>
      </c>
      <c r="C114">
        <f t="shared" si="5"/>
        <v>239.05496978528407</v>
      </c>
      <c r="D114">
        <f t="shared" si="6"/>
        <v>234.65634436180341</v>
      </c>
      <c r="E114">
        <f t="shared" si="7"/>
        <v>4.3986254234806665</v>
      </c>
      <c r="F114">
        <f t="shared" si="8"/>
        <v>2.8889115777704797</v>
      </c>
      <c r="G114">
        <f t="shared" si="9"/>
        <v>1.5097138457101869</v>
      </c>
    </row>
    <row r="115" spans="1:7" x14ac:dyDescent="0.2">
      <c r="A115" s="2">
        <v>45636</v>
      </c>
      <c r="B115" s="3">
        <v>247.77</v>
      </c>
      <c r="C115">
        <f t="shared" si="5"/>
        <v>240.39574366447113</v>
      </c>
      <c r="D115">
        <f t="shared" si="6"/>
        <v>235.62772626092908</v>
      </c>
      <c r="E115">
        <f t="shared" si="7"/>
        <v>4.7680174035420464</v>
      </c>
      <c r="F115">
        <f t="shared" si="8"/>
        <v>3.2647327429247932</v>
      </c>
      <c r="G115">
        <f t="shared" si="9"/>
        <v>1.5032846606172532</v>
      </c>
    </row>
    <row r="116" spans="1:7" x14ac:dyDescent="0.2">
      <c r="A116" s="2">
        <v>45637</v>
      </c>
      <c r="B116" s="3">
        <v>246.49</v>
      </c>
      <c r="C116">
        <f t="shared" si="5"/>
        <v>241.33332156224481</v>
      </c>
      <c r="D116">
        <f t="shared" si="6"/>
        <v>236.43233913048988</v>
      </c>
      <c r="E116">
        <f t="shared" si="7"/>
        <v>4.900982431754926</v>
      </c>
      <c r="F116">
        <f t="shared" si="8"/>
        <v>3.5919826806908199</v>
      </c>
      <c r="G116">
        <f t="shared" si="9"/>
        <v>1.308999751064106</v>
      </c>
    </row>
    <row r="117" spans="1:7" x14ac:dyDescent="0.2">
      <c r="A117" s="2">
        <v>45638</v>
      </c>
      <c r="B117" s="3">
        <v>247.96</v>
      </c>
      <c r="C117">
        <f t="shared" si="5"/>
        <v>242.3528105526687</v>
      </c>
      <c r="D117">
        <f t="shared" si="6"/>
        <v>237.28623993563878</v>
      </c>
      <c r="E117">
        <f t="shared" si="7"/>
        <v>5.0665706170299245</v>
      </c>
      <c r="F117">
        <f t="shared" si="8"/>
        <v>3.8869002679586409</v>
      </c>
      <c r="G117">
        <f t="shared" si="9"/>
        <v>1.1796703490712837</v>
      </c>
    </row>
    <row r="118" spans="1:7" x14ac:dyDescent="0.2">
      <c r="A118" s="2">
        <v>45639</v>
      </c>
      <c r="B118" s="3">
        <v>248.13</v>
      </c>
      <c r="C118">
        <f t="shared" si="5"/>
        <v>243.24160892918121</v>
      </c>
      <c r="D118">
        <f t="shared" si="6"/>
        <v>238.08948142188774</v>
      </c>
      <c r="E118">
        <f t="shared" si="7"/>
        <v>5.1521275072934714</v>
      </c>
      <c r="F118">
        <f t="shared" si="8"/>
        <v>4.1399457158256077</v>
      </c>
      <c r="G118">
        <f t="shared" si="9"/>
        <v>1.0121817914678637</v>
      </c>
    </row>
    <row r="119" spans="1:7" x14ac:dyDescent="0.2">
      <c r="A119" s="2">
        <v>45642</v>
      </c>
      <c r="B119" s="3">
        <v>251.04</v>
      </c>
      <c r="C119">
        <f t="shared" si="5"/>
        <v>244.44136140161487</v>
      </c>
      <c r="D119">
        <f t="shared" si="6"/>
        <v>239.04877909434052</v>
      </c>
      <c r="E119">
        <f t="shared" si="7"/>
        <v>5.3925823072743526</v>
      </c>
      <c r="F119">
        <f t="shared" si="8"/>
        <v>4.3904730341153568</v>
      </c>
      <c r="G119">
        <f t="shared" si="9"/>
        <v>1.0021092731589958</v>
      </c>
    </row>
    <row r="120" spans="1:7" x14ac:dyDescent="0.2">
      <c r="A120" s="2">
        <v>45643</v>
      </c>
      <c r="B120" s="3">
        <v>253.48</v>
      </c>
      <c r="C120">
        <f t="shared" si="5"/>
        <v>245.83192118598183</v>
      </c>
      <c r="D120">
        <f t="shared" si="6"/>
        <v>240.11775842068567</v>
      </c>
      <c r="E120">
        <f t="shared" si="7"/>
        <v>5.7141627652961517</v>
      </c>
      <c r="F120">
        <f t="shared" si="8"/>
        <v>4.6552109803515158</v>
      </c>
      <c r="G120">
        <f t="shared" si="9"/>
        <v>1.0589517849446359</v>
      </c>
    </row>
    <row r="121" spans="1:7" x14ac:dyDescent="0.2">
      <c r="A121" s="2">
        <v>45644</v>
      </c>
      <c r="B121" s="3">
        <v>248.05</v>
      </c>
      <c r="C121">
        <f t="shared" si="5"/>
        <v>246.17316408044616</v>
      </c>
      <c r="D121">
        <f t="shared" si="6"/>
        <v>240.70533187100523</v>
      </c>
      <c r="E121">
        <f t="shared" si="7"/>
        <v>5.4678322094409282</v>
      </c>
      <c r="F121">
        <f t="shared" si="8"/>
        <v>4.8177352261693986</v>
      </c>
      <c r="G121">
        <f t="shared" si="9"/>
        <v>0.65009698327152954</v>
      </c>
    </row>
    <row r="122" spans="1:7" x14ac:dyDescent="0.2">
      <c r="A122" s="2">
        <v>45645</v>
      </c>
      <c r="B122" s="3">
        <v>249.79</v>
      </c>
      <c r="C122">
        <f t="shared" si="5"/>
        <v>246.72960037576212</v>
      </c>
      <c r="D122">
        <f t="shared" si="6"/>
        <v>241.37827025093077</v>
      </c>
      <c r="E122">
        <f t="shared" si="7"/>
        <v>5.3513301248313496</v>
      </c>
      <c r="F122">
        <f t="shared" si="8"/>
        <v>4.9244542059017888</v>
      </c>
      <c r="G122">
        <f t="shared" si="9"/>
        <v>0.42687591892956078</v>
      </c>
    </row>
    <row r="123" spans="1:7" x14ac:dyDescent="0.2">
      <c r="A123" s="2">
        <v>45646</v>
      </c>
      <c r="B123" s="3">
        <v>254.49</v>
      </c>
      <c r="C123">
        <f t="shared" si="5"/>
        <v>247.92350801026024</v>
      </c>
      <c r="D123">
        <f t="shared" si="6"/>
        <v>242.34950949160259</v>
      </c>
      <c r="E123">
        <f t="shared" si="7"/>
        <v>5.5739985186576462</v>
      </c>
      <c r="F123">
        <f t="shared" si="8"/>
        <v>5.054363068452961</v>
      </c>
      <c r="G123">
        <f t="shared" si="9"/>
        <v>0.51963545020468516</v>
      </c>
    </row>
    <row r="124" spans="1:7" x14ac:dyDescent="0.2">
      <c r="A124" s="2">
        <v>45649</v>
      </c>
      <c r="B124" s="3">
        <v>255.27</v>
      </c>
      <c r="C124">
        <f t="shared" si="5"/>
        <v>249.05373754714327</v>
      </c>
      <c r="D124">
        <f t="shared" si="6"/>
        <v>243.30658286259501</v>
      </c>
      <c r="E124">
        <f t="shared" si="7"/>
        <v>5.7471546845482635</v>
      </c>
      <c r="F124">
        <f t="shared" si="8"/>
        <v>5.192921391672022</v>
      </c>
      <c r="G124">
        <f t="shared" si="9"/>
        <v>0.55423329287624146</v>
      </c>
    </row>
    <row r="125" spans="1:7" x14ac:dyDescent="0.2">
      <c r="A125" s="2">
        <v>45650</v>
      </c>
      <c r="B125" s="3">
        <v>258.2</v>
      </c>
      <c r="C125">
        <f t="shared" si="5"/>
        <v>250.46085484758277</v>
      </c>
      <c r="D125">
        <f t="shared" si="6"/>
        <v>244.40979894684722</v>
      </c>
      <c r="E125">
        <f t="shared" si="7"/>
        <v>6.0510559007355482</v>
      </c>
      <c r="F125">
        <f t="shared" si="8"/>
        <v>5.3645482934847273</v>
      </c>
      <c r="G125">
        <f t="shared" si="9"/>
        <v>0.68650760725082094</v>
      </c>
    </row>
    <row r="126" spans="1:7" x14ac:dyDescent="0.2">
      <c r="A126" s="2">
        <v>45652</v>
      </c>
      <c r="B126" s="3">
        <v>259.02</v>
      </c>
      <c r="C126">
        <f t="shared" si="5"/>
        <v>251.77764640949312</v>
      </c>
      <c r="D126">
        <f t="shared" si="6"/>
        <v>245.49203606189556</v>
      </c>
      <c r="E126">
        <f t="shared" si="7"/>
        <v>6.2856103475975544</v>
      </c>
      <c r="F126">
        <f t="shared" si="8"/>
        <v>5.5487607043072931</v>
      </c>
      <c r="G126">
        <f t="shared" si="9"/>
        <v>0.73684964329026137</v>
      </c>
    </row>
    <row r="127" spans="1:7" x14ac:dyDescent="0.2">
      <c r="A127" s="2">
        <v>45653</v>
      </c>
      <c r="B127" s="3">
        <v>255.59</v>
      </c>
      <c r="C127">
        <f t="shared" si="5"/>
        <v>252.36416234649417</v>
      </c>
      <c r="D127">
        <f t="shared" si="6"/>
        <v>246.24003339064404</v>
      </c>
      <c r="E127">
        <f t="shared" si="7"/>
        <v>6.1241289558501251</v>
      </c>
      <c r="F127">
        <f t="shared" si="8"/>
        <v>5.6638343546158598</v>
      </c>
      <c r="G127">
        <f t="shared" si="9"/>
        <v>0.46029460123426524</v>
      </c>
    </row>
    <row r="128" spans="1:7" x14ac:dyDescent="0.2">
      <c r="A128" s="2">
        <v>45656</v>
      </c>
      <c r="B128" s="3">
        <v>252.2</v>
      </c>
      <c r="C128">
        <f t="shared" si="5"/>
        <v>252.33890660087968</v>
      </c>
      <c r="D128">
        <f t="shared" si="6"/>
        <v>246.6815123987445</v>
      </c>
      <c r="E128">
        <f t="shared" si="7"/>
        <v>5.6573942021351797</v>
      </c>
      <c r="F128">
        <f t="shared" si="8"/>
        <v>5.6625463241197238</v>
      </c>
      <c r="G128">
        <f t="shared" si="9"/>
        <v>-5.1521219845440669E-3</v>
      </c>
    </row>
    <row r="129" spans="1:7" x14ac:dyDescent="0.2">
      <c r="A129" s="2">
        <v>45657</v>
      </c>
      <c r="B129" s="3">
        <v>250.42</v>
      </c>
      <c r="C129">
        <f t="shared" si="5"/>
        <v>252.04369020074435</v>
      </c>
      <c r="D129">
        <f t="shared" si="6"/>
        <v>246.95843740624491</v>
      </c>
      <c r="E129">
        <f t="shared" si="7"/>
        <v>5.0852527944994392</v>
      </c>
      <c r="F129">
        <f t="shared" si="8"/>
        <v>5.5470876181956665</v>
      </c>
      <c r="G129">
        <f t="shared" si="9"/>
        <v>-0.4618348236962273</v>
      </c>
    </row>
    <row r="130" spans="1:7" x14ac:dyDescent="0.2">
      <c r="A130" s="2">
        <v>45659</v>
      </c>
      <c r="B130" s="3">
        <v>243.85</v>
      </c>
      <c r="C130">
        <f t="shared" si="5"/>
        <v>250.78312247755292</v>
      </c>
      <c r="D130">
        <f t="shared" si="6"/>
        <v>246.7281827835601</v>
      </c>
      <c r="E130">
        <f t="shared" si="7"/>
        <v>4.0549396939928215</v>
      </c>
      <c r="F130">
        <f t="shared" si="8"/>
        <v>5.2486580333550972</v>
      </c>
      <c r="G130">
        <f t="shared" si="9"/>
        <v>-1.1937183393622757</v>
      </c>
    </row>
    <row r="131" spans="1:7" x14ac:dyDescent="0.2">
      <c r="A131" s="2">
        <v>45660</v>
      </c>
      <c r="B131" s="3">
        <v>243.36</v>
      </c>
      <c r="C131">
        <f t="shared" si="5"/>
        <v>249.64110363485247</v>
      </c>
      <c r="D131">
        <f t="shared" si="6"/>
        <v>246.47868776255567</v>
      </c>
      <c r="E131">
        <f t="shared" si="7"/>
        <v>3.1624158722968048</v>
      </c>
      <c r="F131">
        <f t="shared" si="8"/>
        <v>4.8314096011434389</v>
      </c>
      <c r="G131">
        <f t="shared" si="9"/>
        <v>-1.6689937288466341</v>
      </c>
    </row>
    <row r="132" spans="1:7" x14ac:dyDescent="0.2">
      <c r="A132" s="2">
        <v>45663</v>
      </c>
      <c r="B132" s="3">
        <v>245</v>
      </c>
      <c r="C132">
        <f t="shared" si="5"/>
        <v>248.92708769102899</v>
      </c>
      <c r="D132">
        <f t="shared" si="6"/>
        <v>246.3691553356997</v>
      </c>
      <c r="E132">
        <f t="shared" si="7"/>
        <v>2.5579323553292852</v>
      </c>
      <c r="F132">
        <f t="shared" si="8"/>
        <v>4.3767141519806083</v>
      </c>
      <c r="G132">
        <f t="shared" si="9"/>
        <v>-1.8187817966513231</v>
      </c>
    </row>
    <row r="133" spans="1:7" x14ac:dyDescent="0.2">
      <c r="A133" s="2">
        <v>45664</v>
      </c>
      <c r="B133" s="3">
        <v>242.21</v>
      </c>
      <c r="C133">
        <f t="shared" si="5"/>
        <v>247.89368958471681</v>
      </c>
      <c r="D133">
        <f t="shared" si="6"/>
        <v>246.06106975527749</v>
      </c>
      <c r="E133">
        <f t="shared" si="7"/>
        <v>1.8326198294393237</v>
      </c>
      <c r="F133">
        <f t="shared" si="8"/>
        <v>3.8678952874723516</v>
      </c>
      <c r="G133">
        <f t="shared" si="9"/>
        <v>-2.0352754580330279</v>
      </c>
    </row>
    <row r="134" spans="1:7" x14ac:dyDescent="0.2">
      <c r="A134" s="2">
        <v>45665</v>
      </c>
      <c r="B134" s="3">
        <v>242.7</v>
      </c>
      <c r="C134">
        <f t="shared" si="5"/>
        <v>247.0946604178373</v>
      </c>
      <c r="D134">
        <f t="shared" si="6"/>
        <v>245.81210162525696</v>
      </c>
      <c r="E134">
        <f t="shared" si="7"/>
        <v>1.2825587925803461</v>
      </c>
      <c r="F134">
        <f t="shared" si="8"/>
        <v>3.3508279884939505</v>
      </c>
      <c r="G134">
        <f t="shared" si="9"/>
        <v>-2.0682691959136044</v>
      </c>
    </row>
    <row r="135" spans="1:7" x14ac:dyDescent="0.2">
      <c r="A135" s="2">
        <v>45667</v>
      </c>
      <c r="B135" s="3">
        <v>236.85</v>
      </c>
      <c r="C135">
        <f t="shared" si="5"/>
        <v>245.51855881509312</v>
      </c>
      <c r="D135">
        <f t="shared" si="6"/>
        <v>245.14824224560832</v>
      </c>
      <c r="E135">
        <f t="shared" si="7"/>
        <v>0.37031656948479963</v>
      </c>
      <c r="F135">
        <f t="shared" si="8"/>
        <v>2.7547257046921203</v>
      </c>
      <c r="G135">
        <f t="shared" si="9"/>
        <v>-2.3844091352073207</v>
      </c>
    </row>
    <row r="136" spans="1:7" x14ac:dyDescent="0.2">
      <c r="A136" s="2">
        <v>45670</v>
      </c>
      <c r="B136" s="3">
        <v>234.4</v>
      </c>
      <c r="C136">
        <f t="shared" si="5"/>
        <v>243.80801130507876</v>
      </c>
      <c r="D136">
        <f t="shared" si="6"/>
        <v>244.35207615334105</v>
      </c>
      <c r="E136">
        <f t="shared" si="7"/>
        <v>-0.54406484826228052</v>
      </c>
      <c r="F136">
        <f t="shared" si="8"/>
        <v>2.0949675941012402</v>
      </c>
      <c r="G136">
        <f t="shared" si="9"/>
        <v>-2.6390324423635207</v>
      </c>
    </row>
    <row r="137" spans="1:7" x14ac:dyDescent="0.2">
      <c r="A137" s="2">
        <v>45671</v>
      </c>
      <c r="B137" s="3">
        <v>233.28</v>
      </c>
      <c r="C137">
        <f t="shared" si="5"/>
        <v>242.18831725814357</v>
      </c>
      <c r="D137">
        <f t="shared" si="6"/>
        <v>243.53192236420466</v>
      </c>
      <c r="E137">
        <f t="shared" si="7"/>
        <v>-1.3436051060610907</v>
      </c>
      <c r="F137">
        <f t="shared" si="8"/>
        <v>1.407253054068774</v>
      </c>
      <c r="G137">
        <f t="shared" si="9"/>
        <v>-2.7508581601298649</v>
      </c>
    </row>
    <row r="138" spans="1:7" x14ac:dyDescent="0.2">
      <c r="A138" s="2">
        <v>45672</v>
      </c>
      <c r="B138" s="3">
        <v>237.87</v>
      </c>
      <c r="C138">
        <f t="shared" si="5"/>
        <v>241.52396075689069</v>
      </c>
      <c r="D138">
        <f t="shared" si="6"/>
        <v>243.1125207075969</v>
      </c>
      <c r="E138">
        <f t="shared" si="7"/>
        <v>-1.5885599507062125</v>
      </c>
      <c r="F138">
        <f t="shared" si="8"/>
        <v>0.80809045311377681</v>
      </c>
      <c r="G138">
        <f t="shared" si="9"/>
        <v>-2.3966504038199892</v>
      </c>
    </row>
    <row r="139" spans="1:7" x14ac:dyDescent="0.2">
      <c r="A139" s="2">
        <v>45673</v>
      </c>
      <c r="B139" s="3">
        <v>228.26</v>
      </c>
      <c r="C139">
        <f t="shared" si="5"/>
        <v>239.48335140967674</v>
      </c>
      <c r="D139">
        <f t="shared" si="6"/>
        <v>242.01233398851565</v>
      </c>
      <c r="E139">
        <f t="shared" si="7"/>
        <v>-2.5289825788389066</v>
      </c>
      <c r="F139">
        <f t="shared" si="8"/>
        <v>0.14067584672324007</v>
      </c>
      <c r="G139">
        <f t="shared" si="9"/>
        <v>-2.6696584255621465</v>
      </c>
    </row>
    <row r="140" spans="1:7" x14ac:dyDescent="0.2">
      <c r="A140" s="2">
        <v>45674</v>
      </c>
      <c r="B140" s="3">
        <v>229.98</v>
      </c>
      <c r="C140">
        <f t="shared" si="5"/>
        <v>238.02129734664956</v>
      </c>
      <c r="D140">
        <f t="shared" si="6"/>
        <v>241.12104998936636</v>
      </c>
      <c r="E140">
        <f t="shared" si="7"/>
        <v>-3.0997526427167941</v>
      </c>
      <c r="F140">
        <f t="shared" si="8"/>
        <v>-0.50740985116476678</v>
      </c>
      <c r="G140">
        <f t="shared" si="9"/>
        <v>-2.5923427915520274</v>
      </c>
    </row>
    <row r="141" spans="1:7" x14ac:dyDescent="0.2">
      <c r="A141" s="2">
        <v>45678</v>
      </c>
      <c r="B141" s="3">
        <v>222.64</v>
      </c>
      <c r="C141">
        <f t="shared" si="5"/>
        <v>235.65494390870347</v>
      </c>
      <c r="D141">
        <f t="shared" si="6"/>
        <v>239.75208332348734</v>
      </c>
      <c r="E141">
        <f t="shared" si="7"/>
        <v>-4.097139414783868</v>
      </c>
      <c r="F141">
        <f t="shared" si="8"/>
        <v>-1.225355763888587</v>
      </c>
      <c r="G141">
        <f t="shared" si="9"/>
        <v>-2.871783650895281</v>
      </c>
    </row>
    <row r="142" spans="1:7" x14ac:dyDescent="0.2">
      <c r="A142" s="2">
        <v>45679</v>
      </c>
      <c r="B142" s="3">
        <v>223.83</v>
      </c>
      <c r="C142">
        <f t="shared" si="5"/>
        <v>233.83572176890294</v>
      </c>
      <c r="D142">
        <f t="shared" si="6"/>
        <v>238.57266974396975</v>
      </c>
      <c r="E142">
        <f t="shared" si="7"/>
        <v>-4.736947975066812</v>
      </c>
      <c r="F142">
        <f t="shared" si="8"/>
        <v>-1.927674206124232</v>
      </c>
      <c r="G142">
        <f t="shared" si="9"/>
        <v>-2.80927376894258</v>
      </c>
    </row>
    <row r="143" spans="1:7" x14ac:dyDescent="0.2">
      <c r="A143" s="2">
        <v>45680</v>
      </c>
      <c r="B143" s="3">
        <v>223.66</v>
      </c>
      <c r="C143">
        <f t="shared" ref="C143:C189" si="10">(B143 * (2 / (12 + 1))) + (C142 * (1 - (2 / (12 + 1))))</f>
        <v>232.27022611214863</v>
      </c>
      <c r="D143">
        <f t="shared" si="6"/>
        <v>237.46802754071274</v>
      </c>
      <c r="E143">
        <f t="shared" si="7"/>
        <v>-5.1978014285641052</v>
      </c>
      <c r="F143">
        <f t="shared" si="8"/>
        <v>-2.5816996506122067</v>
      </c>
      <c r="G143">
        <f t="shared" si="9"/>
        <v>-2.6161017779518985</v>
      </c>
    </row>
    <row r="144" spans="1:7" x14ac:dyDescent="0.2">
      <c r="A144" s="2">
        <v>45681</v>
      </c>
      <c r="B144" s="3">
        <v>222.78</v>
      </c>
      <c r="C144">
        <f t="shared" si="10"/>
        <v>230.81019132566425</v>
      </c>
      <c r="D144">
        <f t="shared" si="6"/>
        <v>236.38002550065994</v>
      </c>
      <c r="E144">
        <f t="shared" si="7"/>
        <v>-5.569834174995691</v>
      </c>
      <c r="F144">
        <f t="shared" si="8"/>
        <v>-3.1793265554889039</v>
      </c>
      <c r="G144">
        <f t="shared" si="9"/>
        <v>-2.3905076195067871</v>
      </c>
    </row>
    <row r="145" spans="1:7" x14ac:dyDescent="0.2">
      <c r="A145" s="2">
        <v>45684</v>
      </c>
      <c r="B145" s="3">
        <v>229.86</v>
      </c>
      <c r="C145">
        <f t="shared" si="10"/>
        <v>230.66400804479284</v>
      </c>
      <c r="D145">
        <f t="shared" si="6"/>
        <v>235.89706064875921</v>
      </c>
      <c r="E145">
        <f t="shared" si="7"/>
        <v>-5.233052603966371</v>
      </c>
      <c r="F145">
        <f t="shared" si="8"/>
        <v>-3.5900717651843976</v>
      </c>
      <c r="G145">
        <f t="shared" si="9"/>
        <v>-1.6429808387819733</v>
      </c>
    </row>
    <row r="146" spans="1:7" x14ac:dyDescent="0.2">
      <c r="A146" s="2">
        <v>45685</v>
      </c>
      <c r="B146" s="3">
        <v>238.26</v>
      </c>
      <c r="C146">
        <f t="shared" si="10"/>
        <v>231.83262219174776</v>
      </c>
      <c r="D146">
        <f t="shared" si="6"/>
        <v>236.07209319329556</v>
      </c>
      <c r="E146">
        <f t="shared" si="7"/>
        <v>-4.2394710015477983</v>
      </c>
      <c r="F146">
        <f t="shared" si="8"/>
        <v>-3.7199516124570779</v>
      </c>
      <c r="G146">
        <f t="shared" si="9"/>
        <v>-0.51951938909072037</v>
      </c>
    </row>
    <row r="147" spans="1:7" x14ac:dyDescent="0.2">
      <c r="A147" s="2">
        <v>45686</v>
      </c>
      <c r="B147" s="3">
        <v>239.36</v>
      </c>
      <c r="C147">
        <f t="shared" si="10"/>
        <v>232.99068031609426</v>
      </c>
      <c r="D147">
        <f t="shared" si="6"/>
        <v>236.31564184564402</v>
      </c>
      <c r="E147">
        <f t="shared" si="7"/>
        <v>-3.3249615295497676</v>
      </c>
      <c r="F147">
        <f t="shared" si="8"/>
        <v>-3.6409535958756161</v>
      </c>
      <c r="G147">
        <f t="shared" si="9"/>
        <v>0.31599206632584842</v>
      </c>
    </row>
    <row r="148" spans="1:7" x14ac:dyDescent="0.2">
      <c r="A148" s="2">
        <v>45687</v>
      </c>
      <c r="B148" s="3">
        <v>237.59</v>
      </c>
      <c r="C148">
        <f t="shared" si="10"/>
        <v>233.69826795977207</v>
      </c>
      <c r="D148">
        <f t="shared" si="6"/>
        <v>236.41003874596669</v>
      </c>
      <c r="E148">
        <f t="shared" si="7"/>
        <v>-2.7117707861946201</v>
      </c>
      <c r="F148">
        <f t="shared" si="8"/>
        <v>-3.455117033939417</v>
      </c>
      <c r="G148">
        <f t="shared" si="9"/>
        <v>0.74334624774479696</v>
      </c>
    </row>
    <row r="149" spans="1:7" x14ac:dyDescent="0.2">
      <c r="A149" s="2">
        <v>45688</v>
      </c>
      <c r="B149" s="3">
        <v>236</v>
      </c>
      <c r="C149">
        <f t="shared" si="10"/>
        <v>234.05238058134557</v>
      </c>
      <c r="D149">
        <f t="shared" si="6"/>
        <v>236.37966550552471</v>
      </c>
      <c r="E149">
        <f t="shared" si="7"/>
        <v>-2.3272849241791391</v>
      </c>
      <c r="F149">
        <f t="shared" si="8"/>
        <v>-3.2295506119873618</v>
      </c>
      <c r="G149">
        <f t="shared" si="9"/>
        <v>0.90226568780822269</v>
      </c>
    </row>
    <row r="150" spans="1:7" x14ac:dyDescent="0.2">
      <c r="A150" s="2">
        <v>45691</v>
      </c>
      <c r="B150" s="3">
        <v>228.01</v>
      </c>
      <c r="C150">
        <f t="shared" si="10"/>
        <v>233.12278356883087</v>
      </c>
      <c r="D150">
        <f t="shared" si="6"/>
        <v>235.75969028289327</v>
      </c>
      <c r="E150">
        <f t="shared" si="7"/>
        <v>-2.6369067140624054</v>
      </c>
      <c r="F150">
        <f t="shared" si="8"/>
        <v>-3.1110218324023706</v>
      </c>
      <c r="G150">
        <f t="shared" si="9"/>
        <v>0.47411511833996522</v>
      </c>
    </row>
    <row r="151" spans="1:7" x14ac:dyDescent="0.2">
      <c r="A151" s="2">
        <v>45692</v>
      </c>
      <c r="B151" s="3">
        <v>232.8</v>
      </c>
      <c r="C151">
        <f t="shared" si="10"/>
        <v>233.07312455824149</v>
      </c>
      <c r="D151">
        <f t="shared" si="6"/>
        <v>235.54045396564192</v>
      </c>
      <c r="E151">
        <f t="shared" si="7"/>
        <v>-2.4673294074004275</v>
      </c>
      <c r="F151">
        <f t="shared" si="8"/>
        <v>-2.9822833474019821</v>
      </c>
      <c r="G151">
        <f t="shared" si="9"/>
        <v>0.51495394000155459</v>
      </c>
    </row>
    <row r="152" spans="1:7" x14ac:dyDescent="0.2">
      <c r="A152" s="2">
        <v>45693</v>
      </c>
      <c r="B152" s="3">
        <v>232.47</v>
      </c>
      <c r="C152">
        <f t="shared" si="10"/>
        <v>232.98033616466586</v>
      </c>
      <c r="D152">
        <f t="shared" si="6"/>
        <v>235.31301293114993</v>
      </c>
      <c r="E152">
        <f t="shared" si="7"/>
        <v>-2.3326767664840702</v>
      </c>
      <c r="F152">
        <f t="shared" si="8"/>
        <v>-2.8523620312183997</v>
      </c>
      <c r="G152">
        <f t="shared" si="9"/>
        <v>0.51968526473432952</v>
      </c>
    </row>
    <row r="153" spans="1:7" x14ac:dyDescent="0.2">
      <c r="A153" s="2">
        <v>45694</v>
      </c>
      <c r="B153" s="3">
        <v>233.22</v>
      </c>
      <c r="C153">
        <f t="shared" si="10"/>
        <v>233.01720752394803</v>
      </c>
      <c r="D153">
        <f t="shared" si="6"/>
        <v>235.15797493624996</v>
      </c>
      <c r="E153">
        <f t="shared" si="7"/>
        <v>-2.1407674123019262</v>
      </c>
      <c r="F153">
        <f t="shared" si="8"/>
        <v>-2.7100431074351055</v>
      </c>
      <c r="G153">
        <f t="shared" si="9"/>
        <v>0.56927569513317922</v>
      </c>
    </row>
    <row r="154" spans="1:7" x14ac:dyDescent="0.2">
      <c r="A154" s="2">
        <v>45695</v>
      </c>
      <c r="B154" s="3">
        <v>227.63</v>
      </c>
      <c r="C154">
        <f t="shared" si="10"/>
        <v>232.18840636641758</v>
      </c>
      <c r="D154">
        <f t="shared" si="6"/>
        <v>234.60034716319441</v>
      </c>
      <c r="E154">
        <f t="shared" si="7"/>
        <v>-2.4119407967768325</v>
      </c>
      <c r="F154">
        <f t="shared" si="8"/>
        <v>-2.650422645303451</v>
      </c>
      <c r="G154">
        <f t="shared" si="9"/>
        <v>0.23848184852661847</v>
      </c>
    </row>
    <row r="155" spans="1:7" x14ac:dyDescent="0.2">
      <c r="A155" s="2">
        <v>45698</v>
      </c>
      <c r="B155" s="3">
        <v>227.65</v>
      </c>
      <c r="C155">
        <f t="shared" si="10"/>
        <v>231.49019000235333</v>
      </c>
      <c r="D155">
        <f t="shared" si="6"/>
        <v>234.08550663258742</v>
      </c>
      <c r="E155">
        <f t="shared" si="7"/>
        <v>-2.5953166302340946</v>
      </c>
      <c r="F155">
        <f t="shared" si="8"/>
        <v>-2.63940144228958</v>
      </c>
      <c r="G155">
        <f t="shared" si="9"/>
        <v>4.4084812055485312E-2</v>
      </c>
    </row>
    <row r="156" spans="1:7" x14ac:dyDescent="0.2">
      <c r="A156" s="2">
        <v>45699</v>
      </c>
      <c r="B156" s="3">
        <v>232.62</v>
      </c>
      <c r="C156">
        <f t="shared" si="10"/>
        <v>231.66400692506821</v>
      </c>
      <c r="D156">
        <f t="shared" si="6"/>
        <v>233.9769505857291</v>
      </c>
      <c r="E156">
        <f t="shared" si="7"/>
        <v>-2.312943660660892</v>
      </c>
      <c r="F156">
        <f t="shared" si="8"/>
        <v>-2.5741098859638427</v>
      </c>
      <c r="G156">
        <f t="shared" si="9"/>
        <v>0.26116622530295075</v>
      </c>
    </row>
    <row r="157" spans="1:7" x14ac:dyDescent="0.2">
      <c r="A157" s="2">
        <v>45700</v>
      </c>
      <c r="B157" s="3">
        <v>236.87</v>
      </c>
      <c r="C157">
        <f t="shared" si="10"/>
        <v>232.46492893659618</v>
      </c>
      <c r="D157">
        <f t="shared" ref="D157:D189" si="11">(B157 * (2 / (26 + 1))) + (D156 * (1 - (2 / (26 + 1))))</f>
        <v>234.19125054234175</v>
      </c>
      <c r="E157">
        <f t="shared" ref="E157:E189" si="12">C157-D157</f>
        <v>-1.7263216057455679</v>
      </c>
      <c r="F157">
        <f t="shared" si="8"/>
        <v>-2.404552229920188</v>
      </c>
      <c r="G157">
        <f t="shared" si="9"/>
        <v>0.6782306241746201</v>
      </c>
    </row>
    <row r="158" spans="1:7" x14ac:dyDescent="0.2">
      <c r="A158" s="2">
        <v>45701</v>
      </c>
      <c r="B158" s="3">
        <v>241.53</v>
      </c>
      <c r="C158">
        <f t="shared" si="10"/>
        <v>233.8595552540429</v>
      </c>
      <c r="D158">
        <f t="shared" si="11"/>
        <v>234.73486161327941</v>
      </c>
      <c r="E158">
        <f t="shared" si="12"/>
        <v>-0.87530635923650379</v>
      </c>
      <c r="F158">
        <f t="shared" si="8"/>
        <v>-2.0987030557834512</v>
      </c>
      <c r="G158">
        <f t="shared" si="9"/>
        <v>1.2233966965469474</v>
      </c>
    </row>
    <row r="159" spans="1:7" x14ac:dyDescent="0.2">
      <c r="A159" s="2">
        <v>45702</v>
      </c>
      <c r="B159" s="3">
        <v>244.6</v>
      </c>
      <c r="C159">
        <f t="shared" si="10"/>
        <v>235.51193136880553</v>
      </c>
      <c r="D159">
        <f t="shared" si="11"/>
        <v>235.46561260488835</v>
      </c>
      <c r="E159">
        <f t="shared" si="12"/>
        <v>4.6318763917184924E-2</v>
      </c>
      <c r="F159">
        <f t="shared" si="8"/>
        <v>-1.6696986918433241</v>
      </c>
      <c r="G159">
        <f t="shared" si="9"/>
        <v>1.716017455760509</v>
      </c>
    </row>
    <row r="160" spans="1:7" x14ac:dyDescent="0.2">
      <c r="A160" s="2">
        <v>45706</v>
      </c>
      <c r="B160" s="3">
        <v>244.47</v>
      </c>
      <c r="C160">
        <f t="shared" si="10"/>
        <v>236.89009577360468</v>
      </c>
      <c r="D160">
        <f t="shared" si="11"/>
        <v>236.13260426378551</v>
      </c>
      <c r="E160">
        <f t="shared" si="12"/>
        <v>0.75749150981917523</v>
      </c>
      <c r="F160">
        <f t="shared" si="8"/>
        <v>-1.1842606515108245</v>
      </c>
      <c r="G160">
        <f t="shared" si="9"/>
        <v>1.9417521613299997</v>
      </c>
    </row>
    <row r="161" spans="1:7" x14ac:dyDescent="0.2">
      <c r="A161" s="2">
        <v>45707</v>
      </c>
      <c r="B161" s="3">
        <v>244.87</v>
      </c>
      <c r="C161">
        <f t="shared" si="10"/>
        <v>238.11777334689629</v>
      </c>
      <c r="D161">
        <f t="shared" si="11"/>
        <v>236.77981876276436</v>
      </c>
      <c r="E161">
        <f t="shared" si="12"/>
        <v>1.3379545841319214</v>
      </c>
      <c r="F161">
        <f t="shared" si="8"/>
        <v>-0.67981760438227523</v>
      </c>
      <c r="G161">
        <f t="shared" si="9"/>
        <v>2.0177721885141966</v>
      </c>
    </row>
    <row r="162" spans="1:7" x14ac:dyDescent="0.2">
      <c r="A162" s="2">
        <v>45708</v>
      </c>
      <c r="B162" s="3">
        <v>245.83</v>
      </c>
      <c r="C162">
        <f t="shared" si="10"/>
        <v>239.30426975506612</v>
      </c>
      <c r="D162">
        <f t="shared" si="11"/>
        <v>237.45020255811517</v>
      </c>
      <c r="E162">
        <f t="shared" si="12"/>
        <v>1.8540671969509503</v>
      </c>
      <c r="F162">
        <f t="shared" si="8"/>
        <v>-0.17304064411563014</v>
      </c>
      <c r="G162">
        <f t="shared" si="9"/>
        <v>2.0271078410665804</v>
      </c>
    </row>
    <row r="163" spans="1:7" x14ac:dyDescent="0.2">
      <c r="A163" s="2">
        <v>45709</v>
      </c>
      <c r="B163" s="3">
        <v>245.55</v>
      </c>
      <c r="C163">
        <f t="shared" si="10"/>
        <v>240.26515133120981</v>
      </c>
      <c r="D163">
        <f t="shared" si="11"/>
        <v>238.05018755381036</v>
      </c>
      <c r="E163">
        <f t="shared" si="12"/>
        <v>2.2149637773994471</v>
      </c>
      <c r="F163">
        <f t="shared" si="8"/>
        <v>0.30456024018738531</v>
      </c>
      <c r="G163">
        <f t="shared" si="9"/>
        <v>1.9104035372120618</v>
      </c>
    </row>
    <row r="164" spans="1:7" x14ac:dyDescent="0.2">
      <c r="A164" s="2">
        <v>45712</v>
      </c>
      <c r="B164" s="3">
        <v>247.1</v>
      </c>
      <c r="C164">
        <f t="shared" si="10"/>
        <v>241.3166665110237</v>
      </c>
      <c r="D164">
        <f t="shared" si="11"/>
        <v>238.72054403130591</v>
      </c>
      <c r="E164">
        <f t="shared" si="12"/>
        <v>2.596122479717792</v>
      </c>
      <c r="F164">
        <f t="shared" si="8"/>
        <v>0.76287268809346676</v>
      </c>
      <c r="G164">
        <f t="shared" si="9"/>
        <v>1.8332497916243251</v>
      </c>
    </row>
    <row r="165" spans="1:7" x14ac:dyDescent="0.2">
      <c r="A165" s="2">
        <v>45713</v>
      </c>
      <c r="B165" s="3">
        <v>247.04</v>
      </c>
      <c r="C165">
        <f t="shared" si="10"/>
        <v>242.19717935548158</v>
      </c>
      <c r="D165">
        <f t="shared" si="11"/>
        <v>239.33680002898694</v>
      </c>
      <c r="E165">
        <f t="shared" si="12"/>
        <v>2.8603793264946376</v>
      </c>
      <c r="F165">
        <f t="shared" si="8"/>
        <v>1.1823740157737008</v>
      </c>
      <c r="G165">
        <f t="shared" si="9"/>
        <v>1.6780053107209367</v>
      </c>
    </row>
    <row r="166" spans="1:7" x14ac:dyDescent="0.2">
      <c r="A166" s="2">
        <v>45714</v>
      </c>
      <c r="B166" s="3">
        <v>240.36</v>
      </c>
      <c r="C166">
        <f t="shared" si="10"/>
        <v>241.91453637771519</v>
      </c>
      <c r="D166">
        <f t="shared" si="11"/>
        <v>239.41259261943236</v>
      </c>
      <c r="E166">
        <f t="shared" si="12"/>
        <v>2.5019437582828346</v>
      </c>
      <c r="F166">
        <f t="shared" ref="F166:F189" si="13">(E166 * (2 / (9 + 1))) + (F165 * (1 - (2 / (9 + 1))))</f>
        <v>1.4462879642755277</v>
      </c>
      <c r="G166">
        <f t="shared" ref="G166:G189" si="14">E166-F166</f>
        <v>1.0556557940073068</v>
      </c>
    </row>
    <row r="167" spans="1:7" x14ac:dyDescent="0.2">
      <c r="A167" s="2">
        <v>45715</v>
      </c>
      <c r="B167" s="3">
        <v>237.3</v>
      </c>
      <c r="C167">
        <f t="shared" si="10"/>
        <v>241.20460770422054</v>
      </c>
      <c r="D167">
        <f t="shared" si="11"/>
        <v>239.25610427725218</v>
      </c>
      <c r="E167">
        <f t="shared" si="12"/>
        <v>1.9485034269683581</v>
      </c>
      <c r="F167">
        <f t="shared" si="13"/>
        <v>1.5467310568140937</v>
      </c>
      <c r="G167">
        <f t="shared" si="14"/>
        <v>0.40177237015426437</v>
      </c>
    </row>
    <row r="168" spans="1:7" x14ac:dyDescent="0.2">
      <c r="A168" s="2">
        <v>45716</v>
      </c>
      <c r="B168" s="3">
        <v>241.84</v>
      </c>
      <c r="C168">
        <f t="shared" si="10"/>
        <v>241.30236036510968</v>
      </c>
      <c r="D168">
        <f t="shared" si="11"/>
        <v>239.44750396041869</v>
      </c>
      <c r="E168">
        <f t="shared" si="12"/>
        <v>1.8548564046909917</v>
      </c>
      <c r="F168">
        <f t="shared" si="13"/>
        <v>1.6083561263894735</v>
      </c>
      <c r="G168">
        <f t="shared" si="14"/>
        <v>0.24650027830151822</v>
      </c>
    </row>
    <row r="169" spans="1:7" x14ac:dyDescent="0.2">
      <c r="A169" s="2">
        <v>45719</v>
      </c>
      <c r="B169" s="3">
        <v>238.03</v>
      </c>
      <c r="C169">
        <f t="shared" si="10"/>
        <v>240.79892030893896</v>
      </c>
      <c r="D169">
        <f t="shared" si="11"/>
        <v>239.34250366705433</v>
      </c>
      <c r="E169">
        <f t="shared" si="12"/>
        <v>1.4564166418846298</v>
      </c>
      <c r="F169">
        <f t="shared" si="13"/>
        <v>1.5779682294885049</v>
      </c>
      <c r="G169">
        <f t="shared" si="14"/>
        <v>-0.12155158760387508</v>
      </c>
    </row>
    <row r="170" spans="1:7" x14ac:dyDescent="0.2">
      <c r="A170" s="2">
        <v>45720</v>
      </c>
      <c r="B170" s="3">
        <v>235.93</v>
      </c>
      <c r="C170">
        <f t="shared" si="10"/>
        <v>240.04985564602526</v>
      </c>
      <c r="D170">
        <f t="shared" si="11"/>
        <v>239.0897256176429</v>
      </c>
      <c r="E170">
        <f t="shared" si="12"/>
        <v>0.96013002838236616</v>
      </c>
      <c r="F170">
        <f t="shared" si="13"/>
        <v>1.4544005892672773</v>
      </c>
      <c r="G170">
        <f t="shared" si="14"/>
        <v>-0.49427056088491117</v>
      </c>
    </row>
    <row r="171" spans="1:7" x14ac:dyDescent="0.2">
      <c r="A171" s="2">
        <v>45721</v>
      </c>
      <c r="B171" s="3">
        <v>235.74</v>
      </c>
      <c r="C171">
        <f t="shared" si="10"/>
        <v>239.38680093125214</v>
      </c>
      <c r="D171">
        <f t="shared" si="11"/>
        <v>238.8415977941138</v>
      </c>
      <c r="E171">
        <f t="shared" si="12"/>
        <v>0.54520313713834412</v>
      </c>
      <c r="F171">
        <f t="shared" si="13"/>
        <v>1.2725610988414906</v>
      </c>
      <c r="G171">
        <f t="shared" si="14"/>
        <v>-0.72735796170314648</v>
      </c>
    </row>
    <row r="172" spans="1:7" x14ac:dyDescent="0.2">
      <c r="A172" s="2">
        <v>45722</v>
      </c>
      <c r="B172" s="3">
        <v>235.33</v>
      </c>
      <c r="C172">
        <f t="shared" si="10"/>
        <v>238.7626777110595</v>
      </c>
      <c r="D172">
        <f t="shared" si="11"/>
        <v>238.58147943899425</v>
      </c>
      <c r="E172">
        <f t="shared" si="12"/>
        <v>0.18119827206524519</v>
      </c>
      <c r="F172">
        <f t="shared" si="13"/>
        <v>1.0542885334862415</v>
      </c>
      <c r="G172">
        <f t="shared" si="14"/>
        <v>-0.87309026142099633</v>
      </c>
    </row>
    <row r="173" spans="1:7" x14ac:dyDescent="0.2">
      <c r="A173" s="2">
        <v>45723</v>
      </c>
      <c r="B173" s="3">
        <v>239.07</v>
      </c>
      <c r="C173">
        <f t="shared" si="10"/>
        <v>238.80995806320419</v>
      </c>
      <c r="D173">
        <f t="shared" si="11"/>
        <v>238.61766614721688</v>
      </c>
      <c r="E173">
        <f t="shared" si="12"/>
        <v>0.19229191598731177</v>
      </c>
      <c r="F173">
        <f t="shared" si="13"/>
        <v>0.88188920998645559</v>
      </c>
      <c r="G173">
        <f t="shared" si="14"/>
        <v>-0.68959729399914382</v>
      </c>
    </row>
    <row r="174" spans="1:7" x14ac:dyDescent="0.2">
      <c r="A174" s="2">
        <v>45726</v>
      </c>
      <c r="B174" s="3">
        <v>227.48</v>
      </c>
      <c r="C174">
        <f t="shared" si="10"/>
        <v>237.06688759194202</v>
      </c>
      <c r="D174">
        <f t="shared" si="11"/>
        <v>237.79265384001562</v>
      </c>
      <c r="E174">
        <f t="shared" si="12"/>
        <v>-0.72576624807359735</v>
      </c>
      <c r="F174">
        <f t="shared" si="13"/>
        <v>0.56035811837444505</v>
      </c>
      <c r="G174">
        <f t="shared" si="14"/>
        <v>-1.2861243664480424</v>
      </c>
    </row>
    <row r="175" spans="1:7" x14ac:dyDescent="0.2">
      <c r="A175" s="2">
        <v>45727</v>
      </c>
      <c r="B175" s="3">
        <v>220.84</v>
      </c>
      <c r="C175">
        <f t="shared" si="10"/>
        <v>234.57044334702786</v>
      </c>
      <c r="D175">
        <f t="shared" si="11"/>
        <v>236.53690170371814</v>
      </c>
      <c r="E175">
        <f t="shared" si="12"/>
        <v>-1.966458356690282</v>
      </c>
      <c r="F175">
        <f t="shared" si="13"/>
        <v>5.4994823361499634E-2</v>
      </c>
      <c r="G175">
        <f t="shared" si="14"/>
        <v>-2.0214531800517817</v>
      </c>
    </row>
    <row r="176" spans="1:7" x14ac:dyDescent="0.2">
      <c r="A176" s="2">
        <v>45728</v>
      </c>
      <c r="B176" s="3">
        <v>216.98</v>
      </c>
      <c r="C176">
        <f t="shared" si="10"/>
        <v>231.86422129363896</v>
      </c>
      <c r="D176">
        <f t="shared" si="11"/>
        <v>235.08824231825756</v>
      </c>
      <c r="E176">
        <f t="shared" si="12"/>
        <v>-3.2240210246185939</v>
      </c>
      <c r="F176">
        <f t="shared" si="13"/>
        <v>-0.60080834623451906</v>
      </c>
      <c r="G176">
        <f t="shared" si="14"/>
        <v>-2.6232126783840748</v>
      </c>
    </row>
    <row r="177" spans="1:7" x14ac:dyDescent="0.2">
      <c r="A177" s="2">
        <v>45729</v>
      </c>
      <c r="B177" s="3">
        <v>209.68</v>
      </c>
      <c r="C177">
        <f t="shared" si="10"/>
        <v>228.45126417154066</v>
      </c>
      <c r="D177">
        <f t="shared" si="11"/>
        <v>233.20615029468291</v>
      </c>
      <c r="E177">
        <f t="shared" si="12"/>
        <v>-4.7548861231422563</v>
      </c>
      <c r="F177">
        <f t="shared" si="13"/>
        <v>-1.4316239016160666</v>
      </c>
      <c r="G177">
        <f t="shared" si="14"/>
        <v>-3.32326222152619</v>
      </c>
    </row>
    <row r="178" spans="1:7" x14ac:dyDescent="0.2">
      <c r="A178" s="2">
        <v>45730</v>
      </c>
      <c r="B178" s="3">
        <v>213.49</v>
      </c>
      <c r="C178">
        <f t="shared" si="10"/>
        <v>226.14953122207288</v>
      </c>
      <c r="D178">
        <f t="shared" si="11"/>
        <v>231.74569471729902</v>
      </c>
      <c r="E178">
        <f t="shared" si="12"/>
        <v>-5.5961634952261363</v>
      </c>
      <c r="F178">
        <f t="shared" si="13"/>
        <v>-2.2645318203380809</v>
      </c>
      <c r="G178">
        <f t="shared" si="14"/>
        <v>-3.3316316748880554</v>
      </c>
    </row>
    <row r="179" spans="1:7" x14ac:dyDescent="0.2">
      <c r="A179" s="2">
        <v>45733</v>
      </c>
      <c r="B179" s="3">
        <v>214</v>
      </c>
      <c r="C179">
        <f t="shared" si="10"/>
        <v>224.28037257252322</v>
      </c>
      <c r="D179">
        <f t="shared" si="11"/>
        <v>230.43119881231391</v>
      </c>
      <c r="E179">
        <f t="shared" si="12"/>
        <v>-6.150826239790689</v>
      </c>
      <c r="F179">
        <f t="shared" si="13"/>
        <v>-3.0417907042286028</v>
      </c>
      <c r="G179">
        <f t="shared" si="14"/>
        <v>-3.1090355355620862</v>
      </c>
    </row>
    <row r="180" spans="1:7" x14ac:dyDescent="0.2">
      <c r="A180" s="2">
        <v>45734</v>
      </c>
      <c r="B180" s="3">
        <v>212.69</v>
      </c>
      <c r="C180">
        <f t="shared" si="10"/>
        <v>222.49723833059659</v>
      </c>
      <c r="D180">
        <f t="shared" si="11"/>
        <v>229.1170359373277</v>
      </c>
      <c r="E180">
        <f t="shared" si="12"/>
        <v>-6.6197976067311117</v>
      </c>
      <c r="F180">
        <f t="shared" si="13"/>
        <v>-3.7573920847291049</v>
      </c>
      <c r="G180">
        <f t="shared" si="14"/>
        <v>-2.8624055220020068</v>
      </c>
    </row>
    <row r="181" spans="1:7" x14ac:dyDescent="0.2">
      <c r="A181" s="2">
        <v>45735</v>
      </c>
      <c r="B181" s="3">
        <v>215.24</v>
      </c>
      <c r="C181">
        <f t="shared" si="10"/>
        <v>221.38074012588942</v>
      </c>
      <c r="D181">
        <f t="shared" si="11"/>
        <v>228.08910734937751</v>
      </c>
      <c r="E181">
        <f t="shared" si="12"/>
        <v>-6.7083672234880964</v>
      </c>
      <c r="F181">
        <f t="shared" si="13"/>
        <v>-4.3475871124809036</v>
      </c>
      <c r="G181">
        <f t="shared" si="14"/>
        <v>-2.3607801110071929</v>
      </c>
    </row>
    <row r="182" spans="1:7" x14ac:dyDescent="0.2">
      <c r="A182" s="2">
        <v>45736</v>
      </c>
      <c r="B182" s="3">
        <v>214.1</v>
      </c>
      <c r="C182">
        <f t="shared" si="10"/>
        <v>220.26062626036799</v>
      </c>
      <c r="D182">
        <f t="shared" si="11"/>
        <v>227.05287717534955</v>
      </c>
      <c r="E182">
        <f t="shared" si="12"/>
        <v>-6.7922509149815653</v>
      </c>
      <c r="F182">
        <f t="shared" si="13"/>
        <v>-4.8365198729810359</v>
      </c>
      <c r="G182">
        <f t="shared" si="14"/>
        <v>-1.9557310420005294</v>
      </c>
    </row>
    <row r="183" spans="1:7" x14ac:dyDescent="0.2">
      <c r="A183" s="2">
        <v>45737</v>
      </c>
      <c r="B183" s="3">
        <v>218.27</v>
      </c>
      <c r="C183">
        <f t="shared" si="10"/>
        <v>219.95437606646522</v>
      </c>
      <c r="D183">
        <f t="shared" si="11"/>
        <v>226.40229368087921</v>
      </c>
      <c r="E183">
        <f t="shared" si="12"/>
        <v>-6.4479176144139956</v>
      </c>
      <c r="F183">
        <f t="shared" si="13"/>
        <v>-5.158799421267628</v>
      </c>
      <c r="G183">
        <f t="shared" si="14"/>
        <v>-1.2891181931463676</v>
      </c>
    </row>
    <row r="184" spans="1:7" x14ac:dyDescent="0.2">
      <c r="A184" s="2">
        <v>45740</v>
      </c>
      <c r="B184" s="3">
        <v>220.73</v>
      </c>
      <c r="C184">
        <f t="shared" si="10"/>
        <v>220.07370282547055</v>
      </c>
      <c r="D184">
        <f t="shared" si="11"/>
        <v>225.98212377859187</v>
      </c>
      <c r="E184">
        <f t="shared" si="12"/>
        <v>-5.9084209531213219</v>
      </c>
      <c r="F184">
        <f t="shared" si="13"/>
        <v>-5.308723727638367</v>
      </c>
      <c r="G184">
        <f t="shared" si="14"/>
        <v>-0.5996972254829549</v>
      </c>
    </row>
    <row r="185" spans="1:7" x14ac:dyDescent="0.2">
      <c r="A185" s="2">
        <v>45741</v>
      </c>
      <c r="B185" s="3">
        <v>223.75</v>
      </c>
      <c r="C185">
        <f t="shared" si="10"/>
        <v>220.63928700616739</v>
      </c>
      <c r="D185">
        <f t="shared" si="11"/>
        <v>225.81678127647396</v>
      </c>
      <c r="E185">
        <f t="shared" si="12"/>
        <v>-5.1774942703065676</v>
      </c>
      <c r="F185">
        <f t="shared" si="13"/>
        <v>-5.2824778361720073</v>
      </c>
      <c r="G185">
        <f t="shared" si="14"/>
        <v>0.10498356586543967</v>
      </c>
    </row>
    <row r="186" spans="1:7" x14ac:dyDescent="0.2">
      <c r="A186" s="2">
        <v>45742</v>
      </c>
      <c r="B186" s="3">
        <v>221.53</v>
      </c>
      <c r="C186">
        <f t="shared" si="10"/>
        <v>220.77631977444932</v>
      </c>
      <c r="D186">
        <f t="shared" si="11"/>
        <v>225.49924192266107</v>
      </c>
      <c r="E186">
        <f t="shared" si="12"/>
        <v>-4.7229221482117509</v>
      </c>
      <c r="F186">
        <f t="shared" si="13"/>
        <v>-5.1705666985799557</v>
      </c>
      <c r="G186">
        <f t="shared" si="14"/>
        <v>0.44764455036820472</v>
      </c>
    </row>
    <row r="187" spans="1:7" x14ac:dyDescent="0.2">
      <c r="A187" s="2">
        <v>45743</v>
      </c>
      <c r="B187" s="3">
        <v>223.85</v>
      </c>
      <c r="C187">
        <f t="shared" si="10"/>
        <v>221.24919365530326</v>
      </c>
      <c r="D187">
        <f t="shared" si="11"/>
        <v>225.37707585431582</v>
      </c>
      <c r="E187">
        <f t="shared" si="12"/>
        <v>-4.1278821990125607</v>
      </c>
      <c r="F187">
        <f t="shared" si="13"/>
        <v>-4.9620297986664772</v>
      </c>
      <c r="G187">
        <f t="shared" si="14"/>
        <v>0.83414759965391649</v>
      </c>
    </row>
    <row r="188" spans="1:7" x14ac:dyDescent="0.2">
      <c r="A188" s="2">
        <v>45744</v>
      </c>
      <c r="B188" s="3">
        <v>217.9</v>
      </c>
      <c r="C188">
        <f t="shared" si="10"/>
        <v>220.73393309294892</v>
      </c>
      <c r="D188">
        <f t="shared" si="11"/>
        <v>224.82321838362577</v>
      </c>
      <c r="E188">
        <f t="shared" si="12"/>
        <v>-4.0892852906768553</v>
      </c>
      <c r="F188">
        <f t="shared" si="13"/>
        <v>-4.7874808970685532</v>
      </c>
      <c r="G188">
        <f t="shared" si="14"/>
        <v>0.69819560639169786</v>
      </c>
    </row>
    <row r="189" spans="1:7" x14ac:dyDescent="0.2">
      <c r="A189" s="2">
        <v>45747</v>
      </c>
      <c r="B189" s="3">
        <v>222.13</v>
      </c>
      <c r="C189">
        <f t="shared" si="10"/>
        <v>220.94871261711063</v>
      </c>
      <c r="D189">
        <f t="shared" si="11"/>
        <v>224.6237207255794</v>
      </c>
      <c r="E189">
        <f t="shared" si="12"/>
        <v>-3.6750081084687736</v>
      </c>
      <c r="F189">
        <f t="shared" si="13"/>
        <v>-4.5649863393485974</v>
      </c>
      <c r="G189">
        <f t="shared" si="14"/>
        <v>0.88997823087982386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AE80C-95C5-A541-BB7F-2183343FC0E7}">
  <dimension ref="A1:P189"/>
  <sheetViews>
    <sheetView topLeftCell="C1" zoomScaleNormal="174" workbookViewId="0">
      <selection activeCell="Q25" sqref="Q25"/>
    </sheetView>
  </sheetViews>
  <sheetFormatPr baseColWidth="10" defaultRowHeight="16" x14ac:dyDescent="0.2"/>
  <cols>
    <col min="1" max="1" width="10.5" customWidth="1"/>
    <col min="2" max="2" width="10.5" bestFit="1" customWidth="1"/>
    <col min="3" max="5" width="14.6640625" customWidth="1"/>
    <col min="6" max="6" width="22" bestFit="1" customWidth="1"/>
    <col min="7" max="7" width="21.83203125" bestFit="1" customWidth="1"/>
    <col min="8" max="8" width="14.33203125" bestFit="1" customWidth="1"/>
    <col min="13" max="13" width="19.1640625" bestFit="1" customWidth="1"/>
    <col min="14" max="14" width="19.33203125" bestFit="1" customWidth="1"/>
    <col min="16" max="16" width="19.1640625" bestFit="1" customWidth="1"/>
  </cols>
  <sheetData>
    <row r="1" spans="1:16" x14ac:dyDescent="0.2">
      <c r="A1" s="1" t="s">
        <v>0</v>
      </c>
      <c r="B1" s="1" t="s">
        <v>48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54</v>
      </c>
      <c r="M1" t="s">
        <v>55</v>
      </c>
      <c r="N1" t="s">
        <v>46</v>
      </c>
      <c r="O1" t="s">
        <v>47</v>
      </c>
      <c r="P1" t="s">
        <v>56</v>
      </c>
    </row>
    <row r="2" spans="1:16" x14ac:dyDescent="0.2">
      <c r="A2" s="2">
        <v>45474</v>
      </c>
      <c r="B2" s="3">
        <v>216.75</v>
      </c>
      <c r="C2">
        <v>3.5200000000000102</v>
      </c>
      <c r="D2">
        <v>1.2800000000000011</v>
      </c>
      <c r="E2">
        <v>0</v>
      </c>
    </row>
    <row r="3" spans="1:16" x14ac:dyDescent="0.2">
      <c r="A3" s="2">
        <v>45475</v>
      </c>
      <c r="B3" s="3">
        <v>220.27</v>
      </c>
      <c r="C3">
        <v>1.2800000000000011</v>
      </c>
      <c r="D3">
        <v>4.789999999999992</v>
      </c>
      <c r="E3">
        <v>0</v>
      </c>
    </row>
    <row r="4" spans="1:16" x14ac:dyDescent="0.2">
      <c r="A4" s="2">
        <v>45476</v>
      </c>
      <c r="B4" s="3">
        <v>221.55</v>
      </c>
      <c r="C4">
        <v>4.789999999999992</v>
      </c>
      <c r="D4">
        <v>1.4799999999999898</v>
      </c>
      <c r="E4">
        <v>0</v>
      </c>
    </row>
    <row r="5" spans="1:16" x14ac:dyDescent="0.2">
      <c r="A5" s="2">
        <v>45478</v>
      </c>
      <c r="B5" s="3">
        <v>226.34</v>
      </c>
      <c r="C5">
        <v>1.4799999999999898</v>
      </c>
      <c r="D5">
        <v>0.86000000000001364</v>
      </c>
      <c r="E5">
        <v>0</v>
      </c>
    </row>
    <row r="6" spans="1:16" x14ac:dyDescent="0.2">
      <c r="A6" s="2">
        <v>45481</v>
      </c>
      <c r="B6" s="3">
        <v>227.82</v>
      </c>
      <c r="C6">
        <v>0.86000000000001364</v>
      </c>
      <c r="D6">
        <v>4.2999999999999829</v>
      </c>
      <c r="E6">
        <v>0</v>
      </c>
    </row>
    <row r="7" spans="1:16" x14ac:dyDescent="0.2">
      <c r="A7" s="2">
        <v>45482</v>
      </c>
      <c r="B7" s="3">
        <v>228.68</v>
      </c>
      <c r="C7">
        <v>4.2999999999999829</v>
      </c>
      <c r="D7">
        <v>0</v>
      </c>
      <c r="E7">
        <v>5.4099999999999966</v>
      </c>
    </row>
    <row r="8" spans="1:16" x14ac:dyDescent="0.2">
      <c r="A8" s="2">
        <v>45483</v>
      </c>
      <c r="B8" s="3">
        <v>232.98</v>
      </c>
      <c r="C8">
        <v>-5.4099999999999966</v>
      </c>
      <c r="D8">
        <v>2.9699999999999989</v>
      </c>
      <c r="E8">
        <v>0</v>
      </c>
    </row>
    <row r="9" spans="1:16" x14ac:dyDescent="0.2">
      <c r="A9" s="2">
        <v>45484</v>
      </c>
      <c r="B9" s="3">
        <v>227.57</v>
      </c>
      <c r="C9">
        <v>2.9699999999999989</v>
      </c>
      <c r="D9">
        <v>3.8600000000000136</v>
      </c>
      <c r="E9">
        <v>0</v>
      </c>
    </row>
    <row r="10" spans="1:16" x14ac:dyDescent="0.2">
      <c r="A10" s="2">
        <v>45485</v>
      </c>
      <c r="B10" s="3">
        <v>230.54</v>
      </c>
      <c r="C10">
        <v>3.8600000000000136</v>
      </c>
      <c r="D10">
        <v>0.41999999999998749</v>
      </c>
      <c r="E10">
        <v>0</v>
      </c>
    </row>
    <row r="11" spans="1:16" x14ac:dyDescent="0.2">
      <c r="A11" s="2">
        <v>45488</v>
      </c>
      <c r="B11" s="3">
        <v>234.4</v>
      </c>
      <c r="C11">
        <v>0.41999999999998749</v>
      </c>
      <c r="D11">
        <v>0</v>
      </c>
      <c r="E11">
        <v>5.9399999999999977</v>
      </c>
    </row>
    <row r="12" spans="1:16" x14ac:dyDescent="0.2">
      <c r="A12" s="2">
        <v>45489</v>
      </c>
      <c r="B12" s="3">
        <v>234.82</v>
      </c>
      <c r="C12">
        <v>-5.9399999999999977</v>
      </c>
      <c r="D12">
        <v>0</v>
      </c>
      <c r="E12">
        <v>4.6999999999999886</v>
      </c>
    </row>
    <row r="13" spans="1:16" x14ac:dyDescent="0.2">
      <c r="A13" s="2">
        <v>45490</v>
      </c>
      <c r="B13" s="3">
        <v>228.88</v>
      </c>
      <c r="C13">
        <v>-4.6999999999999886</v>
      </c>
      <c r="D13">
        <v>0.12999999999999545</v>
      </c>
      <c r="E13">
        <v>0</v>
      </c>
    </row>
    <row r="14" spans="1:16" x14ac:dyDescent="0.2">
      <c r="A14" s="2">
        <v>45491</v>
      </c>
      <c r="B14" s="3">
        <v>224.18</v>
      </c>
      <c r="C14">
        <v>0.12999999999999545</v>
      </c>
      <c r="D14">
        <v>0</v>
      </c>
      <c r="E14">
        <v>0.34999999999999432</v>
      </c>
    </row>
    <row r="15" spans="1:16" x14ac:dyDescent="0.2">
      <c r="A15" s="2">
        <v>45492</v>
      </c>
      <c r="B15" s="3">
        <v>224.31</v>
      </c>
      <c r="C15">
        <v>-0.34999999999999432</v>
      </c>
      <c r="D15">
        <v>1.0499999999999829</v>
      </c>
      <c r="E15">
        <v>0</v>
      </c>
      <c r="F15">
        <f>AVERAGE(D2:D15)</f>
        <v>1.5099999999999969</v>
      </c>
      <c r="G15">
        <f>AVERAGE(E2:E15)</f>
        <v>1.1714285714285697</v>
      </c>
      <c r="M15">
        <f ca="1">MIN(INDIRECT("B"&amp;(ROW()-13)&amp;":B"&amp;ROW()))</f>
        <v>216.75</v>
      </c>
      <c r="N15">
        <f ca="1">MAX(INDIRECT("B"&amp;(ROW()-13)&amp;":B"&amp;ROW()))</f>
        <v>234.82</v>
      </c>
      <c r="O15">
        <f ca="1">((B15 - M15) / (N15 - M15)) * 100</f>
        <v>41.837299391256252</v>
      </c>
    </row>
    <row r="16" spans="1:16" x14ac:dyDescent="0.2">
      <c r="A16" s="2">
        <v>45495</v>
      </c>
      <c r="B16" s="3">
        <v>223.96</v>
      </c>
      <c r="C16">
        <v>1.0499999999999829</v>
      </c>
      <c r="D16">
        <v>0</v>
      </c>
      <c r="E16">
        <v>6.4699999999999989</v>
      </c>
      <c r="F16">
        <f>((F15 * 13) + D16) / 14</f>
        <v>1.4021428571428542</v>
      </c>
      <c r="G16">
        <f>((G15 * 13) + E16) / 14</f>
        <v>1.5498979591836719</v>
      </c>
      <c r="H16">
        <f>100 - (100 / (1 + (F16 / G16)))</f>
        <v>47.49740753543032</v>
      </c>
      <c r="M16">
        <f t="shared" ref="M16:M79" ca="1" si="0">MIN(INDIRECT("B"&amp;(ROW()-13)&amp;":B"&amp;ROW()))</f>
        <v>220.27</v>
      </c>
      <c r="N16">
        <f t="shared" ref="N16:N79" ca="1" si="1">MAX(INDIRECT("B"&amp;(ROW()-13)&amp;":B"&amp;ROW()))</f>
        <v>234.82</v>
      </c>
      <c r="O16">
        <f t="shared" ref="O16:O79" ca="1" si="2">((B16 - M16) / (N16 - M16)) * 100</f>
        <v>25.360824742268058</v>
      </c>
    </row>
    <row r="17" spans="1:16" x14ac:dyDescent="0.2">
      <c r="A17" s="2">
        <v>45496</v>
      </c>
      <c r="B17" s="3">
        <v>225.01</v>
      </c>
      <c r="C17">
        <v>-6.4699999999999989</v>
      </c>
      <c r="D17">
        <v>0</v>
      </c>
      <c r="E17">
        <v>1.0499999999999829</v>
      </c>
      <c r="F17">
        <f t="shared" ref="F17:F80" si="3">((F16 * 13) + D17) / 14</f>
        <v>1.3019897959183646</v>
      </c>
      <c r="G17">
        <f t="shared" ref="G17:G80" si="4">((G16 * 13) + E17) / 14</f>
        <v>1.5141909620991227</v>
      </c>
      <c r="H17">
        <f t="shared" ref="H17:H80" si="5">100 - (100 / (1 + (F17 / G17)))</f>
        <v>46.23246544852217</v>
      </c>
      <c r="M17">
        <f t="shared" ca="1" si="0"/>
        <v>221.55</v>
      </c>
      <c r="N17">
        <f t="shared" ca="1" si="1"/>
        <v>234.82</v>
      </c>
      <c r="O17">
        <f t="shared" ca="1" si="2"/>
        <v>26.073850791258359</v>
      </c>
      <c r="P17">
        <f ca="1">AVERAGE(O15:O17)</f>
        <v>31.090658308260895</v>
      </c>
    </row>
    <row r="18" spans="1:16" x14ac:dyDescent="0.2">
      <c r="A18" s="2">
        <v>45497</v>
      </c>
      <c r="B18" s="3">
        <v>218.54</v>
      </c>
      <c r="C18">
        <v>-1.0499999999999829</v>
      </c>
      <c r="D18">
        <v>0.46999999999999886</v>
      </c>
      <c r="E18">
        <v>0</v>
      </c>
      <c r="F18">
        <f t="shared" si="3"/>
        <v>1.2425619533527672</v>
      </c>
      <c r="G18">
        <f t="shared" si="4"/>
        <v>1.4060344648063283</v>
      </c>
      <c r="H18">
        <f t="shared" si="5"/>
        <v>46.913978469260655</v>
      </c>
      <c r="M18">
        <f t="shared" ca="1" si="0"/>
        <v>218.54</v>
      </c>
      <c r="N18">
        <f t="shared" ca="1" si="1"/>
        <v>234.82</v>
      </c>
      <c r="O18">
        <f t="shared" ca="1" si="2"/>
        <v>0</v>
      </c>
      <c r="P18">
        <f t="shared" ref="P18:P81" ca="1" si="6">AVERAGE(O16:O18)</f>
        <v>17.144891844508805</v>
      </c>
    </row>
    <row r="19" spans="1:16" x14ac:dyDescent="0.2">
      <c r="A19" s="2">
        <v>45498</v>
      </c>
      <c r="B19" s="3">
        <v>217.49</v>
      </c>
      <c r="C19">
        <v>0.46999999999999886</v>
      </c>
      <c r="D19">
        <v>0.28000000000000114</v>
      </c>
      <c r="E19">
        <v>0</v>
      </c>
      <c r="F19">
        <f t="shared" si="3"/>
        <v>1.173807528113284</v>
      </c>
      <c r="G19">
        <f t="shared" si="4"/>
        <v>1.3056034316058762</v>
      </c>
      <c r="H19">
        <f t="shared" si="5"/>
        <v>47.342193254088045</v>
      </c>
      <c r="M19">
        <f t="shared" ca="1" si="0"/>
        <v>217.49</v>
      </c>
      <c r="N19">
        <f t="shared" ca="1" si="1"/>
        <v>234.82</v>
      </c>
      <c r="O19">
        <f t="shared" ca="1" si="2"/>
        <v>0</v>
      </c>
      <c r="P19">
        <f t="shared" ca="1" si="6"/>
        <v>8.6912835970861195</v>
      </c>
    </row>
    <row r="20" spans="1:16" x14ac:dyDescent="0.2">
      <c r="A20" s="2">
        <v>45499</v>
      </c>
      <c r="B20" s="3">
        <v>217.96</v>
      </c>
      <c r="C20">
        <v>0.28000000000000114</v>
      </c>
      <c r="D20">
        <v>0.56000000000000227</v>
      </c>
      <c r="E20">
        <v>0</v>
      </c>
      <c r="F20">
        <f t="shared" si="3"/>
        <v>1.1299641332480497</v>
      </c>
      <c r="G20">
        <f t="shared" si="4"/>
        <v>1.2123460436340279</v>
      </c>
      <c r="H20">
        <f t="shared" si="5"/>
        <v>48.241438917888338</v>
      </c>
      <c r="M20">
        <f t="shared" ca="1" si="0"/>
        <v>217.49</v>
      </c>
      <c r="N20">
        <f t="shared" ca="1" si="1"/>
        <v>234.82</v>
      </c>
      <c r="O20">
        <f t="shared" ca="1" si="2"/>
        <v>2.712060011540677</v>
      </c>
      <c r="P20">
        <f t="shared" ca="1" si="6"/>
        <v>0.90402000384689229</v>
      </c>
    </row>
    <row r="21" spans="1:16" x14ac:dyDescent="0.2">
      <c r="A21" s="2">
        <v>45502</v>
      </c>
      <c r="B21" s="3">
        <v>218.24</v>
      </c>
      <c r="C21">
        <v>0.56000000000000227</v>
      </c>
      <c r="D21">
        <v>3.2800000000000011</v>
      </c>
      <c r="E21">
        <v>0</v>
      </c>
      <c r="F21">
        <f t="shared" si="3"/>
        <v>1.283538123730332</v>
      </c>
      <c r="G21">
        <f t="shared" si="4"/>
        <v>1.1257498976601688</v>
      </c>
      <c r="H21">
        <f t="shared" si="5"/>
        <v>53.274582048083595</v>
      </c>
      <c r="I21">
        <f>AVERAGE(B2:B21)</f>
        <v>225.0145</v>
      </c>
      <c r="J21">
        <f>_xlfn.STDEV.S(B2:B21)</f>
        <v>5.7219287096131062</v>
      </c>
      <c r="K21">
        <f>I21 + (2*J21)</f>
        <v>236.45835741922622</v>
      </c>
      <c r="L21">
        <f>I21 -(2*J21)</f>
        <v>213.57064258077378</v>
      </c>
      <c r="M21">
        <f t="shared" ca="1" si="0"/>
        <v>217.49</v>
      </c>
      <c r="N21">
        <f t="shared" ca="1" si="1"/>
        <v>234.82</v>
      </c>
      <c r="O21">
        <f t="shared" ca="1" si="2"/>
        <v>4.3277553375649198</v>
      </c>
      <c r="P21">
        <f t="shared" ca="1" si="6"/>
        <v>2.3466051163685324</v>
      </c>
    </row>
    <row r="22" spans="1:16" x14ac:dyDescent="0.2">
      <c r="A22" s="2">
        <v>45503</v>
      </c>
      <c r="B22" s="3">
        <v>218.8</v>
      </c>
      <c r="C22">
        <v>3.2800000000000011</v>
      </c>
      <c r="D22">
        <v>0</v>
      </c>
      <c r="E22">
        <v>3.7199999999999989</v>
      </c>
      <c r="F22">
        <f t="shared" si="3"/>
        <v>1.1918568291781655</v>
      </c>
      <c r="G22">
        <f t="shared" si="4"/>
        <v>1.311053476398728</v>
      </c>
      <c r="H22">
        <f t="shared" si="5"/>
        <v>47.618839018022882</v>
      </c>
      <c r="I22">
        <f t="shared" ref="I22:I85" si="7">AVERAGE(B3:B22)</f>
        <v>225.11700000000002</v>
      </c>
      <c r="J22">
        <f t="shared" ref="J22:J85" si="8">_xlfn.STDEV.S(B3:B22)</f>
        <v>5.5827592687336542</v>
      </c>
      <c r="K22">
        <f t="shared" ref="K22:K85" si="9">I22 + (2*J22)</f>
        <v>236.28251853746733</v>
      </c>
      <c r="L22">
        <f t="shared" ref="L22:L85" si="10">I22 -(2*J22)</f>
        <v>213.95148146253271</v>
      </c>
      <c r="M22">
        <f t="shared" ca="1" si="0"/>
        <v>217.49</v>
      </c>
      <c r="N22">
        <f t="shared" ca="1" si="1"/>
        <v>234.82</v>
      </c>
      <c r="O22">
        <f t="shared" ca="1" si="2"/>
        <v>7.5591459896134072</v>
      </c>
      <c r="P22">
        <f t="shared" ca="1" si="6"/>
        <v>4.8663204462396683</v>
      </c>
    </row>
    <row r="23" spans="1:16" x14ac:dyDescent="0.2">
      <c r="A23" s="2">
        <v>45504</v>
      </c>
      <c r="B23" s="3">
        <v>222.08</v>
      </c>
      <c r="C23">
        <v>-3.7199999999999989</v>
      </c>
      <c r="D23">
        <v>1.5</v>
      </c>
      <c r="E23">
        <v>0</v>
      </c>
      <c r="F23">
        <f t="shared" si="3"/>
        <v>1.2138670556654394</v>
      </c>
      <c r="G23">
        <f t="shared" si="4"/>
        <v>1.2174067995131046</v>
      </c>
      <c r="H23">
        <f t="shared" si="5"/>
        <v>49.927203925626777</v>
      </c>
      <c r="I23">
        <f t="shared" si="7"/>
        <v>225.20749999999998</v>
      </c>
      <c r="J23">
        <f t="shared" si="8"/>
        <v>5.5143018597098905</v>
      </c>
      <c r="K23">
        <f t="shared" si="9"/>
        <v>236.23610371941976</v>
      </c>
      <c r="L23">
        <f t="shared" si="10"/>
        <v>214.1788962805802</v>
      </c>
      <c r="M23">
        <f t="shared" ca="1" si="0"/>
        <v>217.49</v>
      </c>
      <c r="N23">
        <f t="shared" ca="1" si="1"/>
        <v>234.82</v>
      </c>
      <c r="O23">
        <f t="shared" ca="1" si="2"/>
        <v>26.485862665897329</v>
      </c>
      <c r="P23">
        <f t="shared" ca="1" si="6"/>
        <v>12.790921331025219</v>
      </c>
    </row>
    <row r="24" spans="1:16" x14ac:dyDescent="0.2">
      <c r="A24" s="2">
        <v>45505</v>
      </c>
      <c r="B24" s="3">
        <v>218.36</v>
      </c>
      <c r="C24">
        <v>1.5</v>
      </c>
      <c r="D24">
        <v>0</v>
      </c>
      <c r="E24">
        <v>10.590000000000003</v>
      </c>
      <c r="F24">
        <f t="shared" si="3"/>
        <v>1.1271622659750509</v>
      </c>
      <c r="G24">
        <f t="shared" si="4"/>
        <v>1.886877742405026</v>
      </c>
      <c r="H24">
        <f t="shared" si="5"/>
        <v>37.39705720034069</v>
      </c>
      <c r="I24">
        <f t="shared" si="7"/>
        <v>225.04799999999994</v>
      </c>
      <c r="J24">
        <f t="shared" si="8"/>
        <v>5.6696102158790369</v>
      </c>
      <c r="K24">
        <f t="shared" si="9"/>
        <v>236.38722043175801</v>
      </c>
      <c r="L24">
        <f t="shared" si="10"/>
        <v>213.70877956824188</v>
      </c>
      <c r="M24">
        <f t="shared" ca="1" si="0"/>
        <v>217.49</v>
      </c>
      <c r="N24">
        <f t="shared" ca="1" si="1"/>
        <v>234.82</v>
      </c>
      <c r="O24">
        <f t="shared" ca="1" si="2"/>
        <v>5.0201961915753337</v>
      </c>
      <c r="P24">
        <f t="shared" ca="1" si="6"/>
        <v>13.021734949028689</v>
      </c>
    </row>
    <row r="25" spans="1:16" x14ac:dyDescent="0.2">
      <c r="A25" s="2">
        <v>45506</v>
      </c>
      <c r="B25" s="3">
        <v>219.86</v>
      </c>
      <c r="C25">
        <v>-10.590000000000003</v>
      </c>
      <c r="D25">
        <v>0</v>
      </c>
      <c r="E25">
        <v>2.0400000000000205</v>
      </c>
      <c r="F25">
        <f t="shared" si="3"/>
        <v>1.0466506755482616</v>
      </c>
      <c r="G25">
        <f t="shared" si="4"/>
        <v>1.8978150465189541</v>
      </c>
      <c r="H25">
        <f t="shared" si="5"/>
        <v>35.546369845781115</v>
      </c>
      <c r="I25">
        <f t="shared" si="7"/>
        <v>224.72399999999993</v>
      </c>
      <c r="J25">
        <f t="shared" si="8"/>
        <v>5.7760470912207715</v>
      </c>
      <c r="K25">
        <f t="shared" si="9"/>
        <v>236.27609418244148</v>
      </c>
      <c r="L25">
        <f t="shared" si="10"/>
        <v>213.17190581755838</v>
      </c>
      <c r="M25">
        <f t="shared" ca="1" si="0"/>
        <v>217.49</v>
      </c>
      <c r="N25">
        <f t="shared" ca="1" si="1"/>
        <v>234.82</v>
      </c>
      <c r="O25">
        <f t="shared" ca="1" si="2"/>
        <v>13.675706866705175</v>
      </c>
      <c r="P25">
        <f t="shared" ca="1" si="6"/>
        <v>15.060588574725946</v>
      </c>
    </row>
    <row r="26" spans="1:16" x14ac:dyDescent="0.2">
      <c r="A26" s="2">
        <v>45509</v>
      </c>
      <c r="B26" s="3">
        <v>209.27</v>
      </c>
      <c r="C26">
        <v>-2.0400000000000205</v>
      </c>
      <c r="D26">
        <v>2.5900000000000034</v>
      </c>
      <c r="E26">
        <v>0</v>
      </c>
      <c r="F26">
        <f t="shared" si="3"/>
        <v>1.1568899130091004</v>
      </c>
      <c r="G26">
        <f t="shared" si="4"/>
        <v>1.7622568289104574</v>
      </c>
      <c r="H26">
        <f t="shared" si="5"/>
        <v>39.631098238259803</v>
      </c>
      <c r="I26">
        <f t="shared" si="7"/>
        <v>223.79650000000001</v>
      </c>
      <c r="J26">
        <f t="shared" si="8"/>
        <v>6.6725180877670818</v>
      </c>
      <c r="K26">
        <f t="shared" si="9"/>
        <v>237.14153617553418</v>
      </c>
      <c r="L26">
        <f t="shared" si="10"/>
        <v>210.45146382446583</v>
      </c>
      <c r="M26">
        <f t="shared" ca="1" si="0"/>
        <v>209.27</v>
      </c>
      <c r="N26">
        <f t="shared" ca="1" si="1"/>
        <v>228.88</v>
      </c>
      <c r="O26">
        <f t="shared" ca="1" si="2"/>
        <v>0</v>
      </c>
      <c r="P26">
        <f t="shared" ca="1" si="6"/>
        <v>6.231967686093502</v>
      </c>
    </row>
    <row r="27" spans="1:16" x14ac:dyDescent="0.2">
      <c r="A27" s="2">
        <v>45510</v>
      </c>
      <c r="B27" s="3">
        <v>207.23</v>
      </c>
      <c r="C27">
        <v>2.5900000000000034</v>
      </c>
      <c r="D27">
        <v>3.4900000000000091</v>
      </c>
      <c r="E27">
        <v>0</v>
      </c>
      <c r="F27">
        <f t="shared" si="3"/>
        <v>1.323540633508451</v>
      </c>
      <c r="G27">
        <f t="shared" si="4"/>
        <v>1.6363813411311392</v>
      </c>
      <c r="H27">
        <f t="shared" si="5"/>
        <v>44.715389285543907</v>
      </c>
      <c r="I27">
        <f t="shared" si="7"/>
        <v>222.72399999999999</v>
      </c>
      <c r="J27">
        <f t="shared" si="8"/>
        <v>7.5167275914596283</v>
      </c>
      <c r="K27">
        <f t="shared" si="9"/>
        <v>237.75745518291924</v>
      </c>
      <c r="L27">
        <f t="shared" si="10"/>
        <v>207.69054481708073</v>
      </c>
      <c r="M27">
        <f t="shared" ca="1" si="0"/>
        <v>207.23</v>
      </c>
      <c r="N27">
        <f t="shared" ca="1" si="1"/>
        <v>225.01</v>
      </c>
      <c r="O27">
        <f t="shared" ca="1" si="2"/>
        <v>0</v>
      </c>
      <c r="P27">
        <f t="shared" ca="1" si="6"/>
        <v>4.5585689555683917</v>
      </c>
    </row>
    <row r="28" spans="1:16" x14ac:dyDescent="0.2">
      <c r="A28" s="2">
        <v>45511</v>
      </c>
      <c r="B28" s="3">
        <v>209.82</v>
      </c>
      <c r="C28">
        <v>3.4900000000000091</v>
      </c>
      <c r="D28">
        <v>2.9300000000000068</v>
      </c>
      <c r="E28">
        <v>0</v>
      </c>
      <c r="F28">
        <f t="shared" si="3"/>
        <v>1.4382877311149909</v>
      </c>
      <c r="G28">
        <f t="shared" si="4"/>
        <v>1.5194969596217722</v>
      </c>
      <c r="H28">
        <f t="shared" si="5"/>
        <v>48.627195063232399</v>
      </c>
      <c r="I28">
        <f t="shared" si="7"/>
        <v>221.56599999999997</v>
      </c>
      <c r="J28">
        <f t="shared" si="8"/>
        <v>7.6365846595947504</v>
      </c>
      <c r="K28">
        <f t="shared" si="9"/>
        <v>236.83916931918947</v>
      </c>
      <c r="L28">
        <f t="shared" si="10"/>
        <v>206.29283068081048</v>
      </c>
      <c r="M28">
        <f t="shared" ca="1" si="0"/>
        <v>207.23</v>
      </c>
      <c r="N28">
        <f t="shared" ca="1" si="1"/>
        <v>225.01</v>
      </c>
      <c r="O28">
        <f t="shared" ca="1" si="2"/>
        <v>14.566929133858286</v>
      </c>
      <c r="P28">
        <f t="shared" ca="1" si="6"/>
        <v>4.8556430446194287</v>
      </c>
    </row>
    <row r="29" spans="1:16" x14ac:dyDescent="0.2">
      <c r="A29" s="2">
        <v>45512</v>
      </c>
      <c r="B29" s="3">
        <v>213.31</v>
      </c>
      <c r="C29">
        <v>2.9300000000000068</v>
      </c>
      <c r="D29">
        <v>1.289999999999992</v>
      </c>
      <c r="E29">
        <v>0</v>
      </c>
      <c r="F29">
        <f t="shared" si="3"/>
        <v>1.4276957503210623</v>
      </c>
      <c r="G29">
        <f t="shared" si="4"/>
        <v>1.4109614625059312</v>
      </c>
      <c r="H29">
        <f t="shared" si="5"/>
        <v>50.294757108035341</v>
      </c>
      <c r="I29">
        <f t="shared" si="7"/>
        <v>220.85300000000001</v>
      </c>
      <c r="J29">
        <f t="shared" si="8"/>
        <v>7.711840588546802</v>
      </c>
      <c r="K29">
        <f t="shared" si="9"/>
        <v>236.27668117709362</v>
      </c>
      <c r="L29">
        <f t="shared" si="10"/>
        <v>205.4293188229064</v>
      </c>
      <c r="M29">
        <f t="shared" ca="1" si="0"/>
        <v>207.23</v>
      </c>
      <c r="N29">
        <f t="shared" ca="1" si="1"/>
        <v>225.01</v>
      </c>
      <c r="O29">
        <f t="shared" ca="1" si="2"/>
        <v>34.195725534308281</v>
      </c>
      <c r="P29">
        <f t="shared" ca="1" si="6"/>
        <v>16.254218222722191</v>
      </c>
    </row>
    <row r="30" spans="1:16" x14ac:dyDescent="0.2">
      <c r="A30" s="2">
        <v>45513</v>
      </c>
      <c r="B30" s="3">
        <v>216.24</v>
      </c>
      <c r="C30">
        <v>1.289999999999992</v>
      </c>
      <c r="D30">
        <v>3.7400000000000091</v>
      </c>
      <c r="E30">
        <v>0</v>
      </c>
      <c r="F30">
        <f t="shared" si="3"/>
        <v>1.5928603395838441</v>
      </c>
      <c r="G30">
        <f t="shared" si="4"/>
        <v>1.3101785008983649</v>
      </c>
      <c r="H30">
        <f t="shared" si="5"/>
        <v>54.868722986815506</v>
      </c>
      <c r="I30">
        <f t="shared" si="7"/>
        <v>220.13800000000001</v>
      </c>
      <c r="J30">
        <f t="shared" si="8"/>
        <v>7.4239814825086672</v>
      </c>
      <c r="K30">
        <f t="shared" si="9"/>
        <v>234.98596296501734</v>
      </c>
      <c r="L30">
        <f t="shared" si="10"/>
        <v>205.29003703498267</v>
      </c>
      <c r="M30">
        <f t="shared" ca="1" si="0"/>
        <v>207.23</v>
      </c>
      <c r="N30">
        <f t="shared" ca="1" si="1"/>
        <v>225.01</v>
      </c>
      <c r="O30">
        <f t="shared" ca="1" si="2"/>
        <v>50.674915635545659</v>
      </c>
      <c r="P30">
        <f t="shared" ca="1" si="6"/>
        <v>33.145856767904071</v>
      </c>
    </row>
    <row r="31" spans="1:16" x14ac:dyDescent="0.2">
      <c r="A31" s="2">
        <v>45516</v>
      </c>
      <c r="B31" s="3">
        <v>217.53</v>
      </c>
      <c r="C31">
        <v>3.7400000000000091</v>
      </c>
      <c r="D31">
        <v>0.44999999999998863</v>
      </c>
      <c r="E31">
        <v>0</v>
      </c>
      <c r="F31">
        <f t="shared" si="3"/>
        <v>1.5112274581849974</v>
      </c>
      <c r="G31">
        <f t="shared" si="4"/>
        <v>1.2165943222627675</v>
      </c>
      <c r="H31">
        <f t="shared" si="5"/>
        <v>55.400520261882107</v>
      </c>
      <c r="I31">
        <f t="shared" si="7"/>
        <v>219.29450000000003</v>
      </c>
      <c r="J31">
        <f t="shared" si="8"/>
        <v>6.6346843616669036</v>
      </c>
      <c r="K31">
        <f t="shared" si="9"/>
        <v>232.56386872333383</v>
      </c>
      <c r="L31">
        <f t="shared" si="10"/>
        <v>206.02513127666623</v>
      </c>
      <c r="M31">
        <f t="shared" ca="1" si="0"/>
        <v>207.23</v>
      </c>
      <c r="N31">
        <f t="shared" ca="1" si="1"/>
        <v>222.08</v>
      </c>
      <c r="O31">
        <f t="shared" ca="1" si="2"/>
        <v>69.360269360269328</v>
      </c>
      <c r="P31">
        <f t="shared" ca="1" si="6"/>
        <v>51.410303510041082</v>
      </c>
    </row>
    <row r="32" spans="1:16" x14ac:dyDescent="0.2">
      <c r="A32" s="2">
        <v>45517</v>
      </c>
      <c r="B32" s="3">
        <v>221.27</v>
      </c>
      <c r="C32">
        <v>0.44999999999998863</v>
      </c>
      <c r="D32">
        <v>3</v>
      </c>
      <c r="E32">
        <v>0</v>
      </c>
      <c r="F32">
        <f t="shared" si="3"/>
        <v>1.6175683540289261</v>
      </c>
      <c r="G32">
        <f t="shared" si="4"/>
        <v>1.129694727815427</v>
      </c>
      <c r="H32">
        <f t="shared" si="5"/>
        <v>58.879266595137459</v>
      </c>
      <c r="I32">
        <f t="shared" si="7"/>
        <v>218.61700000000005</v>
      </c>
      <c r="J32">
        <f t="shared" si="8"/>
        <v>5.5726919697282478</v>
      </c>
      <c r="K32">
        <f t="shared" si="9"/>
        <v>229.76238393945656</v>
      </c>
      <c r="L32">
        <f t="shared" si="10"/>
        <v>207.47161606054354</v>
      </c>
      <c r="M32">
        <f t="shared" ca="1" si="0"/>
        <v>207.23</v>
      </c>
      <c r="N32">
        <f t="shared" ca="1" si="1"/>
        <v>222.08</v>
      </c>
      <c r="O32">
        <f t="shared" ca="1" si="2"/>
        <v>94.545454545454547</v>
      </c>
      <c r="P32">
        <f t="shared" ca="1" si="6"/>
        <v>71.526879847089845</v>
      </c>
    </row>
    <row r="33" spans="1:16" x14ac:dyDescent="0.2">
      <c r="A33" s="2">
        <v>45518</v>
      </c>
      <c r="B33" s="3">
        <v>221.72</v>
      </c>
      <c r="C33">
        <v>3</v>
      </c>
      <c r="D33">
        <v>1.3300000000000125</v>
      </c>
      <c r="E33">
        <v>0</v>
      </c>
      <c r="F33">
        <f t="shared" si="3"/>
        <v>1.5970277573125753</v>
      </c>
      <c r="G33">
        <f t="shared" si="4"/>
        <v>1.0490022472571823</v>
      </c>
      <c r="H33">
        <f t="shared" si="5"/>
        <v>60.355617833300073</v>
      </c>
      <c r="I33">
        <f t="shared" si="7"/>
        <v>218.25900000000007</v>
      </c>
      <c r="J33">
        <f t="shared" si="8"/>
        <v>5.0875450599323564</v>
      </c>
      <c r="K33">
        <f t="shared" si="9"/>
        <v>228.43409011986478</v>
      </c>
      <c r="L33">
        <f t="shared" si="10"/>
        <v>208.08390988013537</v>
      </c>
      <c r="M33">
        <f t="shared" ca="1" si="0"/>
        <v>207.23</v>
      </c>
      <c r="N33">
        <f t="shared" ca="1" si="1"/>
        <v>222.08</v>
      </c>
      <c r="O33">
        <f t="shared" ca="1" si="2"/>
        <v>97.575757575757478</v>
      </c>
      <c r="P33">
        <f t="shared" ca="1" si="6"/>
        <v>87.160493827160451</v>
      </c>
    </row>
    <row r="34" spans="1:16" x14ac:dyDescent="0.2">
      <c r="A34" s="2">
        <v>45519</v>
      </c>
      <c r="B34" s="3">
        <v>224.72</v>
      </c>
      <c r="C34">
        <v>1.3300000000000125</v>
      </c>
      <c r="D34">
        <v>0</v>
      </c>
      <c r="E34">
        <v>0.16000000000002501</v>
      </c>
      <c r="F34">
        <f t="shared" si="3"/>
        <v>1.4829543460759627</v>
      </c>
      <c r="G34">
        <f t="shared" si="4"/>
        <v>0.9855020867388139</v>
      </c>
      <c r="H34">
        <f t="shared" si="5"/>
        <v>60.07618065938285</v>
      </c>
      <c r="I34">
        <f t="shared" si="7"/>
        <v>218.28600000000006</v>
      </c>
      <c r="J34">
        <f t="shared" si="8"/>
        <v>5.1219387776607865</v>
      </c>
      <c r="K34">
        <f t="shared" si="9"/>
        <v>228.52987755532163</v>
      </c>
      <c r="L34">
        <f t="shared" si="10"/>
        <v>208.04212244467848</v>
      </c>
      <c r="M34">
        <f t="shared" ca="1" si="0"/>
        <v>207.23</v>
      </c>
      <c r="N34">
        <f t="shared" ca="1" si="1"/>
        <v>224.72</v>
      </c>
      <c r="O34">
        <f t="shared" ca="1" si="2"/>
        <v>100</v>
      </c>
      <c r="P34">
        <f t="shared" ca="1" si="6"/>
        <v>97.373737373737342</v>
      </c>
    </row>
    <row r="35" spans="1:16" x14ac:dyDescent="0.2">
      <c r="A35" s="2">
        <v>45520</v>
      </c>
      <c r="B35" s="3">
        <v>226.05</v>
      </c>
      <c r="C35">
        <v>-0.16000000000002501</v>
      </c>
      <c r="D35">
        <v>0.62000000000000455</v>
      </c>
      <c r="E35">
        <v>0</v>
      </c>
      <c r="F35">
        <f t="shared" si="3"/>
        <v>1.4213147499276799</v>
      </c>
      <c r="G35">
        <f t="shared" si="4"/>
        <v>0.91510908054318441</v>
      </c>
      <c r="H35">
        <f t="shared" si="5"/>
        <v>60.832916159789356</v>
      </c>
      <c r="I35">
        <f t="shared" si="7"/>
        <v>218.37299999999999</v>
      </c>
      <c r="J35">
        <f t="shared" si="8"/>
        <v>5.2429934197936978</v>
      </c>
      <c r="K35">
        <f t="shared" si="9"/>
        <v>228.85898683958737</v>
      </c>
      <c r="L35">
        <f t="shared" si="10"/>
        <v>207.88701316041261</v>
      </c>
      <c r="M35">
        <f t="shared" ca="1" si="0"/>
        <v>207.23</v>
      </c>
      <c r="N35">
        <f t="shared" ca="1" si="1"/>
        <v>226.05</v>
      </c>
      <c r="O35">
        <f t="shared" ca="1" si="2"/>
        <v>100</v>
      </c>
      <c r="P35">
        <f t="shared" ca="1" si="6"/>
        <v>99.191919191919169</v>
      </c>
    </row>
    <row r="36" spans="1:16" x14ac:dyDescent="0.2">
      <c r="A36" s="2">
        <v>45523</v>
      </c>
      <c r="B36" s="3">
        <v>225.89</v>
      </c>
      <c r="C36">
        <v>0.62000000000000455</v>
      </c>
      <c r="D36">
        <v>0</v>
      </c>
      <c r="E36">
        <v>0.10999999999998522</v>
      </c>
      <c r="F36">
        <f t="shared" si="3"/>
        <v>1.3197922677899885</v>
      </c>
      <c r="G36">
        <f t="shared" si="4"/>
        <v>0.85760128907581301</v>
      </c>
      <c r="H36">
        <f t="shared" si="5"/>
        <v>60.613400073146757</v>
      </c>
      <c r="I36">
        <f t="shared" si="7"/>
        <v>218.46950000000001</v>
      </c>
      <c r="J36">
        <f t="shared" si="8"/>
        <v>5.3675197398700583</v>
      </c>
      <c r="K36">
        <f t="shared" si="9"/>
        <v>229.20453947974013</v>
      </c>
      <c r="L36">
        <f t="shared" si="10"/>
        <v>207.73446052025989</v>
      </c>
      <c r="M36">
        <f t="shared" ca="1" si="0"/>
        <v>207.23</v>
      </c>
      <c r="N36">
        <f t="shared" ca="1" si="1"/>
        <v>226.05</v>
      </c>
      <c r="O36">
        <f t="shared" ca="1" si="2"/>
        <v>99.149840595111442</v>
      </c>
      <c r="P36">
        <f t="shared" ca="1" si="6"/>
        <v>99.7166135317038</v>
      </c>
    </row>
    <row r="37" spans="1:16" x14ac:dyDescent="0.2">
      <c r="A37" s="2">
        <v>45524</v>
      </c>
      <c r="B37" s="3">
        <v>226.51</v>
      </c>
      <c r="C37">
        <v>-0.10999999999998522</v>
      </c>
      <c r="D37">
        <v>0</v>
      </c>
      <c r="E37">
        <v>1.8700000000000045</v>
      </c>
      <c r="F37">
        <f t="shared" si="3"/>
        <v>1.2255213915192749</v>
      </c>
      <c r="G37">
        <f t="shared" si="4"/>
        <v>0.9299154827132553</v>
      </c>
      <c r="H37">
        <f t="shared" si="5"/>
        <v>56.857215637810633</v>
      </c>
      <c r="I37">
        <f t="shared" si="7"/>
        <v>218.54450000000003</v>
      </c>
      <c r="J37">
        <f t="shared" si="8"/>
        <v>5.4731598445697278</v>
      </c>
      <c r="K37">
        <f t="shared" si="9"/>
        <v>229.49081968913947</v>
      </c>
      <c r="L37">
        <f t="shared" si="10"/>
        <v>207.59818031086058</v>
      </c>
      <c r="M37">
        <f t="shared" ca="1" si="0"/>
        <v>207.23</v>
      </c>
      <c r="N37">
        <f t="shared" ca="1" si="1"/>
        <v>226.51</v>
      </c>
      <c r="O37">
        <f t="shared" ca="1" si="2"/>
        <v>100</v>
      </c>
      <c r="P37">
        <f t="shared" ca="1" si="6"/>
        <v>99.7166135317038</v>
      </c>
    </row>
    <row r="38" spans="1:16" x14ac:dyDescent="0.2">
      <c r="A38" s="2">
        <v>45525</v>
      </c>
      <c r="B38" s="3">
        <v>226.4</v>
      </c>
      <c r="C38">
        <v>-1.8700000000000045</v>
      </c>
      <c r="D38">
        <v>2.3100000000000023</v>
      </c>
      <c r="E38">
        <v>0</v>
      </c>
      <c r="F38">
        <f t="shared" si="3"/>
        <v>1.3029841492678982</v>
      </c>
      <c r="G38">
        <f t="shared" si="4"/>
        <v>0.86349294823373701</v>
      </c>
      <c r="H38">
        <f t="shared" si="5"/>
        <v>60.142992084730068</v>
      </c>
      <c r="I38">
        <f t="shared" si="7"/>
        <v>218.93749999999994</v>
      </c>
      <c r="J38">
        <f t="shared" si="8"/>
        <v>5.7481071255079961</v>
      </c>
      <c r="K38">
        <f t="shared" si="9"/>
        <v>230.43371425101594</v>
      </c>
      <c r="L38">
        <f t="shared" si="10"/>
        <v>207.44128574898394</v>
      </c>
      <c r="M38">
        <f t="shared" ca="1" si="0"/>
        <v>207.23</v>
      </c>
      <c r="N38">
        <f t="shared" ca="1" si="1"/>
        <v>226.51</v>
      </c>
      <c r="O38">
        <f t="shared" ca="1" si="2"/>
        <v>99.429460580912945</v>
      </c>
      <c r="P38">
        <f t="shared" ca="1" si="6"/>
        <v>99.526433725341462</v>
      </c>
    </row>
    <row r="39" spans="1:16" x14ac:dyDescent="0.2">
      <c r="A39" s="2">
        <v>45526</v>
      </c>
      <c r="B39" s="3">
        <v>224.53</v>
      </c>
      <c r="C39">
        <v>2.3100000000000023</v>
      </c>
      <c r="D39">
        <v>0.34000000000000341</v>
      </c>
      <c r="E39">
        <v>0</v>
      </c>
      <c r="F39">
        <f t="shared" si="3"/>
        <v>1.2341995671773343</v>
      </c>
      <c r="G39">
        <f t="shared" si="4"/>
        <v>0.80181488050275573</v>
      </c>
      <c r="H39">
        <f t="shared" si="5"/>
        <v>60.618409097422017</v>
      </c>
      <c r="I39">
        <f t="shared" si="7"/>
        <v>219.28949999999995</v>
      </c>
      <c r="J39">
        <f t="shared" si="8"/>
        <v>5.8690835606681615</v>
      </c>
      <c r="K39">
        <f t="shared" si="9"/>
        <v>231.02766712133626</v>
      </c>
      <c r="L39">
        <f t="shared" si="10"/>
        <v>207.55133287866363</v>
      </c>
      <c r="M39">
        <f t="shared" ca="1" si="0"/>
        <v>207.23</v>
      </c>
      <c r="N39">
        <f t="shared" ca="1" si="1"/>
        <v>226.51</v>
      </c>
      <c r="O39">
        <f t="shared" ca="1" si="2"/>
        <v>89.73029045643159</v>
      </c>
      <c r="P39">
        <f t="shared" ca="1" si="6"/>
        <v>96.38658367911485</v>
      </c>
    </row>
    <row r="40" spans="1:16" x14ac:dyDescent="0.2">
      <c r="A40" s="2">
        <v>45527</v>
      </c>
      <c r="B40" s="3">
        <v>226.84</v>
      </c>
      <c r="C40">
        <v>0.34000000000000341</v>
      </c>
      <c r="D40">
        <v>0.84999999999999432</v>
      </c>
      <c r="E40">
        <v>0</v>
      </c>
      <c r="F40">
        <f t="shared" si="3"/>
        <v>1.2067567409503812</v>
      </c>
      <c r="G40">
        <f t="shared" si="4"/>
        <v>0.74454238903827308</v>
      </c>
      <c r="H40">
        <f t="shared" si="5"/>
        <v>61.843759493573792</v>
      </c>
      <c r="I40">
        <f t="shared" si="7"/>
        <v>219.73349999999999</v>
      </c>
      <c r="J40">
        <f t="shared" si="8"/>
        <v>6.0947624408607037</v>
      </c>
      <c r="K40">
        <f t="shared" si="9"/>
        <v>231.9230248817214</v>
      </c>
      <c r="L40">
        <f t="shared" si="10"/>
        <v>207.54397511827858</v>
      </c>
      <c r="M40">
        <f t="shared" ca="1" si="0"/>
        <v>207.23</v>
      </c>
      <c r="N40">
        <f t="shared" ca="1" si="1"/>
        <v>226.84</v>
      </c>
      <c r="O40">
        <f t="shared" ca="1" si="2"/>
        <v>100</v>
      </c>
      <c r="P40">
        <f t="shared" ca="1" si="6"/>
        <v>96.38658367911485</v>
      </c>
    </row>
    <row r="41" spans="1:16" x14ac:dyDescent="0.2">
      <c r="A41" s="2">
        <v>45530</v>
      </c>
      <c r="B41" s="3">
        <v>227.18</v>
      </c>
      <c r="C41">
        <v>0.84999999999999432</v>
      </c>
      <c r="D41">
        <v>0</v>
      </c>
      <c r="E41">
        <v>1.539999999999992</v>
      </c>
      <c r="F41">
        <f t="shared" si="3"/>
        <v>1.1205598308824969</v>
      </c>
      <c r="G41">
        <f t="shared" si="4"/>
        <v>0.80136078982125292</v>
      </c>
      <c r="H41">
        <f t="shared" si="5"/>
        <v>58.304168174863612</v>
      </c>
      <c r="I41">
        <f t="shared" si="7"/>
        <v>220.18050000000002</v>
      </c>
      <c r="J41">
        <f t="shared" si="8"/>
        <v>6.3037169277548593</v>
      </c>
      <c r="K41">
        <f t="shared" si="9"/>
        <v>232.78793385550975</v>
      </c>
      <c r="L41">
        <f t="shared" si="10"/>
        <v>207.5730661444903</v>
      </c>
      <c r="M41">
        <f t="shared" ca="1" si="0"/>
        <v>209.82</v>
      </c>
      <c r="N41">
        <f t="shared" ca="1" si="1"/>
        <v>227.18</v>
      </c>
      <c r="O41">
        <f t="shared" ca="1" si="2"/>
        <v>100</v>
      </c>
      <c r="P41">
        <f t="shared" ca="1" si="6"/>
        <v>96.576763485477201</v>
      </c>
    </row>
    <row r="42" spans="1:16" x14ac:dyDescent="0.2">
      <c r="A42" s="2">
        <v>45531</v>
      </c>
      <c r="B42" s="3">
        <v>228.03</v>
      </c>
      <c r="C42">
        <v>-1.539999999999992</v>
      </c>
      <c r="D42">
        <v>3.2999999999999829</v>
      </c>
      <c r="E42">
        <v>0</v>
      </c>
      <c r="F42">
        <f t="shared" si="3"/>
        <v>1.2762341286766028</v>
      </c>
      <c r="G42">
        <f t="shared" si="4"/>
        <v>0.74412073340544915</v>
      </c>
      <c r="H42">
        <f t="shared" si="5"/>
        <v>63.168810223833418</v>
      </c>
      <c r="I42">
        <f t="shared" si="7"/>
        <v>220.642</v>
      </c>
      <c r="J42">
        <f t="shared" si="8"/>
        <v>6.5310969498562086</v>
      </c>
      <c r="K42">
        <f t="shared" si="9"/>
        <v>233.70419389971241</v>
      </c>
      <c r="L42">
        <f t="shared" si="10"/>
        <v>207.57980610028758</v>
      </c>
      <c r="M42">
        <f t="shared" ca="1" si="0"/>
        <v>213.31</v>
      </c>
      <c r="N42">
        <f t="shared" ca="1" si="1"/>
        <v>228.03</v>
      </c>
      <c r="O42">
        <f t="shared" ca="1" si="2"/>
        <v>100</v>
      </c>
      <c r="P42">
        <f t="shared" ca="1" si="6"/>
        <v>100</v>
      </c>
    </row>
    <row r="43" spans="1:16" x14ac:dyDescent="0.2">
      <c r="A43" s="2">
        <v>45532</v>
      </c>
      <c r="B43" s="3">
        <v>226.49</v>
      </c>
      <c r="C43">
        <v>3.2999999999999829</v>
      </c>
      <c r="D43">
        <v>0</v>
      </c>
      <c r="E43">
        <v>0.78999999999999204</v>
      </c>
      <c r="F43">
        <f t="shared" si="3"/>
        <v>1.1850745480568456</v>
      </c>
      <c r="G43">
        <f t="shared" si="4"/>
        <v>0.74739782387648801</v>
      </c>
      <c r="H43">
        <f t="shared" si="5"/>
        <v>61.324268603708056</v>
      </c>
      <c r="I43">
        <f t="shared" si="7"/>
        <v>220.86250000000001</v>
      </c>
      <c r="J43">
        <f t="shared" si="8"/>
        <v>6.6554614494611251</v>
      </c>
      <c r="K43">
        <f t="shared" si="9"/>
        <v>234.17342289892227</v>
      </c>
      <c r="L43">
        <f t="shared" si="10"/>
        <v>207.55157710107775</v>
      </c>
      <c r="M43">
        <f t="shared" ca="1" si="0"/>
        <v>216.24</v>
      </c>
      <c r="N43">
        <f t="shared" ca="1" si="1"/>
        <v>228.03</v>
      </c>
      <c r="O43">
        <f t="shared" ca="1" si="2"/>
        <v>86.938083121289296</v>
      </c>
      <c r="P43">
        <f t="shared" ca="1" si="6"/>
        <v>95.646027707096437</v>
      </c>
    </row>
    <row r="44" spans="1:16" x14ac:dyDescent="0.2">
      <c r="A44" s="2">
        <v>45533</v>
      </c>
      <c r="B44" s="3">
        <v>229.79</v>
      </c>
      <c r="C44">
        <v>-0.78999999999999204</v>
      </c>
      <c r="D44">
        <v>0</v>
      </c>
      <c r="E44">
        <v>6.2299999999999898</v>
      </c>
      <c r="F44">
        <f t="shared" si="3"/>
        <v>1.1004263660527853</v>
      </c>
      <c r="G44">
        <f t="shared" si="4"/>
        <v>1.1390122650281667</v>
      </c>
      <c r="H44">
        <f t="shared" si="5"/>
        <v>49.13849170859492</v>
      </c>
      <c r="I44">
        <f t="shared" si="7"/>
        <v>221.43400000000003</v>
      </c>
      <c r="J44">
        <f t="shared" si="8"/>
        <v>6.9149482625457308</v>
      </c>
      <c r="K44">
        <f t="shared" si="9"/>
        <v>235.2638965250915</v>
      </c>
      <c r="L44">
        <f t="shared" si="10"/>
        <v>207.60410347490856</v>
      </c>
      <c r="M44">
        <f t="shared" ca="1" si="0"/>
        <v>217.53</v>
      </c>
      <c r="N44">
        <f t="shared" ca="1" si="1"/>
        <v>229.79</v>
      </c>
      <c r="O44">
        <f t="shared" ca="1" si="2"/>
        <v>100</v>
      </c>
      <c r="P44">
        <f t="shared" ca="1" si="6"/>
        <v>95.646027707096437</v>
      </c>
    </row>
    <row r="45" spans="1:16" x14ac:dyDescent="0.2">
      <c r="A45" s="2">
        <v>45534</v>
      </c>
      <c r="B45" s="3">
        <v>229</v>
      </c>
      <c r="C45">
        <v>-6.2299999999999898</v>
      </c>
      <c r="D45">
        <v>0</v>
      </c>
      <c r="E45">
        <v>1.9200000000000159</v>
      </c>
      <c r="F45">
        <f t="shared" si="3"/>
        <v>1.0218244827633007</v>
      </c>
      <c r="G45">
        <f t="shared" si="4"/>
        <v>1.1947971032404416</v>
      </c>
      <c r="H45">
        <f t="shared" si="5"/>
        <v>46.098282594346962</v>
      </c>
      <c r="I45">
        <f t="shared" si="7"/>
        <v>221.89099999999999</v>
      </c>
      <c r="J45">
        <f t="shared" si="8"/>
        <v>7.1048670493876012</v>
      </c>
      <c r="K45">
        <f t="shared" si="9"/>
        <v>236.10073409877521</v>
      </c>
      <c r="L45">
        <f t="shared" si="10"/>
        <v>207.68126590122478</v>
      </c>
      <c r="M45">
        <f t="shared" ca="1" si="0"/>
        <v>221.27</v>
      </c>
      <c r="N45">
        <f t="shared" ca="1" si="1"/>
        <v>229.79</v>
      </c>
      <c r="O45">
        <f t="shared" ca="1" si="2"/>
        <v>90.727699530516503</v>
      </c>
      <c r="P45">
        <f t="shared" ca="1" si="6"/>
        <v>92.555260883935262</v>
      </c>
    </row>
    <row r="46" spans="1:16" x14ac:dyDescent="0.2">
      <c r="A46" s="2">
        <v>45538</v>
      </c>
      <c r="B46" s="3">
        <v>222.77</v>
      </c>
      <c r="C46">
        <v>-1.9200000000000159</v>
      </c>
      <c r="D46">
        <v>1.5300000000000011</v>
      </c>
      <c r="E46">
        <v>0</v>
      </c>
      <c r="F46">
        <f t="shared" si="3"/>
        <v>1.0581227339944936</v>
      </c>
      <c r="G46">
        <f t="shared" si="4"/>
        <v>1.1094544530089816</v>
      </c>
      <c r="H46">
        <f t="shared" si="5"/>
        <v>48.815919467083646</v>
      </c>
      <c r="I46">
        <f t="shared" si="7"/>
        <v>222.56600000000003</v>
      </c>
      <c r="J46">
        <f t="shared" si="8"/>
        <v>6.4541870538678845</v>
      </c>
      <c r="K46">
        <f t="shared" si="9"/>
        <v>235.4743741077358</v>
      </c>
      <c r="L46">
        <f t="shared" si="10"/>
        <v>209.65762589226426</v>
      </c>
      <c r="M46">
        <f t="shared" ca="1" si="0"/>
        <v>221.72</v>
      </c>
      <c r="N46">
        <f t="shared" ca="1" si="1"/>
        <v>229.79</v>
      </c>
      <c r="O46">
        <f t="shared" ca="1" si="2"/>
        <v>13.01115241635703</v>
      </c>
      <c r="P46">
        <f t="shared" ca="1" si="6"/>
        <v>67.912950648957846</v>
      </c>
    </row>
    <row r="47" spans="1:16" x14ac:dyDescent="0.2">
      <c r="A47" s="2">
        <v>45539</v>
      </c>
      <c r="B47" s="3">
        <v>220.85</v>
      </c>
      <c r="C47">
        <v>1.5300000000000011</v>
      </c>
      <c r="D47">
        <v>0</v>
      </c>
      <c r="E47">
        <v>1.5600000000000023</v>
      </c>
      <c r="F47">
        <f t="shared" si="3"/>
        <v>0.98254253870917274</v>
      </c>
      <c r="G47">
        <f t="shared" si="4"/>
        <v>1.1416362777940545</v>
      </c>
      <c r="H47">
        <f t="shared" si="5"/>
        <v>46.255170754720687</v>
      </c>
      <c r="I47">
        <f t="shared" si="7"/>
        <v>223.24700000000007</v>
      </c>
      <c r="J47">
        <f t="shared" si="8"/>
        <v>5.3800343375934139</v>
      </c>
      <c r="K47">
        <f t="shared" si="9"/>
        <v>234.0070686751869</v>
      </c>
      <c r="L47">
        <f t="shared" si="10"/>
        <v>212.48693132481324</v>
      </c>
      <c r="M47">
        <f t="shared" ca="1" si="0"/>
        <v>220.85</v>
      </c>
      <c r="N47">
        <f t="shared" ca="1" si="1"/>
        <v>229.79</v>
      </c>
      <c r="O47">
        <f t="shared" ca="1" si="2"/>
        <v>0</v>
      </c>
      <c r="P47">
        <f t="shared" ca="1" si="6"/>
        <v>34.57961731562451</v>
      </c>
    </row>
    <row r="48" spans="1:16" x14ac:dyDescent="0.2">
      <c r="A48" s="2">
        <v>45540</v>
      </c>
      <c r="B48" s="3">
        <v>222.38</v>
      </c>
      <c r="C48">
        <v>-1.5600000000000023</v>
      </c>
      <c r="D48">
        <v>9.0000000000003411E-2</v>
      </c>
      <c r="E48">
        <v>0</v>
      </c>
      <c r="F48">
        <f t="shared" si="3"/>
        <v>0.91878950022994643</v>
      </c>
      <c r="G48">
        <f t="shared" si="4"/>
        <v>1.0600908293801934</v>
      </c>
      <c r="H48">
        <f t="shared" si="5"/>
        <v>46.429765685273026</v>
      </c>
      <c r="I48">
        <f t="shared" si="7"/>
        <v>223.875</v>
      </c>
      <c r="J48">
        <f t="shared" si="8"/>
        <v>4.3681279863647706</v>
      </c>
      <c r="K48">
        <f t="shared" si="9"/>
        <v>232.61125597272954</v>
      </c>
      <c r="L48">
        <f t="shared" si="10"/>
        <v>215.13874402727046</v>
      </c>
      <c r="M48">
        <f t="shared" ca="1" si="0"/>
        <v>220.85</v>
      </c>
      <c r="N48">
        <f t="shared" ca="1" si="1"/>
        <v>229.79</v>
      </c>
      <c r="O48">
        <f t="shared" ca="1" si="2"/>
        <v>17.114093959731562</v>
      </c>
      <c r="P48">
        <f t="shared" ca="1" si="6"/>
        <v>10.04174879202953</v>
      </c>
    </row>
    <row r="49" spans="1:16" x14ac:dyDescent="0.2">
      <c r="A49" s="2">
        <v>45541</v>
      </c>
      <c r="B49" s="3">
        <v>220.82</v>
      </c>
      <c r="C49">
        <v>9.0000000000003411E-2</v>
      </c>
      <c r="D49">
        <v>0</v>
      </c>
      <c r="E49">
        <v>0.79999999999998295</v>
      </c>
      <c r="F49">
        <f t="shared" si="3"/>
        <v>0.85316167878495019</v>
      </c>
      <c r="G49">
        <f t="shared" si="4"/>
        <v>1.0415129129958927</v>
      </c>
      <c r="H49">
        <f t="shared" si="5"/>
        <v>45.029456904420002</v>
      </c>
      <c r="I49">
        <f t="shared" si="7"/>
        <v>224.25050000000002</v>
      </c>
      <c r="J49">
        <f t="shared" si="8"/>
        <v>3.6808472637352612</v>
      </c>
      <c r="K49">
        <f t="shared" si="9"/>
        <v>231.61219452747054</v>
      </c>
      <c r="L49">
        <f t="shared" si="10"/>
        <v>216.8888054725295</v>
      </c>
      <c r="M49">
        <f t="shared" ca="1" si="0"/>
        <v>220.82</v>
      </c>
      <c r="N49">
        <f t="shared" ca="1" si="1"/>
        <v>229.79</v>
      </c>
      <c r="O49">
        <f t="shared" ca="1" si="2"/>
        <v>0</v>
      </c>
      <c r="P49">
        <f t="shared" ca="1" si="6"/>
        <v>5.7046979865771874</v>
      </c>
    </row>
    <row r="50" spans="1:16" x14ac:dyDescent="0.2">
      <c r="A50" s="2">
        <v>45544</v>
      </c>
      <c r="B50" s="3">
        <v>220.91</v>
      </c>
      <c r="C50">
        <v>-0.79999999999998295</v>
      </c>
      <c r="D50">
        <v>2.5499999999999829</v>
      </c>
      <c r="E50">
        <v>0</v>
      </c>
      <c r="F50">
        <f t="shared" si="3"/>
        <v>0.97436441601459545</v>
      </c>
      <c r="G50">
        <f t="shared" si="4"/>
        <v>0.96711913349618606</v>
      </c>
      <c r="H50">
        <f t="shared" si="5"/>
        <v>50.186591396054716</v>
      </c>
      <c r="I50">
        <f t="shared" si="7"/>
        <v>224.48399999999998</v>
      </c>
      <c r="J50">
        <f t="shared" si="8"/>
        <v>3.2712823817354306</v>
      </c>
      <c r="K50">
        <f t="shared" si="9"/>
        <v>231.02656476347084</v>
      </c>
      <c r="L50">
        <f t="shared" si="10"/>
        <v>217.94143523652912</v>
      </c>
      <c r="M50">
        <f t="shared" ca="1" si="0"/>
        <v>220.82</v>
      </c>
      <c r="N50">
        <f t="shared" ca="1" si="1"/>
        <v>229.79</v>
      </c>
      <c r="O50">
        <f t="shared" ca="1" si="2"/>
        <v>1.0033444816053894</v>
      </c>
      <c r="P50">
        <f t="shared" ca="1" si="6"/>
        <v>6.0391461471123167</v>
      </c>
    </row>
    <row r="51" spans="1:16" x14ac:dyDescent="0.2">
      <c r="A51" s="2">
        <v>45545</v>
      </c>
      <c r="B51" s="3">
        <v>220.11</v>
      </c>
      <c r="C51">
        <v>2.5499999999999829</v>
      </c>
      <c r="D51">
        <v>0.11000000000001364</v>
      </c>
      <c r="E51">
        <v>0</v>
      </c>
      <c r="F51">
        <f t="shared" si="3"/>
        <v>0.91262410058498245</v>
      </c>
      <c r="G51">
        <f t="shared" si="4"/>
        <v>0.89803919538931554</v>
      </c>
      <c r="H51">
        <f t="shared" si="5"/>
        <v>50.402750340941189</v>
      </c>
      <c r="I51">
        <f t="shared" si="7"/>
        <v>224.613</v>
      </c>
      <c r="J51">
        <f t="shared" si="8"/>
        <v>3.0241607796300491</v>
      </c>
      <c r="K51">
        <f t="shared" si="9"/>
        <v>230.6613215592601</v>
      </c>
      <c r="L51">
        <f t="shared" si="10"/>
        <v>218.5646784407399</v>
      </c>
      <c r="M51">
        <f t="shared" ca="1" si="0"/>
        <v>220.11</v>
      </c>
      <c r="N51">
        <f t="shared" ca="1" si="1"/>
        <v>229.79</v>
      </c>
      <c r="O51">
        <f t="shared" ca="1" si="2"/>
        <v>0</v>
      </c>
      <c r="P51">
        <f t="shared" ca="1" si="6"/>
        <v>0.33444816053512977</v>
      </c>
    </row>
    <row r="52" spans="1:16" x14ac:dyDescent="0.2">
      <c r="A52" s="2">
        <v>45546</v>
      </c>
      <c r="B52" s="3">
        <v>222.66</v>
      </c>
      <c r="C52">
        <v>0.11000000000001364</v>
      </c>
      <c r="D52">
        <v>0</v>
      </c>
      <c r="E52">
        <v>0.27000000000001023</v>
      </c>
      <c r="F52">
        <f t="shared" si="3"/>
        <v>0.84743666482891222</v>
      </c>
      <c r="G52">
        <f t="shared" si="4"/>
        <v>0.85317925286150798</v>
      </c>
      <c r="H52">
        <f t="shared" si="5"/>
        <v>49.831161522926507</v>
      </c>
      <c r="I52">
        <f t="shared" si="7"/>
        <v>224.68249999999998</v>
      </c>
      <c r="J52">
        <f t="shared" si="8"/>
        <v>2.9585502762065925</v>
      </c>
      <c r="K52">
        <f t="shared" si="9"/>
        <v>230.59960055241316</v>
      </c>
      <c r="L52">
        <f t="shared" si="10"/>
        <v>218.76539944758679</v>
      </c>
      <c r="M52">
        <f t="shared" ca="1" si="0"/>
        <v>220.11</v>
      </c>
      <c r="N52">
        <f t="shared" ca="1" si="1"/>
        <v>229.79</v>
      </c>
      <c r="O52">
        <f t="shared" ca="1" si="2"/>
        <v>26.342975206611452</v>
      </c>
      <c r="P52">
        <f t="shared" ca="1" si="6"/>
        <v>9.1154398960722798</v>
      </c>
    </row>
    <row r="53" spans="1:16" x14ac:dyDescent="0.2">
      <c r="A53" s="2">
        <v>45547</v>
      </c>
      <c r="B53" s="3">
        <v>222.77</v>
      </c>
      <c r="C53">
        <v>-0.27000000000001023</v>
      </c>
      <c r="D53">
        <v>0</v>
      </c>
      <c r="E53">
        <v>6.1800000000000068</v>
      </c>
      <c r="F53">
        <f t="shared" si="3"/>
        <v>0.78690547448398995</v>
      </c>
      <c r="G53">
        <f t="shared" si="4"/>
        <v>1.2336664490856866</v>
      </c>
      <c r="H53">
        <f t="shared" si="5"/>
        <v>38.944690129801984</v>
      </c>
      <c r="I53">
        <f t="shared" si="7"/>
        <v>224.73500000000004</v>
      </c>
      <c r="J53">
        <f t="shared" si="8"/>
        <v>2.9121659510261062</v>
      </c>
      <c r="K53">
        <f t="shared" si="9"/>
        <v>230.55933190205226</v>
      </c>
      <c r="L53">
        <f t="shared" si="10"/>
        <v>218.91066809794782</v>
      </c>
      <c r="M53">
        <f t="shared" ca="1" si="0"/>
        <v>220.11</v>
      </c>
      <c r="N53">
        <f t="shared" ca="1" si="1"/>
        <v>229.79</v>
      </c>
      <c r="O53">
        <f t="shared" ca="1" si="2"/>
        <v>27.479338842975231</v>
      </c>
      <c r="P53">
        <f t="shared" ca="1" si="6"/>
        <v>17.940771349862228</v>
      </c>
    </row>
    <row r="54" spans="1:16" x14ac:dyDescent="0.2">
      <c r="A54" s="2">
        <v>45548</v>
      </c>
      <c r="B54" s="3">
        <v>222.5</v>
      </c>
      <c r="C54">
        <v>-6.1800000000000068</v>
      </c>
      <c r="D54">
        <v>0.46999999999999886</v>
      </c>
      <c r="E54">
        <v>0</v>
      </c>
      <c r="F54">
        <f t="shared" si="3"/>
        <v>0.7642693691637048</v>
      </c>
      <c r="G54">
        <f t="shared" si="4"/>
        <v>1.1455474170081374</v>
      </c>
      <c r="H54">
        <f t="shared" si="5"/>
        <v>40.01794175742139</v>
      </c>
      <c r="I54">
        <f t="shared" si="7"/>
        <v>224.62400000000002</v>
      </c>
      <c r="J54">
        <f t="shared" si="8"/>
        <v>2.9547649296473115</v>
      </c>
      <c r="K54">
        <f t="shared" si="9"/>
        <v>230.53352985929465</v>
      </c>
      <c r="L54">
        <f t="shared" si="10"/>
        <v>218.7144701407054</v>
      </c>
      <c r="M54">
        <f t="shared" ca="1" si="0"/>
        <v>220.11</v>
      </c>
      <c r="N54">
        <f t="shared" ca="1" si="1"/>
        <v>229.79</v>
      </c>
      <c r="O54">
        <f t="shared" ca="1" si="2"/>
        <v>24.690082644628013</v>
      </c>
      <c r="P54">
        <f t="shared" ca="1" si="6"/>
        <v>26.170798898071563</v>
      </c>
    </row>
    <row r="55" spans="1:16" x14ac:dyDescent="0.2">
      <c r="A55" s="2">
        <v>45551</v>
      </c>
      <c r="B55" s="3">
        <v>216.32</v>
      </c>
      <c r="C55">
        <v>0.46999999999999886</v>
      </c>
      <c r="D55">
        <v>3.9000000000000057</v>
      </c>
      <c r="E55">
        <v>0</v>
      </c>
      <c r="F55">
        <f t="shared" si="3"/>
        <v>0.98825012850915495</v>
      </c>
      <c r="G55">
        <f t="shared" si="4"/>
        <v>1.0637226015075563</v>
      </c>
      <c r="H55">
        <f t="shared" si="5"/>
        <v>48.160977680298252</v>
      </c>
      <c r="I55">
        <f t="shared" si="7"/>
        <v>224.13749999999999</v>
      </c>
      <c r="J55">
        <f t="shared" si="8"/>
        <v>3.4646437881761196</v>
      </c>
      <c r="K55">
        <f t="shared" si="9"/>
        <v>231.06678757635223</v>
      </c>
      <c r="L55">
        <f t="shared" si="10"/>
        <v>217.20821242364775</v>
      </c>
      <c r="M55">
        <f t="shared" ca="1" si="0"/>
        <v>216.32</v>
      </c>
      <c r="N55">
        <f t="shared" ca="1" si="1"/>
        <v>229.79</v>
      </c>
      <c r="O55">
        <f t="shared" ca="1" si="2"/>
        <v>0</v>
      </c>
      <c r="P55">
        <f t="shared" ca="1" si="6"/>
        <v>17.389807162534414</v>
      </c>
    </row>
    <row r="56" spans="1:16" x14ac:dyDescent="0.2">
      <c r="A56" s="2">
        <v>45552</v>
      </c>
      <c r="B56" s="3">
        <v>216.79</v>
      </c>
      <c r="C56">
        <v>3.9000000000000057</v>
      </c>
      <c r="D56">
        <v>8.1800000000000068</v>
      </c>
      <c r="E56">
        <v>0</v>
      </c>
      <c r="F56">
        <f t="shared" si="3"/>
        <v>1.5019465479013587</v>
      </c>
      <c r="G56">
        <f t="shared" si="4"/>
        <v>0.98774241568558796</v>
      </c>
      <c r="H56">
        <f t="shared" si="5"/>
        <v>60.326674129505435</v>
      </c>
      <c r="I56">
        <f t="shared" si="7"/>
        <v>223.68249999999998</v>
      </c>
      <c r="J56">
        <f t="shared" si="8"/>
        <v>3.8033598373847814</v>
      </c>
      <c r="K56">
        <f t="shared" si="9"/>
        <v>231.28921967476953</v>
      </c>
      <c r="L56">
        <f t="shared" si="10"/>
        <v>216.07578032523043</v>
      </c>
      <c r="M56">
        <f t="shared" ca="1" si="0"/>
        <v>216.32</v>
      </c>
      <c r="N56">
        <f t="shared" ca="1" si="1"/>
        <v>229.79</v>
      </c>
      <c r="O56">
        <f t="shared" ca="1" si="2"/>
        <v>3.4892353377876684</v>
      </c>
      <c r="P56">
        <f t="shared" ca="1" si="6"/>
        <v>9.3931059941385602</v>
      </c>
    </row>
    <row r="57" spans="1:16" x14ac:dyDescent="0.2">
      <c r="A57" s="2">
        <v>45553</v>
      </c>
      <c r="B57" s="3">
        <v>220.69</v>
      </c>
      <c r="C57">
        <v>8.1800000000000068</v>
      </c>
      <c r="D57">
        <v>0</v>
      </c>
      <c r="E57">
        <v>0.67000000000001592</v>
      </c>
      <c r="F57">
        <f t="shared" si="3"/>
        <v>1.3946646516226904</v>
      </c>
      <c r="G57">
        <f t="shared" si="4"/>
        <v>0.96504652885090425</v>
      </c>
      <c r="H57">
        <f t="shared" si="5"/>
        <v>59.103192931551092</v>
      </c>
      <c r="I57">
        <f t="shared" si="7"/>
        <v>223.39150000000001</v>
      </c>
      <c r="J57">
        <f t="shared" si="8"/>
        <v>3.798282541249125</v>
      </c>
      <c r="K57">
        <f t="shared" si="9"/>
        <v>230.98806508249825</v>
      </c>
      <c r="L57">
        <f t="shared" si="10"/>
        <v>215.79493491750176</v>
      </c>
      <c r="M57">
        <f t="shared" ca="1" si="0"/>
        <v>216.32</v>
      </c>
      <c r="N57">
        <f t="shared" ca="1" si="1"/>
        <v>229.79</v>
      </c>
      <c r="O57">
        <f t="shared" ca="1" si="2"/>
        <v>32.442464736451413</v>
      </c>
      <c r="P57">
        <f t="shared" ca="1" si="6"/>
        <v>11.977233358079694</v>
      </c>
    </row>
    <row r="58" spans="1:16" x14ac:dyDescent="0.2">
      <c r="A58" s="2">
        <v>45554</v>
      </c>
      <c r="B58" s="3">
        <v>228.87</v>
      </c>
      <c r="C58">
        <v>-0.67000000000001592</v>
      </c>
      <c r="D58">
        <v>0</v>
      </c>
      <c r="E58">
        <v>1.7299999999999898</v>
      </c>
      <c r="F58">
        <f t="shared" si="3"/>
        <v>1.2950457479353552</v>
      </c>
      <c r="G58">
        <f t="shared" si="4"/>
        <v>1.0196860625044104</v>
      </c>
      <c r="H58">
        <f t="shared" si="5"/>
        <v>55.947982487410293</v>
      </c>
      <c r="I58">
        <f t="shared" si="7"/>
        <v>223.51499999999996</v>
      </c>
      <c r="J58">
        <f t="shared" si="8"/>
        <v>3.9388075940769061</v>
      </c>
      <c r="K58">
        <f t="shared" si="9"/>
        <v>231.39261518815377</v>
      </c>
      <c r="L58">
        <f t="shared" si="10"/>
        <v>215.63738481184615</v>
      </c>
      <c r="M58">
        <f t="shared" ca="1" si="0"/>
        <v>216.32</v>
      </c>
      <c r="N58">
        <f t="shared" ca="1" si="1"/>
        <v>229</v>
      </c>
      <c r="O58">
        <f t="shared" ca="1" si="2"/>
        <v>98.974763406940099</v>
      </c>
      <c r="P58">
        <f t="shared" ca="1" si="6"/>
        <v>44.968821160393055</v>
      </c>
    </row>
    <row r="59" spans="1:16" x14ac:dyDescent="0.2">
      <c r="A59" s="2">
        <v>45555</v>
      </c>
      <c r="B59" s="3">
        <v>228.2</v>
      </c>
      <c r="C59">
        <v>-1.7299999999999898</v>
      </c>
      <c r="D59">
        <v>0.90000000000000568</v>
      </c>
      <c r="E59">
        <v>0</v>
      </c>
      <c r="F59">
        <f t="shared" si="3"/>
        <v>1.2668281945114015</v>
      </c>
      <c r="G59">
        <f t="shared" si="4"/>
        <v>0.9468513437540953</v>
      </c>
      <c r="H59">
        <f t="shared" si="5"/>
        <v>57.227262239773438</v>
      </c>
      <c r="I59">
        <f t="shared" si="7"/>
        <v>223.69850000000002</v>
      </c>
      <c r="J59">
        <f t="shared" si="8"/>
        <v>4.0718252405369384</v>
      </c>
      <c r="K59">
        <f t="shared" si="9"/>
        <v>231.8421504810739</v>
      </c>
      <c r="L59">
        <f t="shared" si="10"/>
        <v>215.55484951892615</v>
      </c>
      <c r="M59">
        <f t="shared" ca="1" si="0"/>
        <v>216.32</v>
      </c>
      <c r="N59">
        <f t="shared" ca="1" si="1"/>
        <v>228.87</v>
      </c>
      <c r="O59">
        <f t="shared" ca="1" si="2"/>
        <v>94.66135458167318</v>
      </c>
      <c r="P59">
        <f t="shared" ca="1" si="6"/>
        <v>75.359527575021573</v>
      </c>
    </row>
    <row r="60" spans="1:16" x14ac:dyDescent="0.2">
      <c r="A60" s="2">
        <v>45558</v>
      </c>
      <c r="B60" s="3">
        <v>226.47</v>
      </c>
      <c r="C60">
        <v>0.90000000000000568</v>
      </c>
      <c r="D60">
        <v>0</v>
      </c>
      <c r="E60">
        <v>1</v>
      </c>
      <c r="F60">
        <f t="shared" si="3"/>
        <v>1.1763404663320158</v>
      </c>
      <c r="G60">
        <f t="shared" si="4"/>
        <v>0.95064767634308844</v>
      </c>
      <c r="H60">
        <f t="shared" si="5"/>
        <v>55.305454822730574</v>
      </c>
      <c r="I60">
        <f t="shared" si="7"/>
        <v>223.68</v>
      </c>
      <c r="J60">
        <f t="shared" si="8"/>
        <v>4.0576166195907364</v>
      </c>
      <c r="K60">
        <f t="shared" si="9"/>
        <v>231.79523323918147</v>
      </c>
      <c r="L60">
        <f t="shared" si="10"/>
        <v>215.56476676081854</v>
      </c>
      <c r="M60">
        <f t="shared" ca="1" si="0"/>
        <v>216.32</v>
      </c>
      <c r="N60">
        <f t="shared" ca="1" si="1"/>
        <v>228.87</v>
      </c>
      <c r="O60">
        <f t="shared" ca="1" si="2"/>
        <v>80.876494023904357</v>
      </c>
      <c r="P60">
        <f t="shared" ca="1" si="6"/>
        <v>91.50420400417255</v>
      </c>
    </row>
    <row r="61" spans="1:16" x14ac:dyDescent="0.2">
      <c r="A61" s="2">
        <v>45559</v>
      </c>
      <c r="B61" s="3">
        <v>227.37</v>
      </c>
      <c r="C61">
        <v>-1</v>
      </c>
      <c r="D61">
        <v>1.1500000000000057</v>
      </c>
      <c r="E61">
        <v>0</v>
      </c>
      <c r="F61">
        <f t="shared" si="3"/>
        <v>1.174459004451158</v>
      </c>
      <c r="G61">
        <f t="shared" si="4"/>
        <v>0.88274427089001073</v>
      </c>
      <c r="H61">
        <f t="shared" si="5"/>
        <v>57.090080427583629</v>
      </c>
      <c r="I61">
        <f t="shared" si="7"/>
        <v>223.68950000000001</v>
      </c>
      <c r="J61">
        <f t="shared" si="8"/>
        <v>4.0664551677817569</v>
      </c>
      <c r="K61">
        <f t="shared" si="9"/>
        <v>231.82241033556352</v>
      </c>
      <c r="L61">
        <f t="shared" si="10"/>
        <v>215.5565896644365</v>
      </c>
      <c r="M61">
        <f t="shared" ca="1" si="0"/>
        <v>216.32</v>
      </c>
      <c r="N61">
        <f t="shared" ca="1" si="1"/>
        <v>228.87</v>
      </c>
      <c r="O61">
        <f t="shared" ca="1" si="2"/>
        <v>88.047808764940243</v>
      </c>
      <c r="P61">
        <f t="shared" ca="1" si="6"/>
        <v>87.861885790172593</v>
      </c>
    </row>
    <row r="62" spans="1:16" x14ac:dyDescent="0.2">
      <c r="A62" s="2">
        <v>45560</v>
      </c>
      <c r="B62" s="3">
        <v>226.37</v>
      </c>
      <c r="C62">
        <v>1.1500000000000057</v>
      </c>
      <c r="D62">
        <v>0.26999999999998181</v>
      </c>
      <c r="E62">
        <v>0</v>
      </c>
      <c r="F62">
        <f t="shared" si="3"/>
        <v>1.1098547898475026</v>
      </c>
      <c r="G62">
        <f t="shared" si="4"/>
        <v>0.8196911086835813</v>
      </c>
      <c r="H62">
        <f t="shared" si="5"/>
        <v>57.518962917254676</v>
      </c>
      <c r="I62">
        <f t="shared" si="7"/>
        <v>223.60649999999995</v>
      </c>
      <c r="J62">
        <f t="shared" si="8"/>
        <v>3.9894100276132383</v>
      </c>
      <c r="K62">
        <f t="shared" si="9"/>
        <v>231.58532005522642</v>
      </c>
      <c r="L62">
        <f t="shared" si="10"/>
        <v>215.62767994477349</v>
      </c>
      <c r="M62">
        <f t="shared" ca="1" si="0"/>
        <v>216.32</v>
      </c>
      <c r="N62">
        <f t="shared" ca="1" si="1"/>
        <v>228.87</v>
      </c>
      <c r="O62">
        <f t="shared" ca="1" si="2"/>
        <v>80.079681274900423</v>
      </c>
      <c r="P62">
        <f t="shared" ca="1" si="6"/>
        <v>83.001328021248341</v>
      </c>
    </row>
    <row r="63" spans="1:16" x14ac:dyDescent="0.2">
      <c r="A63" s="2">
        <v>45561</v>
      </c>
      <c r="B63" s="3">
        <v>227.52</v>
      </c>
      <c r="C63">
        <v>0.26999999999998181</v>
      </c>
      <c r="D63">
        <v>5.210000000000008</v>
      </c>
      <c r="E63">
        <v>0</v>
      </c>
      <c r="F63">
        <f t="shared" si="3"/>
        <v>1.4027223048583959</v>
      </c>
      <c r="G63">
        <f t="shared" si="4"/>
        <v>0.76114174377761123</v>
      </c>
      <c r="H63">
        <f t="shared" si="5"/>
        <v>64.824881477309191</v>
      </c>
      <c r="I63">
        <f t="shared" si="7"/>
        <v>223.65800000000004</v>
      </c>
      <c r="J63">
        <f t="shared" si="8"/>
        <v>4.0349807277958858</v>
      </c>
      <c r="K63">
        <f t="shared" si="9"/>
        <v>231.72796145559181</v>
      </c>
      <c r="L63">
        <f t="shared" si="10"/>
        <v>215.58803854440828</v>
      </c>
      <c r="M63">
        <f t="shared" ca="1" si="0"/>
        <v>216.32</v>
      </c>
      <c r="N63">
        <f t="shared" ca="1" si="1"/>
        <v>228.87</v>
      </c>
      <c r="O63">
        <f t="shared" ca="1" si="2"/>
        <v>89.243027888446264</v>
      </c>
      <c r="P63">
        <f t="shared" ca="1" si="6"/>
        <v>85.7901726427623</v>
      </c>
    </row>
    <row r="64" spans="1:16" x14ac:dyDescent="0.2">
      <c r="A64" s="2">
        <v>45562</v>
      </c>
      <c r="B64" s="3">
        <v>227.79</v>
      </c>
      <c r="C64">
        <v>5.210000000000008</v>
      </c>
      <c r="D64">
        <v>0</v>
      </c>
      <c r="E64">
        <v>6.789999999999992</v>
      </c>
      <c r="F64">
        <f t="shared" si="3"/>
        <v>1.3025278545113677</v>
      </c>
      <c r="G64">
        <f t="shared" si="4"/>
        <v>1.1917744763649243</v>
      </c>
      <c r="H64">
        <f t="shared" si="5"/>
        <v>52.220127383426167</v>
      </c>
      <c r="I64">
        <f t="shared" si="7"/>
        <v>223.55799999999999</v>
      </c>
      <c r="J64">
        <f t="shared" si="8"/>
        <v>3.8974507187728706</v>
      </c>
      <c r="K64">
        <f t="shared" si="9"/>
        <v>231.35290143754574</v>
      </c>
      <c r="L64">
        <f t="shared" si="10"/>
        <v>215.76309856245425</v>
      </c>
      <c r="M64">
        <f t="shared" ca="1" si="0"/>
        <v>216.32</v>
      </c>
      <c r="N64">
        <f t="shared" ca="1" si="1"/>
        <v>228.87</v>
      </c>
      <c r="O64">
        <f t="shared" ca="1" si="2"/>
        <v>91.39442231075688</v>
      </c>
      <c r="P64">
        <f t="shared" ca="1" si="6"/>
        <v>86.905710491367856</v>
      </c>
    </row>
    <row r="65" spans="1:16" x14ac:dyDescent="0.2">
      <c r="A65" s="2">
        <v>45565</v>
      </c>
      <c r="B65" s="3">
        <v>233</v>
      </c>
      <c r="C65">
        <v>-6.789999999999992</v>
      </c>
      <c r="D65">
        <v>0.56999999999999318</v>
      </c>
      <c r="E65">
        <v>0</v>
      </c>
      <c r="F65">
        <f t="shared" si="3"/>
        <v>1.2502044363319837</v>
      </c>
      <c r="G65">
        <f t="shared" si="4"/>
        <v>1.1066477280531439</v>
      </c>
      <c r="H65">
        <f t="shared" si="5"/>
        <v>53.045517882881128</v>
      </c>
      <c r="I65">
        <f t="shared" si="7"/>
        <v>223.75799999999998</v>
      </c>
      <c r="J65">
        <f t="shared" si="8"/>
        <v>4.2756859714338002</v>
      </c>
      <c r="K65">
        <f t="shared" si="9"/>
        <v>232.30937194286759</v>
      </c>
      <c r="L65">
        <f t="shared" si="10"/>
        <v>215.20662805713238</v>
      </c>
      <c r="M65">
        <f t="shared" ca="1" si="0"/>
        <v>216.32</v>
      </c>
      <c r="N65">
        <f t="shared" ca="1" si="1"/>
        <v>233</v>
      </c>
      <c r="O65">
        <f t="shared" ca="1" si="2"/>
        <v>100</v>
      </c>
      <c r="P65">
        <f t="shared" ca="1" si="6"/>
        <v>93.545816733067724</v>
      </c>
    </row>
    <row r="66" spans="1:16" x14ac:dyDescent="0.2">
      <c r="A66" s="2">
        <v>45566</v>
      </c>
      <c r="B66" s="3">
        <v>226.21</v>
      </c>
      <c r="C66">
        <v>0.56999999999999318</v>
      </c>
      <c r="D66">
        <v>0</v>
      </c>
      <c r="E66">
        <v>1.1100000000000136</v>
      </c>
      <c r="F66">
        <f t="shared" si="3"/>
        <v>1.1609041194511278</v>
      </c>
      <c r="G66">
        <f t="shared" si="4"/>
        <v>1.1068871760493491</v>
      </c>
      <c r="H66">
        <f t="shared" si="5"/>
        <v>51.190959315986298</v>
      </c>
      <c r="I66">
        <f t="shared" si="7"/>
        <v>223.92999999999998</v>
      </c>
      <c r="J66">
        <f t="shared" si="8"/>
        <v>4.3029536979051732</v>
      </c>
      <c r="K66">
        <f t="shared" si="9"/>
        <v>232.53590739581031</v>
      </c>
      <c r="L66">
        <f t="shared" si="10"/>
        <v>215.32409260418964</v>
      </c>
      <c r="M66">
        <f t="shared" ca="1" si="0"/>
        <v>216.32</v>
      </c>
      <c r="N66">
        <f t="shared" ca="1" si="1"/>
        <v>233</v>
      </c>
      <c r="O66">
        <f t="shared" ca="1" si="2"/>
        <v>59.292565947242274</v>
      </c>
      <c r="P66">
        <f t="shared" ca="1" si="6"/>
        <v>83.562329419333054</v>
      </c>
    </row>
    <row r="67" spans="1:16" x14ac:dyDescent="0.2">
      <c r="A67" s="2">
        <v>45567</v>
      </c>
      <c r="B67" s="3">
        <v>226.78</v>
      </c>
      <c r="C67">
        <v>-1.1100000000000136</v>
      </c>
      <c r="D67">
        <v>1.1300000000000239</v>
      </c>
      <c r="E67">
        <v>0</v>
      </c>
      <c r="F67">
        <f t="shared" si="3"/>
        <v>1.1586966823474774</v>
      </c>
      <c r="G67">
        <f t="shared" si="4"/>
        <v>1.0278238063315384</v>
      </c>
      <c r="H67">
        <f t="shared" si="5"/>
        <v>52.992720093261184</v>
      </c>
      <c r="I67">
        <f t="shared" si="7"/>
        <v>224.22649999999993</v>
      </c>
      <c r="J67">
        <f t="shared" si="8"/>
        <v>4.2838168851227953</v>
      </c>
      <c r="K67">
        <f t="shared" si="9"/>
        <v>232.79413377024551</v>
      </c>
      <c r="L67">
        <f t="shared" si="10"/>
        <v>215.65886622975435</v>
      </c>
      <c r="M67">
        <f t="shared" ca="1" si="0"/>
        <v>216.32</v>
      </c>
      <c r="N67">
        <f t="shared" ca="1" si="1"/>
        <v>233</v>
      </c>
      <c r="O67">
        <f t="shared" ca="1" si="2"/>
        <v>62.70983213429259</v>
      </c>
      <c r="P67">
        <f t="shared" ca="1" si="6"/>
        <v>74.000799360511621</v>
      </c>
    </row>
    <row r="68" spans="1:16" x14ac:dyDescent="0.2">
      <c r="A68" s="2">
        <v>45568</v>
      </c>
      <c r="B68" s="3">
        <v>225.67</v>
      </c>
      <c r="C68">
        <v>1.1300000000000239</v>
      </c>
      <c r="D68">
        <v>0</v>
      </c>
      <c r="E68">
        <v>5.1100000000000136</v>
      </c>
      <c r="F68">
        <f t="shared" si="3"/>
        <v>1.0759326336083719</v>
      </c>
      <c r="G68">
        <f t="shared" si="4"/>
        <v>1.3194078201650008</v>
      </c>
      <c r="H68">
        <f t="shared" si="5"/>
        <v>44.917733172896504</v>
      </c>
      <c r="I68">
        <f t="shared" si="7"/>
        <v>224.39099999999999</v>
      </c>
      <c r="J68">
        <f t="shared" si="8"/>
        <v>4.2723319159447346</v>
      </c>
      <c r="K68">
        <f t="shared" si="9"/>
        <v>232.93566383188946</v>
      </c>
      <c r="L68">
        <f t="shared" si="10"/>
        <v>215.84633616811053</v>
      </c>
      <c r="M68">
        <f t="shared" ca="1" si="0"/>
        <v>216.32</v>
      </c>
      <c r="N68">
        <f t="shared" ca="1" si="1"/>
        <v>233</v>
      </c>
      <c r="O68">
        <f t="shared" ca="1" si="2"/>
        <v>56.055155875299704</v>
      </c>
      <c r="P68">
        <f t="shared" ca="1" si="6"/>
        <v>59.35251798561152</v>
      </c>
    </row>
    <row r="69" spans="1:16" x14ac:dyDescent="0.2">
      <c r="A69" s="2">
        <v>45569</v>
      </c>
      <c r="B69" s="3">
        <v>226.8</v>
      </c>
      <c r="C69">
        <v>-5.1100000000000136</v>
      </c>
      <c r="D69">
        <v>4.0800000000000125</v>
      </c>
      <c r="E69">
        <v>0</v>
      </c>
      <c r="F69">
        <f t="shared" si="3"/>
        <v>1.2905088740649175</v>
      </c>
      <c r="G69">
        <f t="shared" si="4"/>
        <v>1.2251644044389294</v>
      </c>
      <c r="H69">
        <f t="shared" si="5"/>
        <v>51.29874714225312</v>
      </c>
      <c r="I69">
        <f t="shared" si="7"/>
        <v>224.68999999999997</v>
      </c>
      <c r="J69">
        <f t="shared" si="8"/>
        <v>4.2181737130758652</v>
      </c>
      <c r="K69">
        <f t="shared" si="9"/>
        <v>233.12634742615171</v>
      </c>
      <c r="L69">
        <f t="shared" si="10"/>
        <v>216.25365257384823</v>
      </c>
      <c r="M69">
        <f t="shared" ca="1" si="0"/>
        <v>216.79</v>
      </c>
      <c r="N69">
        <f t="shared" ca="1" si="1"/>
        <v>233</v>
      </c>
      <c r="O69">
        <f t="shared" ca="1" si="2"/>
        <v>61.752004935225258</v>
      </c>
      <c r="P69">
        <f t="shared" ca="1" si="6"/>
        <v>60.172330981605853</v>
      </c>
    </row>
    <row r="70" spans="1:16" x14ac:dyDescent="0.2">
      <c r="A70" s="2">
        <v>45572</v>
      </c>
      <c r="B70" s="3">
        <v>221.69</v>
      </c>
      <c r="C70">
        <v>4.0800000000000125</v>
      </c>
      <c r="D70">
        <v>3.7699999999999818</v>
      </c>
      <c r="E70">
        <v>0</v>
      </c>
      <c r="F70">
        <f t="shared" si="3"/>
        <v>1.4676153830602792</v>
      </c>
      <c r="G70">
        <f t="shared" si="4"/>
        <v>1.1376526612647202</v>
      </c>
      <c r="H70">
        <f t="shared" si="5"/>
        <v>56.332606015613443</v>
      </c>
      <c r="I70">
        <f t="shared" si="7"/>
        <v>224.72899999999998</v>
      </c>
      <c r="J70">
        <f t="shared" si="8"/>
        <v>4.1848598039775933</v>
      </c>
      <c r="K70">
        <f t="shared" si="9"/>
        <v>233.09871960795516</v>
      </c>
      <c r="L70">
        <f t="shared" si="10"/>
        <v>216.35928039204481</v>
      </c>
      <c r="M70">
        <f t="shared" ca="1" si="0"/>
        <v>220.69</v>
      </c>
      <c r="N70">
        <f t="shared" ca="1" si="1"/>
        <v>233</v>
      </c>
      <c r="O70">
        <f t="shared" ca="1" si="2"/>
        <v>8.1234768480909807</v>
      </c>
      <c r="P70">
        <f t="shared" ca="1" si="6"/>
        <v>41.976879219538652</v>
      </c>
    </row>
    <row r="71" spans="1:16" x14ac:dyDescent="0.2">
      <c r="A71" s="2">
        <v>45573</v>
      </c>
      <c r="B71" s="3">
        <v>225.77</v>
      </c>
      <c r="C71">
        <v>3.7699999999999818</v>
      </c>
      <c r="D71">
        <v>0</v>
      </c>
      <c r="E71">
        <v>0.5</v>
      </c>
      <c r="F71">
        <f t="shared" si="3"/>
        <v>1.3627857128416878</v>
      </c>
      <c r="G71">
        <f t="shared" si="4"/>
        <v>1.0921060426029545</v>
      </c>
      <c r="H71">
        <f t="shared" si="5"/>
        <v>55.513067320349251</v>
      </c>
      <c r="I71">
        <f t="shared" si="7"/>
        <v>225.01200000000003</v>
      </c>
      <c r="J71">
        <f t="shared" si="8"/>
        <v>4.0451056846515163</v>
      </c>
      <c r="K71">
        <f t="shared" si="9"/>
        <v>233.10221136930306</v>
      </c>
      <c r="L71">
        <f t="shared" si="10"/>
        <v>216.92178863069699</v>
      </c>
      <c r="M71">
        <f t="shared" ca="1" si="0"/>
        <v>221.69</v>
      </c>
      <c r="N71">
        <f t="shared" ca="1" si="1"/>
        <v>233</v>
      </c>
      <c r="O71">
        <f t="shared" ca="1" si="2"/>
        <v>36.07427055702928</v>
      </c>
      <c r="P71">
        <f t="shared" ca="1" si="6"/>
        <v>35.316584113448506</v>
      </c>
    </row>
    <row r="72" spans="1:16" x14ac:dyDescent="0.2">
      <c r="A72" s="2">
        <v>45574</v>
      </c>
      <c r="B72" s="3">
        <v>229.54</v>
      </c>
      <c r="C72">
        <v>-0.5</v>
      </c>
      <c r="D72">
        <v>0</v>
      </c>
      <c r="E72">
        <v>1.4899999999999807</v>
      </c>
      <c r="F72">
        <f t="shared" si="3"/>
        <v>1.2654438762101388</v>
      </c>
      <c r="G72">
        <f t="shared" si="4"/>
        <v>1.120527039559885</v>
      </c>
      <c r="H72">
        <f t="shared" si="5"/>
        <v>53.036852538570969</v>
      </c>
      <c r="I72">
        <f t="shared" si="7"/>
        <v>225.35600000000005</v>
      </c>
      <c r="J72">
        <f t="shared" si="8"/>
        <v>4.1262885068915471</v>
      </c>
      <c r="K72">
        <f t="shared" si="9"/>
        <v>233.60857701378313</v>
      </c>
      <c r="L72">
        <f t="shared" si="10"/>
        <v>217.10342298621697</v>
      </c>
      <c r="M72">
        <f t="shared" ca="1" si="0"/>
        <v>221.69</v>
      </c>
      <c r="N72">
        <f t="shared" ca="1" si="1"/>
        <v>233</v>
      </c>
      <c r="O72">
        <f t="shared" ca="1" si="2"/>
        <v>69.407603890362452</v>
      </c>
      <c r="P72">
        <f t="shared" ca="1" si="6"/>
        <v>37.868450431827569</v>
      </c>
    </row>
    <row r="73" spans="1:16" x14ac:dyDescent="0.2">
      <c r="A73" s="2">
        <v>45575</v>
      </c>
      <c r="B73" s="3">
        <v>229.04</v>
      </c>
      <c r="C73">
        <v>-1.4899999999999807</v>
      </c>
      <c r="D73">
        <v>3.75</v>
      </c>
      <c r="E73">
        <v>0</v>
      </c>
      <c r="F73">
        <f t="shared" si="3"/>
        <v>1.4429121707665575</v>
      </c>
      <c r="G73">
        <f t="shared" si="4"/>
        <v>1.0404893938770361</v>
      </c>
      <c r="H73">
        <f t="shared" si="5"/>
        <v>58.102249402973122</v>
      </c>
      <c r="I73">
        <f t="shared" si="7"/>
        <v>225.66950000000003</v>
      </c>
      <c r="J73">
        <f t="shared" si="8"/>
        <v>4.157540359648392</v>
      </c>
      <c r="K73">
        <f t="shared" si="9"/>
        <v>233.98458071929682</v>
      </c>
      <c r="L73">
        <f t="shared" si="10"/>
        <v>217.35441928070324</v>
      </c>
      <c r="M73">
        <f t="shared" ca="1" si="0"/>
        <v>221.69</v>
      </c>
      <c r="N73">
        <f t="shared" ca="1" si="1"/>
        <v>233</v>
      </c>
      <c r="O73">
        <f t="shared" ca="1" si="2"/>
        <v>64.98673740053043</v>
      </c>
      <c r="P73">
        <f t="shared" ca="1" si="6"/>
        <v>56.822870615974047</v>
      </c>
    </row>
    <row r="74" spans="1:16" x14ac:dyDescent="0.2">
      <c r="A74" s="2">
        <v>45576</v>
      </c>
      <c r="B74" s="3">
        <v>227.55</v>
      </c>
      <c r="C74">
        <v>3.75</v>
      </c>
      <c r="D74">
        <v>2.5499999999999829</v>
      </c>
      <c r="E74">
        <v>0</v>
      </c>
      <c r="F74">
        <f t="shared" si="3"/>
        <v>1.5219898728546593</v>
      </c>
      <c r="G74">
        <f t="shared" si="4"/>
        <v>0.96616872288581923</v>
      </c>
      <c r="H74">
        <f t="shared" si="5"/>
        <v>61.169327206882222</v>
      </c>
      <c r="I74">
        <f t="shared" si="7"/>
        <v>225.92200000000003</v>
      </c>
      <c r="J74">
        <f t="shared" si="8"/>
        <v>4.1079711985870917</v>
      </c>
      <c r="K74">
        <f t="shared" si="9"/>
        <v>234.13794239717421</v>
      </c>
      <c r="L74">
        <f t="shared" si="10"/>
        <v>217.70605760282584</v>
      </c>
      <c r="M74">
        <f t="shared" ca="1" si="0"/>
        <v>221.69</v>
      </c>
      <c r="N74">
        <f t="shared" ca="1" si="1"/>
        <v>233</v>
      </c>
      <c r="O74">
        <f t="shared" ca="1" si="2"/>
        <v>51.812555260831225</v>
      </c>
      <c r="P74">
        <f t="shared" ca="1" si="6"/>
        <v>62.068965517241374</v>
      </c>
    </row>
    <row r="75" spans="1:16" x14ac:dyDescent="0.2">
      <c r="A75" s="2">
        <v>45579</v>
      </c>
      <c r="B75" s="3">
        <v>231.3</v>
      </c>
      <c r="C75">
        <v>2.5499999999999829</v>
      </c>
      <c r="D75">
        <v>0</v>
      </c>
      <c r="E75">
        <v>2.0699999999999932</v>
      </c>
      <c r="F75">
        <f t="shared" si="3"/>
        <v>1.413276310507898</v>
      </c>
      <c r="G75">
        <f t="shared" si="4"/>
        <v>1.0450138141082603</v>
      </c>
      <c r="H75">
        <f t="shared" si="5"/>
        <v>57.490216323777865</v>
      </c>
      <c r="I75">
        <f t="shared" si="7"/>
        <v>226.67099999999999</v>
      </c>
      <c r="J75">
        <f t="shared" si="8"/>
        <v>3.5992512379221626</v>
      </c>
      <c r="K75">
        <f t="shared" si="9"/>
        <v>233.86950247584431</v>
      </c>
      <c r="L75">
        <f t="shared" si="10"/>
        <v>219.47249752415567</v>
      </c>
      <c r="M75">
        <f t="shared" ca="1" si="0"/>
        <v>221.69</v>
      </c>
      <c r="N75">
        <f t="shared" ca="1" si="1"/>
        <v>233</v>
      </c>
      <c r="O75">
        <f t="shared" ca="1" si="2"/>
        <v>84.969053934571278</v>
      </c>
      <c r="P75">
        <f t="shared" ca="1" si="6"/>
        <v>67.256115531977642</v>
      </c>
    </row>
    <row r="76" spans="1:16" x14ac:dyDescent="0.2">
      <c r="A76" s="2">
        <v>45580</v>
      </c>
      <c r="B76" s="3">
        <v>233.85</v>
      </c>
      <c r="C76">
        <v>-2.0699999999999932</v>
      </c>
      <c r="D76">
        <v>0.37000000000000455</v>
      </c>
      <c r="E76">
        <v>0</v>
      </c>
      <c r="F76">
        <f t="shared" si="3"/>
        <v>1.3387565740430485</v>
      </c>
      <c r="G76">
        <f t="shared" si="4"/>
        <v>0.97036997024338467</v>
      </c>
      <c r="H76">
        <f t="shared" si="5"/>
        <v>57.976752177380185</v>
      </c>
      <c r="I76">
        <f t="shared" si="7"/>
        <v>227.52400000000003</v>
      </c>
      <c r="J76">
        <f t="shared" si="8"/>
        <v>3.124514951830208</v>
      </c>
      <c r="K76">
        <f t="shared" si="9"/>
        <v>233.77302990366044</v>
      </c>
      <c r="L76">
        <f t="shared" si="10"/>
        <v>221.27497009633962</v>
      </c>
      <c r="M76">
        <f t="shared" ca="1" si="0"/>
        <v>221.69</v>
      </c>
      <c r="N76">
        <f t="shared" ca="1" si="1"/>
        <v>233.85</v>
      </c>
      <c r="O76">
        <f t="shared" ca="1" si="2"/>
        <v>100</v>
      </c>
      <c r="P76">
        <f t="shared" ca="1" si="6"/>
        <v>78.927203065134165</v>
      </c>
    </row>
    <row r="77" spans="1:16" x14ac:dyDescent="0.2">
      <c r="A77" s="2">
        <v>45581</v>
      </c>
      <c r="B77" s="3">
        <v>231.78</v>
      </c>
      <c r="C77">
        <v>0.37000000000000455</v>
      </c>
      <c r="D77">
        <v>2.8499999999999943</v>
      </c>
      <c r="E77">
        <v>0</v>
      </c>
      <c r="F77">
        <f t="shared" si="3"/>
        <v>1.4467025330399732</v>
      </c>
      <c r="G77">
        <f t="shared" si="4"/>
        <v>0.90105782951171431</v>
      </c>
      <c r="H77">
        <f t="shared" si="5"/>
        <v>61.620536580982638</v>
      </c>
      <c r="I77">
        <f t="shared" si="7"/>
        <v>228.07850000000002</v>
      </c>
      <c r="J77">
        <f t="shared" si="8"/>
        <v>2.8167717150555238</v>
      </c>
      <c r="K77">
        <f t="shared" si="9"/>
        <v>233.71204343011107</v>
      </c>
      <c r="L77">
        <f t="shared" si="10"/>
        <v>222.44495656988897</v>
      </c>
      <c r="M77">
        <f t="shared" ca="1" si="0"/>
        <v>221.69</v>
      </c>
      <c r="N77">
        <f t="shared" ca="1" si="1"/>
        <v>233.85</v>
      </c>
      <c r="O77">
        <f t="shared" ca="1" si="2"/>
        <v>82.976973684210577</v>
      </c>
      <c r="P77">
        <f t="shared" ca="1" si="6"/>
        <v>89.315342539593942</v>
      </c>
    </row>
    <row r="78" spans="1:16" x14ac:dyDescent="0.2">
      <c r="A78" s="2">
        <v>45582</v>
      </c>
      <c r="B78" s="3">
        <v>232.15</v>
      </c>
      <c r="C78">
        <v>2.8499999999999943</v>
      </c>
      <c r="D78">
        <v>1.4799999999999898</v>
      </c>
      <c r="E78">
        <v>0</v>
      </c>
      <c r="F78">
        <f t="shared" si="3"/>
        <v>1.4490809235371174</v>
      </c>
      <c r="G78">
        <f t="shared" si="4"/>
        <v>0.83669655597516335</v>
      </c>
      <c r="H78">
        <f t="shared" si="5"/>
        <v>63.395537690147762</v>
      </c>
      <c r="I78">
        <f t="shared" si="7"/>
        <v>228.24250000000001</v>
      </c>
      <c r="J78">
        <f t="shared" si="8"/>
        <v>2.957262024949856</v>
      </c>
      <c r="K78">
        <f t="shared" si="9"/>
        <v>234.15702404989972</v>
      </c>
      <c r="L78">
        <f t="shared" si="10"/>
        <v>222.3279759501003</v>
      </c>
      <c r="M78">
        <f t="shared" ca="1" si="0"/>
        <v>221.69</v>
      </c>
      <c r="N78">
        <f t="shared" ca="1" si="1"/>
        <v>233.85</v>
      </c>
      <c r="O78">
        <f t="shared" ca="1" si="2"/>
        <v>86.01973684210536</v>
      </c>
      <c r="P78">
        <f t="shared" ca="1" si="6"/>
        <v>89.665570175438646</v>
      </c>
    </row>
    <row r="79" spans="1:16" x14ac:dyDescent="0.2">
      <c r="A79" s="2">
        <v>45583</v>
      </c>
      <c r="B79" s="3">
        <v>235</v>
      </c>
      <c r="C79">
        <v>1.4799999999999898</v>
      </c>
      <c r="D79">
        <v>0</v>
      </c>
      <c r="E79">
        <v>0.61999999999997613</v>
      </c>
      <c r="F79">
        <f t="shared" si="3"/>
        <v>1.345575143284466</v>
      </c>
      <c r="G79">
        <f t="shared" si="4"/>
        <v>0.82121823054836429</v>
      </c>
      <c r="H79">
        <f t="shared" si="5"/>
        <v>62.099836538833635</v>
      </c>
      <c r="I79">
        <f t="shared" si="7"/>
        <v>228.58249999999998</v>
      </c>
      <c r="J79">
        <f t="shared" si="8"/>
        <v>3.3206893307834364</v>
      </c>
      <c r="K79">
        <f t="shared" si="9"/>
        <v>235.22387866156686</v>
      </c>
      <c r="L79">
        <f t="shared" si="10"/>
        <v>221.94112133843311</v>
      </c>
      <c r="M79">
        <f t="shared" ca="1" si="0"/>
        <v>221.69</v>
      </c>
      <c r="N79">
        <f t="shared" ca="1" si="1"/>
        <v>235</v>
      </c>
      <c r="O79">
        <f t="shared" ca="1" si="2"/>
        <v>100</v>
      </c>
      <c r="P79">
        <f t="shared" ca="1" si="6"/>
        <v>89.665570175438646</v>
      </c>
    </row>
    <row r="80" spans="1:16" x14ac:dyDescent="0.2">
      <c r="A80" s="2">
        <v>45586</v>
      </c>
      <c r="B80" s="3">
        <v>236.48</v>
      </c>
      <c r="C80">
        <v>-0.61999999999997613</v>
      </c>
      <c r="D80">
        <v>0</v>
      </c>
      <c r="E80">
        <v>5.1000000000000227</v>
      </c>
      <c r="F80">
        <f t="shared" si="3"/>
        <v>1.2494626330498613</v>
      </c>
      <c r="G80">
        <f t="shared" si="4"/>
        <v>1.1268454997949113</v>
      </c>
      <c r="H80">
        <f t="shared" si="5"/>
        <v>52.579992290565457</v>
      </c>
      <c r="I80">
        <f t="shared" si="7"/>
        <v>229.083</v>
      </c>
      <c r="J80">
        <f t="shared" si="8"/>
        <v>3.7163254347328212</v>
      </c>
      <c r="K80">
        <f t="shared" si="9"/>
        <v>236.51565086946565</v>
      </c>
      <c r="L80">
        <f t="shared" si="10"/>
        <v>221.65034913053435</v>
      </c>
      <c r="M80">
        <f t="shared" ref="M80:M143" ca="1" si="11">MIN(INDIRECT("B"&amp;(ROW()-13)&amp;":B"&amp;ROW()))</f>
        <v>221.69</v>
      </c>
      <c r="N80">
        <f t="shared" ref="N80:N143" ca="1" si="12">MAX(INDIRECT("B"&amp;(ROW()-13)&amp;":B"&amp;ROW()))</f>
        <v>236.48</v>
      </c>
      <c r="O80">
        <f t="shared" ref="O80:O143" ca="1" si="13">((B80 - M80) / (N80 - M80)) * 100</f>
        <v>100</v>
      </c>
      <c r="P80">
        <f t="shared" ca="1" si="6"/>
        <v>95.339912280701796</v>
      </c>
    </row>
    <row r="81" spans="1:16" x14ac:dyDescent="0.2">
      <c r="A81" s="2">
        <v>45587</v>
      </c>
      <c r="B81" s="3">
        <v>235.86</v>
      </c>
      <c r="C81">
        <v>-5.1000000000000227</v>
      </c>
      <c r="D81">
        <v>0</v>
      </c>
      <c r="E81">
        <v>0.18999999999999773</v>
      </c>
      <c r="F81">
        <f t="shared" ref="F81:F144" si="14">((F80 * 13) + D81) / 14</f>
        <v>1.1602153021177284</v>
      </c>
      <c r="G81">
        <f t="shared" ref="G81:G144" si="15">((G80 * 13) + E81) / 14</f>
        <v>1.0599279640952746</v>
      </c>
      <c r="H81">
        <f t="shared" ref="H81:H144" si="16">100 - (100 / (1 + (F81 / G81)))</f>
        <v>52.258578073511408</v>
      </c>
      <c r="I81">
        <f t="shared" si="7"/>
        <v>229.50749999999999</v>
      </c>
      <c r="J81">
        <f t="shared" si="8"/>
        <v>3.9854985490162362</v>
      </c>
      <c r="K81">
        <f t="shared" si="9"/>
        <v>237.47849709803248</v>
      </c>
      <c r="L81">
        <f t="shared" si="10"/>
        <v>221.53650290196751</v>
      </c>
      <c r="M81">
        <f t="shared" ca="1" si="11"/>
        <v>221.69</v>
      </c>
      <c r="N81">
        <f t="shared" ca="1" si="12"/>
        <v>236.48</v>
      </c>
      <c r="O81">
        <f t="shared" ca="1" si="13"/>
        <v>95.80797836375946</v>
      </c>
      <c r="P81">
        <f t="shared" ca="1" si="6"/>
        <v>98.602659454586487</v>
      </c>
    </row>
    <row r="82" spans="1:16" x14ac:dyDescent="0.2">
      <c r="A82" s="2">
        <v>45588</v>
      </c>
      <c r="B82" s="3">
        <v>230.76</v>
      </c>
      <c r="C82">
        <v>-0.18999999999999773</v>
      </c>
      <c r="D82">
        <v>0.84000000000000341</v>
      </c>
      <c r="E82">
        <v>0</v>
      </c>
      <c r="F82">
        <f t="shared" si="14"/>
        <v>1.1373427805378908</v>
      </c>
      <c r="G82">
        <f t="shared" si="15"/>
        <v>0.98421882380275494</v>
      </c>
      <c r="H82">
        <f t="shared" si="16"/>
        <v>53.60875584338087</v>
      </c>
      <c r="I82">
        <f t="shared" si="7"/>
        <v>229.727</v>
      </c>
      <c r="J82">
        <f t="shared" si="8"/>
        <v>3.9240219700012675</v>
      </c>
      <c r="K82">
        <f t="shared" si="9"/>
        <v>237.57504394000253</v>
      </c>
      <c r="L82">
        <f t="shared" si="10"/>
        <v>221.87895605999748</v>
      </c>
      <c r="M82">
        <f t="shared" ca="1" si="11"/>
        <v>221.69</v>
      </c>
      <c r="N82">
        <f t="shared" ca="1" si="12"/>
        <v>236.48</v>
      </c>
      <c r="O82">
        <f t="shared" ca="1" si="13"/>
        <v>61.325219743069624</v>
      </c>
      <c r="P82">
        <f t="shared" ref="P82:P145" ca="1" si="17">AVERAGE(O80:O82)</f>
        <v>85.71106603560969</v>
      </c>
    </row>
    <row r="83" spans="1:16" x14ac:dyDescent="0.2">
      <c r="A83" s="2">
        <v>45589</v>
      </c>
      <c r="B83" s="3">
        <v>230.57</v>
      </c>
      <c r="C83">
        <v>0.84000000000000341</v>
      </c>
      <c r="D83">
        <v>1.9900000000000091</v>
      </c>
      <c r="E83">
        <v>0</v>
      </c>
      <c r="F83">
        <f t="shared" si="14"/>
        <v>1.1982468676423277</v>
      </c>
      <c r="G83">
        <f t="shared" si="15"/>
        <v>0.91391747924541533</v>
      </c>
      <c r="H83">
        <f t="shared" si="16"/>
        <v>56.730759110101197</v>
      </c>
      <c r="I83">
        <f t="shared" si="7"/>
        <v>229.87950000000001</v>
      </c>
      <c r="J83">
        <f t="shared" si="8"/>
        <v>3.8928794308529371</v>
      </c>
      <c r="K83">
        <f t="shared" si="9"/>
        <v>237.66525886170589</v>
      </c>
      <c r="L83">
        <f t="shared" si="10"/>
        <v>222.09374113829412</v>
      </c>
      <c r="M83">
        <f t="shared" ca="1" si="11"/>
        <v>221.69</v>
      </c>
      <c r="N83">
        <f t="shared" ca="1" si="12"/>
        <v>236.48</v>
      </c>
      <c r="O83">
        <f t="shared" ca="1" si="13"/>
        <v>60.040567951318458</v>
      </c>
      <c r="P83">
        <f t="shared" ca="1" si="17"/>
        <v>72.391255352715845</v>
      </c>
    </row>
    <row r="84" spans="1:16" x14ac:dyDescent="0.2">
      <c r="A84" s="2">
        <v>45590</v>
      </c>
      <c r="B84" s="3">
        <v>231.41</v>
      </c>
      <c r="C84">
        <v>1.9900000000000091</v>
      </c>
      <c r="D84">
        <v>0.26999999999998181</v>
      </c>
      <c r="E84">
        <v>0</v>
      </c>
      <c r="F84">
        <f t="shared" si="14"/>
        <v>1.1319435199535888</v>
      </c>
      <c r="G84">
        <f t="shared" si="15"/>
        <v>0.84863765929931423</v>
      </c>
      <c r="H84">
        <f t="shared" si="16"/>
        <v>57.152089084304556</v>
      </c>
      <c r="I84">
        <f t="shared" si="7"/>
        <v>230.06049999999999</v>
      </c>
      <c r="J84">
        <f t="shared" si="8"/>
        <v>3.8747284794516479</v>
      </c>
      <c r="K84">
        <f t="shared" si="9"/>
        <v>237.80995695890329</v>
      </c>
      <c r="L84">
        <f t="shared" si="10"/>
        <v>222.3110430410967</v>
      </c>
      <c r="M84">
        <f t="shared" ca="1" si="11"/>
        <v>225.77</v>
      </c>
      <c r="N84">
        <f t="shared" ca="1" si="12"/>
        <v>236.48</v>
      </c>
      <c r="O84">
        <f t="shared" ca="1" si="13"/>
        <v>52.661064425770277</v>
      </c>
      <c r="P84">
        <f t="shared" ca="1" si="17"/>
        <v>58.008950706719453</v>
      </c>
    </row>
    <row r="85" spans="1:16" x14ac:dyDescent="0.2">
      <c r="A85" s="2">
        <v>45593</v>
      </c>
      <c r="B85" s="3">
        <v>233.4</v>
      </c>
      <c r="C85">
        <v>0.26999999999998181</v>
      </c>
      <c r="D85">
        <v>0</v>
      </c>
      <c r="E85">
        <v>3.5699999999999932</v>
      </c>
      <c r="F85">
        <f t="shared" si="14"/>
        <v>1.0510904113854753</v>
      </c>
      <c r="G85">
        <f t="shared" si="15"/>
        <v>1.0430206836350771</v>
      </c>
      <c r="H85">
        <f t="shared" si="16"/>
        <v>50.192676686771456</v>
      </c>
      <c r="I85">
        <f t="shared" si="7"/>
        <v>230.08049999999997</v>
      </c>
      <c r="J85">
        <f t="shared" si="8"/>
        <v>3.8916949020351419</v>
      </c>
      <c r="K85">
        <f t="shared" si="9"/>
        <v>237.86388980407025</v>
      </c>
      <c r="L85">
        <f t="shared" si="10"/>
        <v>222.29711019592969</v>
      </c>
      <c r="M85">
        <f t="shared" ca="1" si="11"/>
        <v>227.55</v>
      </c>
      <c r="N85">
        <f t="shared" ca="1" si="12"/>
        <v>236.48</v>
      </c>
      <c r="O85">
        <f t="shared" ca="1" si="13"/>
        <v>65.50951847704377</v>
      </c>
      <c r="P85">
        <f t="shared" ca="1" si="17"/>
        <v>59.403716951377504</v>
      </c>
    </row>
    <row r="86" spans="1:16" x14ac:dyDescent="0.2">
      <c r="A86" s="2">
        <v>45594</v>
      </c>
      <c r="B86" s="3">
        <v>233.67</v>
      </c>
      <c r="C86">
        <v>-3.5699999999999932</v>
      </c>
      <c r="D86">
        <v>0</v>
      </c>
      <c r="E86">
        <v>4.1899999999999977</v>
      </c>
      <c r="F86">
        <f t="shared" si="14"/>
        <v>0.97601252485794132</v>
      </c>
      <c r="G86">
        <f t="shared" si="15"/>
        <v>1.2678049205182857</v>
      </c>
      <c r="H86">
        <f t="shared" si="16"/>
        <v>43.49785794157112</v>
      </c>
      <c r="I86">
        <f t="shared" ref="I86:I149" si="18">AVERAGE(B67:B86)</f>
        <v>230.45350000000002</v>
      </c>
      <c r="J86">
        <f t="shared" ref="J86:J149" si="19">_xlfn.STDEV.S(B67:B86)</f>
        <v>3.8585629653920037</v>
      </c>
      <c r="K86">
        <f t="shared" ref="K86:K149" si="20">I86 + (2*J86)</f>
        <v>238.17062593078401</v>
      </c>
      <c r="L86">
        <f t="shared" ref="L86:L149" si="21">I86 -(2*J86)</f>
        <v>222.73637406921603</v>
      </c>
      <c r="M86">
        <f t="shared" ca="1" si="11"/>
        <v>227.55</v>
      </c>
      <c r="N86">
        <f t="shared" ca="1" si="12"/>
        <v>236.48</v>
      </c>
      <c r="O86">
        <f t="shared" ca="1" si="13"/>
        <v>68.533034714445591</v>
      </c>
      <c r="P86">
        <f t="shared" ca="1" si="17"/>
        <v>62.234539205753208</v>
      </c>
    </row>
    <row r="87" spans="1:16" x14ac:dyDescent="0.2">
      <c r="A87" s="2">
        <v>45595</v>
      </c>
      <c r="B87" s="3">
        <v>230.1</v>
      </c>
      <c r="C87">
        <v>-4.1899999999999977</v>
      </c>
      <c r="D87">
        <v>0</v>
      </c>
      <c r="E87">
        <v>3</v>
      </c>
      <c r="F87">
        <f t="shared" si="14"/>
        <v>0.90629734451094546</v>
      </c>
      <c r="G87">
        <f t="shared" si="15"/>
        <v>1.3915331404812652</v>
      </c>
      <c r="H87">
        <f t="shared" si="16"/>
        <v>39.441436190799671</v>
      </c>
      <c r="I87">
        <f t="shared" si="18"/>
        <v>230.61950000000007</v>
      </c>
      <c r="J87">
        <f t="shared" si="19"/>
        <v>3.7624242954440112</v>
      </c>
      <c r="K87">
        <f t="shared" si="20"/>
        <v>238.14434859088809</v>
      </c>
      <c r="L87">
        <f t="shared" si="21"/>
        <v>223.09465140911206</v>
      </c>
      <c r="M87">
        <f t="shared" ca="1" si="11"/>
        <v>227.55</v>
      </c>
      <c r="N87">
        <f t="shared" ca="1" si="12"/>
        <v>236.48</v>
      </c>
      <c r="O87">
        <f t="shared" ca="1" si="13"/>
        <v>28.555431131018917</v>
      </c>
      <c r="P87">
        <f t="shared" ca="1" si="17"/>
        <v>54.199328107502758</v>
      </c>
    </row>
    <row r="88" spans="1:16" x14ac:dyDescent="0.2">
      <c r="A88" s="2">
        <v>45596</v>
      </c>
      <c r="B88" s="3">
        <v>225.91</v>
      </c>
      <c r="C88">
        <v>-3</v>
      </c>
      <c r="D88">
        <v>0</v>
      </c>
      <c r="E88">
        <v>0.90000000000000568</v>
      </c>
      <c r="F88">
        <f t="shared" si="14"/>
        <v>0.84156181990302081</v>
      </c>
      <c r="G88">
        <f t="shared" si="15"/>
        <v>1.3564236304468895</v>
      </c>
      <c r="H88">
        <f t="shared" si="16"/>
        <v>38.287870366432486</v>
      </c>
      <c r="I88">
        <f t="shared" si="18"/>
        <v>230.63150000000002</v>
      </c>
      <c r="J88">
        <f t="shared" si="19"/>
        <v>3.7461549058931558</v>
      </c>
      <c r="K88">
        <f t="shared" si="20"/>
        <v>238.12380981178632</v>
      </c>
      <c r="L88">
        <f t="shared" si="21"/>
        <v>223.13919018821372</v>
      </c>
      <c r="M88">
        <f t="shared" ca="1" si="11"/>
        <v>225.91</v>
      </c>
      <c r="N88">
        <f t="shared" ca="1" si="12"/>
        <v>236.48</v>
      </c>
      <c r="O88">
        <f t="shared" ca="1" si="13"/>
        <v>0</v>
      </c>
      <c r="P88">
        <f t="shared" ca="1" si="17"/>
        <v>32.362821948488168</v>
      </c>
    </row>
    <row r="89" spans="1:16" x14ac:dyDescent="0.2">
      <c r="A89" s="2">
        <v>45597</v>
      </c>
      <c r="B89" s="3">
        <v>222.91</v>
      </c>
      <c r="C89">
        <v>-0.90000000000000568</v>
      </c>
      <c r="D89">
        <v>1.4399999999999977</v>
      </c>
      <c r="E89">
        <v>0</v>
      </c>
      <c r="F89">
        <f t="shared" si="14"/>
        <v>0.88430740419566212</v>
      </c>
      <c r="G89">
        <f t="shared" si="15"/>
        <v>1.2595362282721116</v>
      </c>
      <c r="H89">
        <f t="shared" si="16"/>
        <v>41.248689540744998</v>
      </c>
      <c r="I89">
        <f t="shared" si="18"/>
        <v>230.43699999999998</v>
      </c>
      <c r="J89">
        <f t="shared" si="19"/>
        <v>4.0446483159849631</v>
      </c>
      <c r="K89">
        <f t="shared" si="20"/>
        <v>238.5262966319699</v>
      </c>
      <c r="L89">
        <f t="shared" si="21"/>
        <v>222.34770336803007</v>
      </c>
      <c r="M89">
        <f t="shared" ca="1" si="11"/>
        <v>222.91</v>
      </c>
      <c r="N89">
        <f t="shared" ca="1" si="12"/>
        <v>236.48</v>
      </c>
      <c r="O89">
        <f t="shared" ca="1" si="13"/>
        <v>0</v>
      </c>
      <c r="P89">
        <f t="shared" ca="1" si="17"/>
        <v>9.5184770436729718</v>
      </c>
    </row>
    <row r="90" spans="1:16" x14ac:dyDescent="0.2">
      <c r="A90" s="2">
        <v>45600</v>
      </c>
      <c r="B90" s="3">
        <v>222.01</v>
      </c>
      <c r="C90">
        <v>1.4399999999999977</v>
      </c>
      <c r="D90">
        <v>0</v>
      </c>
      <c r="E90">
        <v>0.72999999999998977</v>
      </c>
      <c r="F90">
        <f t="shared" si="14"/>
        <v>0.82114258961025766</v>
      </c>
      <c r="G90">
        <f t="shared" si="15"/>
        <v>1.2217122119669601</v>
      </c>
      <c r="H90">
        <f t="shared" si="16"/>
        <v>40.195837167491383</v>
      </c>
      <c r="I90">
        <f t="shared" si="18"/>
        <v>230.45300000000003</v>
      </c>
      <c r="J90">
        <f t="shared" si="19"/>
        <v>4.0086985681797422</v>
      </c>
      <c r="K90">
        <f t="shared" si="20"/>
        <v>238.47039713635951</v>
      </c>
      <c r="L90">
        <f t="shared" si="21"/>
        <v>222.43560286364055</v>
      </c>
      <c r="M90">
        <f t="shared" ca="1" si="11"/>
        <v>222.01</v>
      </c>
      <c r="N90">
        <f t="shared" ca="1" si="12"/>
        <v>236.48</v>
      </c>
      <c r="O90">
        <f t="shared" ca="1" si="13"/>
        <v>0</v>
      </c>
      <c r="P90">
        <f t="shared" ca="1" si="17"/>
        <v>0</v>
      </c>
    </row>
    <row r="91" spans="1:16" x14ac:dyDescent="0.2">
      <c r="A91" s="2">
        <v>45601</v>
      </c>
      <c r="B91" s="3">
        <v>223.45</v>
      </c>
      <c r="C91">
        <v>-0.72999999999998977</v>
      </c>
      <c r="D91">
        <v>4.7599999999999909</v>
      </c>
      <c r="E91">
        <v>0</v>
      </c>
      <c r="F91">
        <f t="shared" si="14"/>
        <v>1.1024895474952385</v>
      </c>
      <c r="G91">
        <f t="shared" si="15"/>
        <v>1.1344470539693201</v>
      </c>
      <c r="H91">
        <f t="shared" si="16"/>
        <v>49.285685914094337</v>
      </c>
      <c r="I91">
        <f t="shared" si="18"/>
        <v>230.33700000000005</v>
      </c>
      <c r="J91">
        <f t="shared" si="19"/>
        <v>4.1811986445591378</v>
      </c>
      <c r="K91">
        <f t="shared" si="20"/>
        <v>238.69939728911831</v>
      </c>
      <c r="L91">
        <f t="shared" si="21"/>
        <v>221.97460271088178</v>
      </c>
      <c r="M91">
        <f t="shared" ca="1" si="11"/>
        <v>222.01</v>
      </c>
      <c r="N91">
        <f t="shared" ca="1" si="12"/>
        <v>236.48</v>
      </c>
      <c r="O91">
        <f t="shared" ca="1" si="13"/>
        <v>9.9516240497581059</v>
      </c>
      <c r="P91">
        <f t="shared" ca="1" si="17"/>
        <v>3.3172080165860351</v>
      </c>
    </row>
    <row r="92" spans="1:16" x14ac:dyDescent="0.2">
      <c r="A92" s="2">
        <v>45602</v>
      </c>
      <c r="B92" s="3">
        <v>222.72</v>
      </c>
      <c r="C92">
        <v>4.7599999999999909</v>
      </c>
      <c r="D92">
        <v>0</v>
      </c>
      <c r="E92">
        <v>0.51999999999998181</v>
      </c>
      <c r="F92">
        <f t="shared" si="14"/>
        <v>1.0237402941027214</v>
      </c>
      <c r="G92">
        <f t="shared" si="15"/>
        <v>1.090557978685796</v>
      </c>
      <c r="H92">
        <f t="shared" si="16"/>
        <v>48.419861439536866</v>
      </c>
      <c r="I92">
        <f t="shared" si="18"/>
        <v>229.99600000000001</v>
      </c>
      <c r="J92">
        <f t="shared" si="19"/>
        <v>4.514443953636631</v>
      </c>
      <c r="K92">
        <f t="shared" si="20"/>
        <v>239.02488790727327</v>
      </c>
      <c r="L92">
        <f t="shared" si="21"/>
        <v>220.96711209272675</v>
      </c>
      <c r="M92">
        <f t="shared" ca="1" si="11"/>
        <v>222.01</v>
      </c>
      <c r="N92">
        <f t="shared" ca="1" si="12"/>
        <v>236.48</v>
      </c>
      <c r="O92">
        <f t="shared" ca="1" si="13"/>
        <v>4.9067035245335733</v>
      </c>
      <c r="P92">
        <f t="shared" ca="1" si="17"/>
        <v>4.9527758580972261</v>
      </c>
    </row>
    <row r="93" spans="1:16" x14ac:dyDescent="0.2">
      <c r="A93" s="2">
        <v>45603</v>
      </c>
      <c r="B93" s="3">
        <v>227.48</v>
      </c>
      <c r="C93">
        <v>-0.51999999999998181</v>
      </c>
      <c r="D93">
        <v>0</v>
      </c>
      <c r="E93">
        <v>2.7300000000000182</v>
      </c>
      <c r="F93">
        <f t="shared" si="14"/>
        <v>0.95061598738109843</v>
      </c>
      <c r="G93">
        <f t="shared" si="15"/>
        <v>1.2076609802082403</v>
      </c>
      <c r="H93">
        <f t="shared" si="16"/>
        <v>44.04513422773897</v>
      </c>
      <c r="I93">
        <f t="shared" si="18"/>
        <v>229.91799999999998</v>
      </c>
      <c r="J93">
        <f t="shared" si="19"/>
        <v>4.5452029078671758</v>
      </c>
      <c r="K93">
        <f t="shared" si="20"/>
        <v>239.00840581573433</v>
      </c>
      <c r="L93">
        <f t="shared" si="21"/>
        <v>220.82759418426562</v>
      </c>
      <c r="M93">
        <f t="shared" ca="1" si="11"/>
        <v>222.01</v>
      </c>
      <c r="N93">
        <f t="shared" ca="1" si="12"/>
        <v>236.48</v>
      </c>
      <c r="O93">
        <f t="shared" ca="1" si="13"/>
        <v>37.802349689011741</v>
      </c>
      <c r="P93">
        <f t="shared" ca="1" si="17"/>
        <v>17.553559087767805</v>
      </c>
    </row>
    <row r="94" spans="1:16" x14ac:dyDescent="0.2">
      <c r="A94" s="2">
        <v>45604</v>
      </c>
      <c r="B94" s="3">
        <v>226.96</v>
      </c>
      <c r="C94">
        <v>-2.7300000000000182</v>
      </c>
      <c r="D94">
        <v>0</v>
      </c>
      <c r="E94">
        <v>0</v>
      </c>
      <c r="F94">
        <f t="shared" si="14"/>
        <v>0.88271484542530565</v>
      </c>
      <c r="G94">
        <f t="shared" si="15"/>
        <v>1.1213994816219375</v>
      </c>
      <c r="H94">
        <f t="shared" si="16"/>
        <v>44.045134227738963</v>
      </c>
      <c r="I94">
        <f t="shared" si="18"/>
        <v>229.88849999999996</v>
      </c>
      <c r="J94">
        <f t="shared" si="19"/>
        <v>4.5632597709140033</v>
      </c>
      <c r="K94">
        <f t="shared" si="20"/>
        <v>239.01501954182797</v>
      </c>
      <c r="L94">
        <f t="shared" si="21"/>
        <v>220.76198045817196</v>
      </c>
      <c r="M94">
        <f t="shared" ca="1" si="11"/>
        <v>222.01</v>
      </c>
      <c r="N94">
        <f t="shared" ca="1" si="12"/>
        <v>235.86</v>
      </c>
      <c r="O94">
        <f t="shared" ca="1" si="13"/>
        <v>35.740072202166132</v>
      </c>
      <c r="P94">
        <f t="shared" ca="1" si="17"/>
        <v>26.149708471903818</v>
      </c>
    </row>
    <row r="95" spans="1:16" x14ac:dyDescent="0.2">
      <c r="A95" s="2">
        <v>45607</v>
      </c>
      <c r="B95" s="3">
        <v>224.23</v>
      </c>
      <c r="C95">
        <v>0</v>
      </c>
      <c r="D95">
        <v>0.89000000000001478</v>
      </c>
      <c r="E95">
        <v>0</v>
      </c>
      <c r="F95">
        <f t="shared" si="14"/>
        <v>0.88323521360921353</v>
      </c>
      <c r="G95">
        <f t="shared" si="15"/>
        <v>1.041299518648942</v>
      </c>
      <c r="H95">
        <f t="shared" si="16"/>
        <v>45.89344109019369</v>
      </c>
      <c r="I95">
        <f t="shared" si="18"/>
        <v>229.53499999999994</v>
      </c>
      <c r="J95">
        <f t="shared" si="19"/>
        <v>4.719335925630574</v>
      </c>
      <c r="K95">
        <f t="shared" si="20"/>
        <v>238.97367185126109</v>
      </c>
      <c r="L95">
        <f t="shared" si="21"/>
        <v>220.09632814873879</v>
      </c>
      <c r="M95">
        <f t="shared" ca="1" si="11"/>
        <v>222.01</v>
      </c>
      <c r="N95">
        <f t="shared" ca="1" si="12"/>
        <v>233.67</v>
      </c>
      <c r="O95">
        <f t="shared" ca="1" si="13"/>
        <v>19.039451114922809</v>
      </c>
      <c r="P95">
        <f t="shared" ca="1" si="17"/>
        <v>30.860624335366893</v>
      </c>
    </row>
    <row r="96" spans="1:16" x14ac:dyDescent="0.2">
      <c r="A96" s="2">
        <v>45608</v>
      </c>
      <c r="B96" s="3">
        <v>224.23</v>
      </c>
      <c r="C96">
        <v>0.89000000000001478</v>
      </c>
      <c r="D96">
        <v>3.0999999999999943</v>
      </c>
      <c r="E96">
        <v>0</v>
      </c>
      <c r="F96">
        <f t="shared" si="14"/>
        <v>1.0415755554942694</v>
      </c>
      <c r="G96">
        <f t="shared" si="15"/>
        <v>0.96692098160258888</v>
      </c>
      <c r="H96">
        <f t="shared" si="16"/>
        <v>51.85846907158696</v>
      </c>
      <c r="I96">
        <f t="shared" si="18"/>
        <v>229.05399999999992</v>
      </c>
      <c r="J96">
        <f t="shared" si="19"/>
        <v>4.7465615255455704</v>
      </c>
      <c r="K96">
        <f t="shared" si="20"/>
        <v>238.54712305109106</v>
      </c>
      <c r="L96">
        <f t="shared" si="21"/>
        <v>219.56087694890877</v>
      </c>
      <c r="M96">
        <f t="shared" ca="1" si="11"/>
        <v>222.01</v>
      </c>
      <c r="N96">
        <f t="shared" ca="1" si="12"/>
        <v>233.67</v>
      </c>
      <c r="O96">
        <f t="shared" ca="1" si="13"/>
        <v>19.039451114922809</v>
      </c>
      <c r="P96">
        <f t="shared" ca="1" si="17"/>
        <v>24.606324810670586</v>
      </c>
    </row>
    <row r="97" spans="1:16" x14ac:dyDescent="0.2">
      <c r="A97" s="2">
        <v>45609</v>
      </c>
      <c r="B97" s="3">
        <v>225.12</v>
      </c>
      <c r="C97">
        <v>3.0999999999999943</v>
      </c>
      <c r="D97">
        <v>0</v>
      </c>
      <c r="E97">
        <v>3.2199999999999989</v>
      </c>
      <c r="F97">
        <f t="shared" si="14"/>
        <v>0.96717730153039305</v>
      </c>
      <c r="G97">
        <f t="shared" si="15"/>
        <v>1.1278551972024038</v>
      </c>
      <c r="H97">
        <f t="shared" si="16"/>
        <v>46.165264840302036</v>
      </c>
      <c r="I97">
        <f t="shared" si="18"/>
        <v>228.72099999999992</v>
      </c>
      <c r="J97">
        <f t="shared" si="19"/>
        <v>4.7787610153789108</v>
      </c>
      <c r="K97">
        <f t="shared" si="20"/>
        <v>238.27852203075773</v>
      </c>
      <c r="L97">
        <f t="shared" si="21"/>
        <v>219.16347796924211</v>
      </c>
      <c r="M97">
        <f t="shared" ca="1" si="11"/>
        <v>222.01</v>
      </c>
      <c r="N97">
        <f t="shared" ca="1" si="12"/>
        <v>233.67</v>
      </c>
      <c r="O97">
        <f t="shared" ca="1" si="13"/>
        <v>26.672384219554157</v>
      </c>
      <c r="P97">
        <f t="shared" ca="1" si="17"/>
        <v>21.583762149799924</v>
      </c>
    </row>
    <row r="98" spans="1:16" x14ac:dyDescent="0.2">
      <c r="A98" s="2">
        <v>45610</v>
      </c>
      <c r="B98" s="3">
        <v>228.22</v>
      </c>
      <c r="C98">
        <v>-3.2199999999999989</v>
      </c>
      <c r="D98">
        <v>3.0200000000000102</v>
      </c>
      <c r="E98">
        <v>0</v>
      </c>
      <c r="F98">
        <f t="shared" si="14"/>
        <v>1.1138074942782228</v>
      </c>
      <c r="G98">
        <f t="shared" si="15"/>
        <v>1.0472941116879464</v>
      </c>
      <c r="H98">
        <f t="shared" si="16"/>
        <v>51.53887680261429</v>
      </c>
      <c r="I98">
        <f t="shared" si="18"/>
        <v>228.52449999999999</v>
      </c>
      <c r="J98">
        <f t="shared" si="19"/>
        <v>4.7106558656104935</v>
      </c>
      <c r="K98">
        <f t="shared" si="20"/>
        <v>237.94581173122097</v>
      </c>
      <c r="L98">
        <f t="shared" si="21"/>
        <v>219.10318826877901</v>
      </c>
      <c r="M98">
        <f t="shared" ca="1" si="11"/>
        <v>222.01</v>
      </c>
      <c r="N98">
        <f t="shared" ca="1" si="12"/>
        <v>233.67</v>
      </c>
      <c r="O98">
        <f t="shared" ca="1" si="13"/>
        <v>53.25900514579768</v>
      </c>
      <c r="P98">
        <f t="shared" ca="1" si="17"/>
        <v>32.990280160091551</v>
      </c>
    </row>
    <row r="99" spans="1:16" x14ac:dyDescent="0.2">
      <c r="A99" s="2">
        <v>45611</v>
      </c>
      <c r="B99" s="3">
        <v>225</v>
      </c>
      <c r="C99">
        <v>3.0200000000000102</v>
      </c>
      <c r="D99">
        <v>0.25999999999999091</v>
      </c>
      <c r="E99">
        <v>0</v>
      </c>
      <c r="F99">
        <f t="shared" si="14"/>
        <v>1.0528212446869205</v>
      </c>
      <c r="G99">
        <f t="shared" si="15"/>
        <v>0.97248738942452173</v>
      </c>
      <c r="H99">
        <f t="shared" si="16"/>
        <v>51.983249710917363</v>
      </c>
      <c r="I99">
        <f t="shared" si="18"/>
        <v>228.02449999999999</v>
      </c>
      <c r="J99">
        <f t="shared" si="19"/>
        <v>4.5137526399590016</v>
      </c>
      <c r="K99">
        <f t="shared" si="20"/>
        <v>237.05200527991798</v>
      </c>
      <c r="L99">
        <f t="shared" si="21"/>
        <v>218.996994720082</v>
      </c>
      <c r="M99">
        <f t="shared" ca="1" si="11"/>
        <v>222.01</v>
      </c>
      <c r="N99">
        <f t="shared" ca="1" si="12"/>
        <v>233.67</v>
      </c>
      <c r="O99">
        <f t="shared" ca="1" si="13"/>
        <v>25.643224699828558</v>
      </c>
      <c r="P99">
        <f t="shared" ca="1" si="17"/>
        <v>35.191538021726792</v>
      </c>
    </row>
    <row r="100" spans="1:16" x14ac:dyDescent="0.2">
      <c r="A100" s="2">
        <v>45614</v>
      </c>
      <c r="B100" s="3">
        <v>228.02</v>
      </c>
      <c r="C100">
        <v>0.25999999999999091</v>
      </c>
      <c r="D100">
        <v>0.71999999999999886</v>
      </c>
      <c r="E100">
        <v>0</v>
      </c>
      <c r="F100">
        <f t="shared" si="14"/>
        <v>1.0290482986378546</v>
      </c>
      <c r="G100">
        <f t="shared" si="15"/>
        <v>0.90302400446562736</v>
      </c>
      <c r="H100">
        <f t="shared" si="16"/>
        <v>53.26137624274709</v>
      </c>
      <c r="I100">
        <f t="shared" si="18"/>
        <v>227.60150000000004</v>
      </c>
      <c r="J100">
        <f t="shared" si="19"/>
        <v>4.052492767615874</v>
      </c>
      <c r="K100">
        <f t="shared" si="20"/>
        <v>235.70648553523179</v>
      </c>
      <c r="L100">
        <f t="shared" si="21"/>
        <v>219.4965144647683</v>
      </c>
      <c r="M100">
        <f t="shared" ca="1" si="11"/>
        <v>222.01</v>
      </c>
      <c r="N100">
        <f t="shared" ca="1" si="12"/>
        <v>230.1</v>
      </c>
      <c r="O100">
        <f t="shared" ca="1" si="13"/>
        <v>74.289245982694894</v>
      </c>
      <c r="P100">
        <f t="shared" ca="1" si="17"/>
        <v>51.063825276107046</v>
      </c>
    </row>
    <row r="101" spans="1:16" x14ac:dyDescent="0.2">
      <c r="A101" s="2">
        <v>45615</v>
      </c>
      <c r="B101" s="3">
        <v>228.28</v>
      </c>
      <c r="C101">
        <v>0.71999999999999886</v>
      </c>
      <c r="D101">
        <v>0</v>
      </c>
      <c r="E101">
        <v>0.47999999999998977</v>
      </c>
      <c r="F101">
        <f t="shared" si="14"/>
        <v>0.95554484873515066</v>
      </c>
      <c r="G101">
        <f t="shared" si="15"/>
        <v>0.87280800414665316</v>
      </c>
      <c r="H101">
        <f t="shared" si="16"/>
        <v>52.262606051618803</v>
      </c>
      <c r="I101">
        <f t="shared" si="18"/>
        <v>227.22249999999994</v>
      </c>
      <c r="J101">
        <f t="shared" si="19"/>
        <v>3.5645622378306747</v>
      </c>
      <c r="K101">
        <f t="shared" si="20"/>
        <v>234.35162447566128</v>
      </c>
      <c r="L101">
        <f t="shared" si="21"/>
        <v>220.0933755243386</v>
      </c>
      <c r="M101">
        <f t="shared" ca="1" si="11"/>
        <v>222.01</v>
      </c>
      <c r="N101">
        <f t="shared" ca="1" si="12"/>
        <v>228.28</v>
      </c>
      <c r="O101">
        <f t="shared" ca="1" si="13"/>
        <v>100</v>
      </c>
      <c r="P101">
        <f t="shared" ca="1" si="17"/>
        <v>66.644156894174486</v>
      </c>
    </row>
    <row r="102" spans="1:16" x14ac:dyDescent="0.2">
      <c r="A102" s="2">
        <v>45616</v>
      </c>
      <c r="B102" s="3">
        <v>229</v>
      </c>
      <c r="C102">
        <v>-0.47999999999998977</v>
      </c>
      <c r="D102">
        <v>1.3499999999999943</v>
      </c>
      <c r="E102">
        <v>0</v>
      </c>
      <c r="F102">
        <f t="shared" si="14"/>
        <v>0.98372021668263954</v>
      </c>
      <c r="G102">
        <f t="shared" si="15"/>
        <v>0.81046457527903504</v>
      </c>
      <c r="H102">
        <f t="shared" si="16"/>
        <v>54.828255210383738</v>
      </c>
      <c r="I102">
        <f t="shared" si="18"/>
        <v>227.13449999999997</v>
      </c>
      <c r="J102">
        <f t="shared" si="19"/>
        <v>3.4936536070875426</v>
      </c>
      <c r="K102">
        <f t="shared" si="20"/>
        <v>234.12180721417505</v>
      </c>
      <c r="L102">
        <f t="shared" si="21"/>
        <v>220.1471927858249</v>
      </c>
      <c r="M102">
        <f t="shared" ca="1" si="11"/>
        <v>222.01</v>
      </c>
      <c r="N102">
        <f t="shared" ca="1" si="12"/>
        <v>229</v>
      </c>
      <c r="O102">
        <f t="shared" ca="1" si="13"/>
        <v>100</v>
      </c>
      <c r="P102">
        <f t="shared" ca="1" si="17"/>
        <v>91.429748660898284</v>
      </c>
    </row>
    <row r="103" spans="1:16" x14ac:dyDescent="0.2">
      <c r="A103" s="2">
        <v>45617</v>
      </c>
      <c r="B103" s="3">
        <v>228.52</v>
      </c>
      <c r="C103">
        <v>1.3499999999999943</v>
      </c>
      <c r="D103">
        <v>3</v>
      </c>
      <c r="E103">
        <v>0</v>
      </c>
      <c r="F103">
        <f t="shared" si="14"/>
        <v>1.1277402012053082</v>
      </c>
      <c r="G103">
        <f t="shared" si="15"/>
        <v>0.75257424847338961</v>
      </c>
      <c r="H103">
        <f t="shared" si="16"/>
        <v>59.976149276415597</v>
      </c>
      <c r="I103">
        <f t="shared" si="18"/>
        <v>227.03200000000001</v>
      </c>
      <c r="J103">
        <f t="shared" si="19"/>
        <v>3.4167814957169411</v>
      </c>
      <c r="K103">
        <f t="shared" si="20"/>
        <v>233.8655629914339</v>
      </c>
      <c r="L103">
        <f t="shared" si="21"/>
        <v>220.19843700856612</v>
      </c>
      <c r="M103">
        <f t="shared" ca="1" si="11"/>
        <v>222.01</v>
      </c>
      <c r="N103">
        <f t="shared" ca="1" si="12"/>
        <v>229</v>
      </c>
      <c r="O103">
        <f t="shared" ca="1" si="13"/>
        <v>93.133047210300575</v>
      </c>
      <c r="P103">
        <f t="shared" ca="1" si="17"/>
        <v>97.711015736766853</v>
      </c>
    </row>
    <row r="104" spans="1:16" x14ac:dyDescent="0.2">
      <c r="A104" s="2">
        <v>45618</v>
      </c>
      <c r="B104" s="3">
        <v>229.87</v>
      </c>
      <c r="C104">
        <v>3</v>
      </c>
      <c r="D104">
        <v>2.1899999999999977</v>
      </c>
      <c r="E104">
        <v>0</v>
      </c>
      <c r="F104">
        <f t="shared" si="14"/>
        <v>1.2036159011192145</v>
      </c>
      <c r="G104">
        <f t="shared" si="15"/>
        <v>0.69881894501100461</v>
      </c>
      <c r="H104">
        <f t="shared" si="16"/>
        <v>63.267128625588086</v>
      </c>
      <c r="I104">
        <f t="shared" si="18"/>
        <v>226.95500000000001</v>
      </c>
      <c r="J104">
        <f t="shared" si="19"/>
        <v>3.3291558911184125</v>
      </c>
      <c r="K104">
        <f t="shared" si="20"/>
        <v>233.61331178223685</v>
      </c>
      <c r="L104">
        <f t="shared" si="21"/>
        <v>220.29668821776318</v>
      </c>
      <c r="M104">
        <f t="shared" ca="1" si="11"/>
        <v>222.72</v>
      </c>
      <c r="N104">
        <f t="shared" ca="1" si="12"/>
        <v>229.87</v>
      </c>
      <c r="O104">
        <f t="shared" ca="1" si="13"/>
        <v>100</v>
      </c>
      <c r="P104">
        <f t="shared" ca="1" si="17"/>
        <v>97.711015736766853</v>
      </c>
    </row>
    <row r="105" spans="1:16" x14ac:dyDescent="0.2">
      <c r="A105" s="2">
        <v>45621</v>
      </c>
      <c r="B105" s="3">
        <v>232.87</v>
      </c>
      <c r="C105">
        <v>2.1899999999999977</v>
      </c>
      <c r="D105">
        <v>0</v>
      </c>
      <c r="E105">
        <v>0.12999999999999545</v>
      </c>
      <c r="F105">
        <f t="shared" si="14"/>
        <v>1.1176433367535563</v>
      </c>
      <c r="G105">
        <f t="shared" si="15"/>
        <v>0.65818902036736116</v>
      </c>
      <c r="H105">
        <f t="shared" si="16"/>
        <v>62.93630883973443</v>
      </c>
      <c r="I105">
        <f t="shared" si="18"/>
        <v>226.92849999999999</v>
      </c>
      <c r="J105">
        <f t="shared" si="19"/>
        <v>3.276852268484757</v>
      </c>
      <c r="K105">
        <f t="shared" si="20"/>
        <v>233.4822045369695</v>
      </c>
      <c r="L105">
        <f t="shared" si="21"/>
        <v>220.37479546303047</v>
      </c>
      <c r="M105">
        <f t="shared" ca="1" si="11"/>
        <v>222.72</v>
      </c>
      <c r="N105">
        <f t="shared" ca="1" si="12"/>
        <v>232.87</v>
      </c>
      <c r="O105">
        <f t="shared" ca="1" si="13"/>
        <v>100</v>
      </c>
      <c r="P105">
        <f t="shared" ca="1" si="17"/>
        <v>97.711015736766853</v>
      </c>
    </row>
    <row r="106" spans="1:16" x14ac:dyDescent="0.2">
      <c r="A106" s="2">
        <v>45622</v>
      </c>
      <c r="B106" s="3">
        <v>235.06</v>
      </c>
      <c r="C106">
        <v>-0.12999999999999545</v>
      </c>
      <c r="D106">
        <v>2.4000000000000057</v>
      </c>
      <c r="E106">
        <v>0</v>
      </c>
      <c r="F106">
        <f t="shared" si="14"/>
        <v>1.2092402412711596</v>
      </c>
      <c r="G106">
        <f t="shared" si="15"/>
        <v>0.61117551891254962</v>
      </c>
      <c r="H106">
        <f t="shared" si="16"/>
        <v>66.426597029083496</v>
      </c>
      <c r="I106">
        <f t="shared" si="18"/>
        <v>226.99799999999999</v>
      </c>
      <c r="J106">
        <f t="shared" si="19"/>
        <v>3.4381322959145346</v>
      </c>
      <c r="K106">
        <f t="shared" si="20"/>
        <v>233.87426459182905</v>
      </c>
      <c r="L106">
        <f t="shared" si="21"/>
        <v>220.12173540817093</v>
      </c>
      <c r="M106">
        <f t="shared" ca="1" si="11"/>
        <v>224.23</v>
      </c>
      <c r="N106">
        <f t="shared" ca="1" si="12"/>
        <v>235.06</v>
      </c>
      <c r="O106">
        <f t="shared" ca="1" si="13"/>
        <v>100</v>
      </c>
      <c r="P106">
        <f t="shared" ca="1" si="17"/>
        <v>100</v>
      </c>
    </row>
    <row r="107" spans="1:16" x14ac:dyDescent="0.2">
      <c r="A107" s="2">
        <v>45623</v>
      </c>
      <c r="B107" s="3">
        <v>234.93</v>
      </c>
      <c r="C107">
        <v>2.4000000000000057</v>
      </c>
      <c r="D107">
        <v>2.2599999999999909</v>
      </c>
      <c r="E107">
        <v>0</v>
      </c>
      <c r="F107">
        <f t="shared" si="14"/>
        <v>1.2842945097517904</v>
      </c>
      <c r="G107">
        <f t="shared" si="15"/>
        <v>0.56752012470451041</v>
      </c>
      <c r="H107">
        <f t="shared" si="16"/>
        <v>69.353297347110754</v>
      </c>
      <c r="I107">
        <f t="shared" si="18"/>
        <v>227.23949999999999</v>
      </c>
      <c r="J107">
        <f t="shared" si="19"/>
        <v>3.8163229409306694</v>
      </c>
      <c r="K107">
        <f t="shared" si="20"/>
        <v>234.87214588186134</v>
      </c>
      <c r="L107">
        <f t="shared" si="21"/>
        <v>219.60685411813864</v>
      </c>
      <c r="M107">
        <f t="shared" ca="1" si="11"/>
        <v>224.23</v>
      </c>
      <c r="N107">
        <f t="shared" ca="1" si="12"/>
        <v>235.06</v>
      </c>
      <c r="O107">
        <f t="shared" ca="1" si="13"/>
        <v>98.799630655586384</v>
      </c>
      <c r="P107">
        <f t="shared" ca="1" si="17"/>
        <v>99.599876885195457</v>
      </c>
    </row>
    <row r="108" spans="1:16" x14ac:dyDescent="0.2">
      <c r="A108" s="2">
        <v>45625</v>
      </c>
      <c r="B108" s="3">
        <v>237.33</v>
      </c>
      <c r="C108">
        <v>2.2599999999999909</v>
      </c>
      <c r="D108">
        <v>3.0600000000000023</v>
      </c>
      <c r="E108">
        <v>0</v>
      </c>
      <c r="F108">
        <f t="shared" si="14"/>
        <v>1.4111306161980912</v>
      </c>
      <c r="G108">
        <f t="shared" si="15"/>
        <v>0.52698297293990248</v>
      </c>
      <c r="H108">
        <f t="shared" si="16"/>
        <v>72.809489810435394</v>
      </c>
      <c r="I108">
        <f t="shared" si="18"/>
        <v>227.81049999999999</v>
      </c>
      <c r="J108">
        <f t="shared" si="19"/>
        <v>4.414401640325142</v>
      </c>
      <c r="K108">
        <f t="shared" si="20"/>
        <v>236.63930328065027</v>
      </c>
      <c r="L108">
        <f t="shared" si="21"/>
        <v>218.98169671934971</v>
      </c>
      <c r="M108">
        <f t="shared" ca="1" si="11"/>
        <v>224.23</v>
      </c>
      <c r="N108">
        <f t="shared" ca="1" si="12"/>
        <v>237.33</v>
      </c>
      <c r="O108">
        <f t="shared" ca="1" si="13"/>
        <v>100</v>
      </c>
      <c r="P108">
        <f t="shared" ca="1" si="17"/>
        <v>99.599876885195457</v>
      </c>
    </row>
    <row r="109" spans="1:16" x14ac:dyDescent="0.2">
      <c r="A109" s="2">
        <v>45628</v>
      </c>
      <c r="B109" s="3">
        <v>239.59</v>
      </c>
      <c r="C109">
        <v>3.0600000000000023</v>
      </c>
      <c r="D109">
        <v>0.35999999999998522</v>
      </c>
      <c r="E109">
        <v>0</v>
      </c>
      <c r="F109">
        <f t="shared" si="14"/>
        <v>1.3360498578982265</v>
      </c>
      <c r="G109">
        <f t="shared" si="15"/>
        <v>0.48934133201562374</v>
      </c>
      <c r="H109">
        <f t="shared" si="16"/>
        <v>73.192522527803021</v>
      </c>
      <c r="I109">
        <f t="shared" si="18"/>
        <v>228.64450000000002</v>
      </c>
      <c r="J109">
        <f t="shared" si="19"/>
        <v>4.9793388643790681</v>
      </c>
      <c r="K109">
        <f t="shared" si="20"/>
        <v>238.60317772875817</v>
      </c>
      <c r="L109">
        <f t="shared" si="21"/>
        <v>218.68582227124188</v>
      </c>
      <c r="M109">
        <f t="shared" ca="1" si="11"/>
        <v>224.23</v>
      </c>
      <c r="N109">
        <f t="shared" ca="1" si="12"/>
        <v>239.59</v>
      </c>
      <c r="O109">
        <f t="shared" ca="1" si="13"/>
        <v>100</v>
      </c>
      <c r="P109">
        <f t="shared" ca="1" si="17"/>
        <v>99.599876885195457</v>
      </c>
    </row>
    <row r="110" spans="1:16" x14ac:dyDescent="0.2">
      <c r="A110" s="2">
        <v>45629</v>
      </c>
      <c r="B110" s="3">
        <v>242.65</v>
      </c>
      <c r="C110">
        <v>0.35999999999998522</v>
      </c>
      <c r="D110">
        <v>3.0000000000001137E-2</v>
      </c>
      <c r="E110">
        <v>0</v>
      </c>
      <c r="F110">
        <f t="shared" si="14"/>
        <v>1.2427605823340675</v>
      </c>
      <c r="G110">
        <f t="shared" si="15"/>
        <v>0.45438837972879348</v>
      </c>
      <c r="H110">
        <f t="shared" si="16"/>
        <v>73.226370231138063</v>
      </c>
      <c r="I110">
        <f t="shared" si="18"/>
        <v>229.67649999999998</v>
      </c>
      <c r="J110">
        <f t="shared" si="19"/>
        <v>5.6284963636649454</v>
      </c>
      <c r="K110">
        <f t="shared" si="20"/>
        <v>240.93349272732988</v>
      </c>
      <c r="L110">
        <f t="shared" si="21"/>
        <v>218.41950727267007</v>
      </c>
      <c r="M110">
        <f t="shared" ca="1" si="11"/>
        <v>225</v>
      </c>
      <c r="N110">
        <f t="shared" ca="1" si="12"/>
        <v>242.65</v>
      </c>
      <c r="O110">
        <f t="shared" ca="1" si="13"/>
        <v>100</v>
      </c>
      <c r="P110">
        <f t="shared" ca="1" si="17"/>
        <v>100</v>
      </c>
    </row>
    <row r="111" spans="1:16" x14ac:dyDescent="0.2">
      <c r="A111" s="2">
        <v>45630</v>
      </c>
      <c r="B111" s="3">
        <v>243.01</v>
      </c>
      <c r="C111">
        <v>3.0000000000001137E-2</v>
      </c>
      <c r="D111">
        <v>0</v>
      </c>
      <c r="E111">
        <v>0.19999999999998863</v>
      </c>
      <c r="F111">
        <f t="shared" si="14"/>
        <v>1.1539919693102054</v>
      </c>
      <c r="G111">
        <f t="shared" si="15"/>
        <v>0.43621778117673599</v>
      </c>
      <c r="H111">
        <f t="shared" si="16"/>
        <v>72.568538141389155</v>
      </c>
      <c r="I111">
        <f t="shared" si="18"/>
        <v>230.65449999999996</v>
      </c>
      <c r="J111">
        <f t="shared" si="19"/>
        <v>6.1635716533772698</v>
      </c>
      <c r="K111">
        <f t="shared" si="20"/>
        <v>242.98164330675451</v>
      </c>
      <c r="L111">
        <f t="shared" si="21"/>
        <v>218.32735669324541</v>
      </c>
      <c r="M111">
        <f t="shared" ca="1" si="11"/>
        <v>225</v>
      </c>
      <c r="N111">
        <f t="shared" ca="1" si="12"/>
        <v>243.01</v>
      </c>
      <c r="O111">
        <f t="shared" ca="1" si="13"/>
        <v>100</v>
      </c>
      <c r="P111">
        <f t="shared" ca="1" si="17"/>
        <v>100</v>
      </c>
    </row>
    <row r="112" spans="1:16" x14ac:dyDescent="0.2">
      <c r="A112" s="2">
        <v>45631</v>
      </c>
      <c r="B112" s="3">
        <v>243.04</v>
      </c>
      <c r="C112">
        <v>-0.19999999999998863</v>
      </c>
      <c r="D112">
        <v>3.9099999999999966</v>
      </c>
      <c r="E112">
        <v>0</v>
      </c>
      <c r="F112">
        <f t="shared" si="14"/>
        <v>1.3508496857880476</v>
      </c>
      <c r="G112">
        <f t="shared" si="15"/>
        <v>0.40505936823554051</v>
      </c>
      <c r="H112">
        <f t="shared" si="16"/>
        <v>76.931643053644223</v>
      </c>
      <c r="I112">
        <f t="shared" si="18"/>
        <v>231.6705</v>
      </c>
      <c r="J112">
        <f t="shared" si="19"/>
        <v>6.4547081755551856</v>
      </c>
      <c r="K112">
        <f t="shared" si="20"/>
        <v>244.57991635111037</v>
      </c>
      <c r="L112">
        <f t="shared" si="21"/>
        <v>218.76108364888964</v>
      </c>
      <c r="M112">
        <f t="shared" ca="1" si="11"/>
        <v>225</v>
      </c>
      <c r="N112">
        <f t="shared" ca="1" si="12"/>
        <v>243.04</v>
      </c>
      <c r="O112">
        <f t="shared" ca="1" si="13"/>
        <v>100</v>
      </c>
      <c r="P112">
        <f t="shared" ca="1" si="17"/>
        <v>100</v>
      </c>
    </row>
    <row r="113" spans="1:16" x14ac:dyDescent="0.2">
      <c r="A113" s="2">
        <v>45632</v>
      </c>
      <c r="B113" s="3">
        <v>242.84</v>
      </c>
      <c r="C113">
        <v>3.9099999999999966</v>
      </c>
      <c r="D113">
        <v>1.0200000000000102</v>
      </c>
      <c r="E113">
        <v>0</v>
      </c>
      <c r="F113">
        <f t="shared" si="14"/>
        <v>1.3272175653746163</v>
      </c>
      <c r="G113">
        <f t="shared" si="15"/>
        <v>0.37612655621871616</v>
      </c>
      <c r="H113">
        <f t="shared" si="16"/>
        <v>77.91834594956174</v>
      </c>
      <c r="I113">
        <f t="shared" si="18"/>
        <v>232.43849999999998</v>
      </c>
      <c r="J113">
        <f t="shared" si="19"/>
        <v>6.8325954650830658</v>
      </c>
      <c r="K113">
        <f t="shared" si="20"/>
        <v>246.1036909301661</v>
      </c>
      <c r="L113">
        <f t="shared" si="21"/>
        <v>218.77330906983386</v>
      </c>
      <c r="M113">
        <f t="shared" ca="1" si="11"/>
        <v>228.02</v>
      </c>
      <c r="N113">
        <f t="shared" ca="1" si="12"/>
        <v>243.04</v>
      </c>
      <c r="O113">
        <f t="shared" ca="1" si="13"/>
        <v>98.668442077230438</v>
      </c>
      <c r="P113">
        <f t="shared" ca="1" si="17"/>
        <v>99.556147359076817</v>
      </c>
    </row>
    <row r="114" spans="1:16" x14ac:dyDescent="0.2">
      <c r="A114" s="2">
        <v>45635</v>
      </c>
      <c r="B114" s="3">
        <v>246.75</v>
      </c>
      <c r="C114">
        <v>1.0200000000000102</v>
      </c>
      <c r="D114">
        <v>0</v>
      </c>
      <c r="E114">
        <v>1.2800000000000011</v>
      </c>
      <c r="F114">
        <f t="shared" si="14"/>
        <v>1.2324163107050008</v>
      </c>
      <c r="G114">
        <f t="shared" si="15"/>
        <v>0.44068894506023654</v>
      </c>
      <c r="H114">
        <f t="shared" si="16"/>
        <v>73.66041714699675</v>
      </c>
      <c r="I114">
        <f t="shared" si="18"/>
        <v>233.42799999999997</v>
      </c>
      <c r="J114">
        <f t="shared" si="19"/>
        <v>7.4063476331561633</v>
      </c>
      <c r="K114">
        <f t="shared" si="20"/>
        <v>248.24069526631229</v>
      </c>
      <c r="L114">
        <f t="shared" si="21"/>
        <v>218.61530473368765</v>
      </c>
      <c r="M114">
        <f t="shared" ca="1" si="11"/>
        <v>228.28</v>
      </c>
      <c r="N114">
        <f t="shared" ca="1" si="12"/>
        <v>246.75</v>
      </c>
      <c r="O114">
        <f t="shared" ca="1" si="13"/>
        <v>100</v>
      </c>
      <c r="P114">
        <f t="shared" ca="1" si="17"/>
        <v>99.556147359076817</v>
      </c>
    </row>
    <row r="115" spans="1:16" x14ac:dyDescent="0.2">
      <c r="A115" s="2">
        <v>45636</v>
      </c>
      <c r="B115" s="3">
        <v>247.77</v>
      </c>
      <c r="C115">
        <v>-1.2800000000000011</v>
      </c>
      <c r="D115">
        <v>1.4699999999999989</v>
      </c>
      <c r="E115">
        <v>0</v>
      </c>
      <c r="F115">
        <f t="shared" si="14"/>
        <v>1.2493865742260721</v>
      </c>
      <c r="G115">
        <f t="shared" si="15"/>
        <v>0.40921116327021961</v>
      </c>
      <c r="H115">
        <f t="shared" si="16"/>
        <v>75.327883668288536</v>
      </c>
      <c r="I115">
        <f t="shared" si="18"/>
        <v>234.60500000000002</v>
      </c>
      <c r="J115">
        <f t="shared" si="19"/>
        <v>7.7310341787942072</v>
      </c>
      <c r="K115">
        <f t="shared" si="20"/>
        <v>250.06706835758843</v>
      </c>
      <c r="L115">
        <f t="shared" si="21"/>
        <v>219.14293164241161</v>
      </c>
      <c r="M115">
        <f t="shared" ca="1" si="11"/>
        <v>228.52</v>
      </c>
      <c r="N115">
        <f t="shared" ca="1" si="12"/>
        <v>247.77</v>
      </c>
      <c r="O115">
        <f t="shared" ca="1" si="13"/>
        <v>100</v>
      </c>
      <c r="P115">
        <f t="shared" ca="1" si="17"/>
        <v>99.556147359076817</v>
      </c>
    </row>
    <row r="116" spans="1:16" x14ac:dyDescent="0.2">
      <c r="A116" s="2">
        <v>45637</v>
      </c>
      <c r="B116" s="3">
        <v>246.49</v>
      </c>
      <c r="C116">
        <v>1.4699999999999989</v>
      </c>
      <c r="D116">
        <v>0.16999999999998749</v>
      </c>
      <c r="E116">
        <v>0</v>
      </c>
      <c r="F116">
        <f t="shared" si="14"/>
        <v>1.1722875332099232</v>
      </c>
      <c r="G116">
        <f t="shared" si="15"/>
        <v>0.37998179446520391</v>
      </c>
      <c r="H116">
        <f t="shared" si="16"/>
        <v>75.520884959164135</v>
      </c>
      <c r="I116">
        <f t="shared" si="18"/>
        <v>235.71800000000002</v>
      </c>
      <c r="J116">
        <f t="shared" si="19"/>
        <v>7.7610570359835309</v>
      </c>
      <c r="K116">
        <f t="shared" si="20"/>
        <v>251.24011407196707</v>
      </c>
      <c r="L116">
        <f t="shared" si="21"/>
        <v>220.19588592803296</v>
      </c>
      <c r="M116">
        <f t="shared" ca="1" si="11"/>
        <v>228.52</v>
      </c>
      <c r="N116">
        <f t="shared" ca="1" si="12"/>
        <v>247.77</v>
      </c>
      <c r="O116">
        <f t="shared" ca="1" si="13"/>
        <v>93.350649350649334</v>
      </c>
      <c r="P116">
        <f t="shared" ca="1" si="17"/>
        <v>97.783549783549788</v>
      </c>
    </row>
    <row r="117" spans="1:16" x14ac:dyDescent="0.2">
      <c r="A117" s="2">
        <v>45638</v>
      </c>
      <c r="B117" s="3">
        <v>247.96</v>
      </c>
      <c r="C117">
        <v>0.16999999999998749</v>
      </c>
      <c r="D117">
        <v>2.9099999999999966</v>
      </c>
      <c r="E117">
        <v>0</v>
      </c>
      <c r="F117">
        <f t="shared" si="14"/>
        <v>1.2964098522663572</v>
      </c>
      <c r="G117">
        <f t="shared" si="15"/>
        <v>0.3528402377176893</v>
      </c>
      <c r="H117">
        <f t="shared" si="16"/>
        <v>78.606019798907369</v>
      </c>
      <c r="I117">
        <f t="shared" si="18"/>
        <v>236.85999999999999</v>
      </c>
      <c r="J117">
        <f t="shared" si="19"/>
        <v>7.7998373802211249</v>
      </c>
      <c r="K117">
        <f t="shared" si="20"/>
        <v>252.45967476044223</v>
      </c>
      <c r="L117">
        <f t="shared" si="21"/>
        <v>221.26032523955774</v>
      </c>
      <c r="M117">
        <f t="shared" ca="1" si="11"/>
        <v>229.87</v>
      </c>
      <c r="N117">
        <f t="shared" ca="1" si="12"/>
        <v>247.96</v>
      </c>
      <c r="O117">
        <f t="shared" ca="1" si="13"/>
        <v>100</v>
      </c>
      <c r="P117">
        <f t="shared" ca="1" si="17"/>
        <v>97.783549783549788</v>
      </c>
    </row>
    <row r="118" spans="1:16" x14ac:dyDescent="0.2">
      <c r="A118" s="2">
        <v>45639</v>
      </c>
      <c r="B118" s="3">
        <v>248.13</v>
      </c>
      <c r="C118">
        <v>2.9099999999999966</v>
      </c>
      <c r="D118">
        <v>2.4399999999999977</v>
      </c>
      <c r="E118">
        <v>0</v>
      </c>
      <c r="F118">
        <f t="shared" si="14"/>
        <v>1.3780948628187599</v>
      </c>
      <c r="G118">
        <f t="shared" si="15"/>
        <v>0.32763736359499723</v>
      </c>
      <c r="H118">
        <f t="shared" si="16"/>
        <v>80.791981383628809</v>
      </c>
      <c r="I118">
        <f t="shared" si="18"/>
        <v>237.85550000000003</v>
      </c>
      <c r="J118">
        <f t="shared" si="19"/>
        <v>7.9088714179245043</v>
      </c>
      <c r="K118">
        <f t="shared" si="20"/>
        <v>253.67324283584904</v>
      </c>
      <c r="L118">
        <f t="shared" si="21"/>
        <v>222.03775716415103</v>
      </c>
      <c r="M118">
        <f t="shared" ca="1" si="11"/>
        <v>232.87</v>
      </c>
      <c r="N118">
        <f t="shared" ca="1" si="12"/>
        <v>248.13</v>
      </c>
      <c r="O118">
        <f t="shared" ca="1" si="13"/>
        <v>100</v>
      </c>
      <c r="P118">
        <f t="shared" ca="1" si="17"/>
        <v>97.783549783549788</v>
      </c>
    </row>
    <row r="119" spans="1:16" x14ac:dyDescent="0.2">
      <c r="A119" s="2">
        <v>45642</v>
      </c>
      <c r="B119" s="3">
        <v>251.04</v>
      </c>
      <c r="C119">
        <v>2.4399999999999977</v>
      </c>
      <c r="D119">
        <v>0</v>
      </c>
      <c r="E119">
        <v>5.4299999999999784</v>
      </c>
      <c r="F119">
        <f t="shared" si="14"/>
        <v>1.2796595154745629</v>
      </c>
      <c r="G119">
        <f t="shared" si="15"/>
        <v>0.69209183762392446</v>
      </c>
      <c r="H119">
        <f t="shared" si="16"/>
        <v>64.899639270623851</v>
      </c>
      <c r="I119">
        <f t="shared" si="18"/>
        <v>239.15750000000003</v>
      </c>
      <c r="J119">
        <f t="shared" si="19"/>
        <v>7.8241117706740333</v>
      </c>
      <c r="K119">
        <f t="shared" si="20"/>
        <v>254.8057235413481</v>
      </c>
      <c r="L119">
        <f t="shared" si="21"/>
        <v>223.50927645865195</v>
      </c>
      <c r="M119">
        <f t="shared" ca="1" si="11"/>
        <v>234.93</v>
      </c>
      <c r="N119">
        <f t="shared" ca="1" si="12"/>
        <v>251.04</v>
      </c>
      <c r="O119">
        <f t="shared" ca="1" si="13"/>
        <v>100</v>
      </c>
      <c r="P119">
        <f t="shared" ca="1" si="17"/>
        <v>100</v>
      </c>
    </row>
    <row r="120" spans="1:16" x14ac:dyDescent="0.2">
      <c r="A120" s="2">
        <v>45643</v>
      </c>
      <c r="B120" s="3">
        <v>253.48</v>
      </c>
      <c r="C120">
        <v>-5.4299999999999784</v>
      </c>
      <c r="D120">
        <v>1.7399999999999807</v>
      </c>
      <c r="E120">
        <v>0</v>
      </c>
      <c r="F120">
        <f t="shared" si="14"/>
        <v>1.3125409786549498</v>
      </c>
      <c r="G120">
        <f t="shared" si="15"/>
        <v>0.64265670636507266</v>
      </c>
      <c r="H120">
        <f t="shared" si="16"/>
        <v>67.13085785192655</v>
      </c>
      <c r="I120">
        <f t="shared" si="18"/>
        <v>240.43049999999999</v>
      </c>
      <c r="J120">
        <f t="shared" si="19"/>
        <v>7.9861633466890689</v>
      </c>
      <c r="K120">
        <f t="shared" si="20"/>
        <v>256.40282669337813</v>
      </c>
      <c r="L120">
        <f t="shared" si="21"/>
        <v>224.45817330662186</v>
      </c>
      <c r="M120">
        <f t="shared" ca="1" si="11"/>
        <v>234.93</v>
      </c>
      <c r="N120">
        <f t="shared" ca="1" si="12"/>
        <v>253.48</v>
      </c>
      <c r="O120">
        <f t="shared" ca="1" si="13"/>
        <v>100</v>
      </c>
      <c r="P120">
        <f t="shared" ca="1" si="17"/>
        <v>100</v>
      </c>
    </row>
    <row r="121" spans="1:16" x14ac:dyDescent="0.2">
      <c r="A121" s="2">
        <v>45644</v>
      </c>
      <c r="B121" s="3">
        <v>248.05</v>
      </c>
      <c r="C121">
        <v>1.7399999999999807</v>
      </c>
      <c r="D121">
        <v>4.7000000000000171</v>
      </c>
      <c r="E121">
        <v>0</v>
      </c>
      <c r="F121">
        <f t="shared" si="14"/>
        <v>1.5545023373224545</v>
      </c>
      <c r="G121">
        <f t="shared" si="15"/>
        <v>0.5967526559104247</v>
      </c>
      <c r="H121">
        <f t="shared" si="16"/>
        <v>72.260254698415267</v>
      </c>
      <c r="I121">
        <f t="shared" si="18"/>
        <v>241.41900000000001</v>
      </c>
      <c r="J121">
        <f t="shared" si="19"/>
        <v>7.6181113144925856</v>
      </c>
      <c r="K121">
        <f t="shared" si="20"/>
        <v>256.6552226289852</v>
      </c>
      <c r="L121">
        <f t="shared" si="21"/>
        <v>226.18277737101485</v>
      </c>
      <c r="M121">
        <f t="shared" ca="1" si="11"/>
        <v>237.33</v>
      </c>
      <c r="N121">
        <f t="shared" ca="1" si="12"/>
        <v>253.48</v>
      </c>
      <c r="O121">
        <f t="shared" ca="1" si="13"/>
        <v>66.377708978328258</v>
      </c>
      <c r="P121">
        <f t="shared" ca="1" si="17"/>
        <v>88.792569659442748</v>
      </c>
    </row>
    <row r="122" spans="1:16" x14ac:dyDescent="0.2">
      <c r="A122" s="2">
        <v>45645</v>
      </c>
      <c r="B122" s="3">
        <v>249.79</v>
      </c>
      <c r="C122">
        <v>4.7000000000000171</v>
      </c>
      <c r="D122">
        <v>0.78000000000000114</v>
      </c>
      <c r="E122">
        <v>0</v>
      </c>
      <c r="F122">
        <f t="shared" si="14"/>
        <v>1.4991807417994221</v>
      </c>
      <c r="G122">
        <f t="shared" si="15"/>
        <v>0.55412746620253717</v>
      </c>
      <c r="H122">
        <f t="shared" si="16"/>
        <v>73.012942526453458</v>
      </c>
      <c r="I122">
        <f t="shared" si="18"/>
        <v>242.45850000000002</v>
      </c>
      <c r="J122">
        <f t="shared" si="19"/>
        <v>7.2435367015960077</v>
      </c>
      <c r="K122">
        <f t="shared" si="20"/>
        <v>256.94557340319204</v>
      </c>
      <c r="L122">
        <f t="shared" si="21"/>
        <v>227.97142659680799</v>
      </c>
      <c r="M122">
        <f t="shared" ca="1" si="11"/>
        <v>239.59</v>
      </c>
      <c r="N122">
        <f t="shared" ca="1" si="12"/>
        <v>253.48</v>
      </c>
      <c r="O122">
        <f t="shared" ca="1" si="13"/>
        <v>73.434125269978395</v>
      </c>
      <c r="P122">
        <f t="shared" ca="1" si="17"/>
        <v>79.937278082768884</v>
      </c>
    </row>
    <row r="123" spans="1:16" x14ac:dyDescent="0.2">
      <c r="A123" s="2">
        <v>45646</v>
      </c>
      <c r="B123" s="3">
        <v>254.49</v>
      </c>
      <c r="C123">
        <v>0.78000000000000114</v>
      </c>
      <c r="D123">
        <v>2.9299999999999784</v>
      </c>
      <c r="E123">
        <v>0</v>
      </c>
      <c r="F123">
        <f t="shared" si="14"/>
        <v>1.6013821173851761</v>
      </c>
      <c r="G123">
        <f t="shared" si="15"/>
        <v>0.51454693290235587</v>
      </c>
      <c r="H123">
        <f t="shared" si="16"/>
        <v>75.682221819657215</v>
      </c>
      <c r="I123">
        <f t="shared" si="18"/>
        <v>243.75699999999998</v>
      </c>
      <c r="J123">
        <f t="shared" si="19"/>
        <v>6.9345087482061301</v>
      </c>
      <c r="K123">
        <f t="shared" si="20"/>
        <v>257.62601749641226</v>
      </c>
      <c r="L123">
        <f t="shared" si="21"/>
        <v>229.88798250358772</v>
      </c>
      <c r="M123">
        <f t="shared" ca="1" si="11"/>
        <v>242.65</v>
      </c>
      <c r="N123">
        <f t="shared" ca="1" si="12"/>
        <v>254.49</v>
      </c>
      <c r="O123">
        <f t="shared" ca="1" si="13"/>
        <v>100</v>
      </c>
      <c r="P123">
        <f t="shared" ca="1" si="17"/>
        <v>79.937278082768884</v>
      </c>
    </row>
    <row r="124" spans="1:16" x14ac:dyDescent="0.2">
      <c r="A124" s="2">
        <v>45649</v>
      </c>
      <c r="B124" s="3">
        <v>255.27</v>
      </c>
      <c r="C124">
        <v>2.9299999999999784</v>
      </c>
      <c r="D124">
        <v>0.81999999999999318</v>
      </c>
      <c r="E124">
        <v>0</v>
      </c>
      <c r="F124">
        <f t="shared" si="14"/>
        <v>1.5455691090005204</v>
      </c>
      <c r="G124">
        <f t="shared" si="15"/>
        <v>0.47779358055218762</v>
      </c>
      <c r="H124">
        <f t="shared" si="16"/>
        <v>76.386162351456107</v>
      </c>
      <c r="I124">
        <f t="shared" si="18"/>
        <v>245.02699999999999</v>
      </c>
      <c r="J124">
        <f t="shared" si="19"/>
        <v>6.5738846162195763</v>
      </c>
      <c r="K124">
        <f t="shared" si="20"/>
        <v>258.17476923243913</v>
      </c>
      <c r="L124">
        <f t="shared" si="21"/>
        <v>231.87923076756084</v>
      </c>
      <c r="M124">
        <f t="shared" ca="1" si="11"/>
        <v>242.84</v>
      </c>
      <c r="N124">
        <f t="shared" ca="1" si="12"/>
        <v>255.27</v>
      </c>
      <c r="O124">
        <f t="shared" ca="1" si="13"/>
        <v>100</v>
      </c>
      <c r="P124">
        <f t="shared" ca="1" si="17"/>
        <v>91.144708423326122</v>
      </c>
    </row>
    <row r="125" spans="1:16" x14ac:dyDescent="0.2">
      <c r="A125" s="2">
        <v>45650</v>
      </c>
      <c r="B125" s="3">
        <v>258.2</v>
      </c>
      <c r="C125">
        <v>0.81999999999999318</v>
      </c>
      <c r="D125">
        <v>0</v>
      </c>
      <c r="E125">
        <v>3.4299999999999784</v>
      </c>
      <c r="F125">
        <f t="shared" si="14"/>
        <v>1.4351713155004833</v>
      </c>
      <c r="G125">
        <f t="shared" si="15"/>
        <v>0.68866546765560133</v>
      </c>
      <c r="H125">
        <f t="shared" si="16"/>
        <v>67.574463672663967</v>
      </c>
      <c r="I125">
        <f t="shared" si="18"/>
        <v>246.29350000000005</v>
      </c>
      <c r="J125">
        <f t="shared" si="19"/>
        <v>6.5484351485478438</v>
      </c>
      <c r="K125">
        <f t="shared" si="20"/>
        <v>259.39037029709573</v>
      </c>
      <c r="L125">
        <f t="shared" si="21"/>
        <v>233.19662970290437</v>
      </c>
      <c r="M125">
        <f t="shared" ca="1" si="11"/>
        <v>242.84</v>
      </c>
      <c r="N125">
        <f t="shared" ca="1" si="12"/>
        <v>258.2</v>
      </c>
      <c r="O125">
        <f t="shared" ca="1" si="13"/>
        <v>100</v>
      </c>
      <c r="P125">
        <f t="shared" ca="1" si="17"/>
        <v>100</v>
      </c>
    </row>
    <row r="126" spans="1:16" x14ac:dyDescent="0.2">
      <c r="A126" s="2">
        <v>45652</v>
      </c>
      <c r="B126" s="3">
        <v>259.02</v>
      </c>
      <c r="C126">
        <v>-3.4299999999999784</v>
      </c>
      <c r="D126">
        <v>0</v>
      </c>
      <c r="E126">
        <v>3.3900000000000148</v>
      </c>
      <c r="F126">
        <f t="shared" si="14"/>
        <v>1.3326590786790202</v>
      </c>
      <c r="G126">
        <f t="shared" si="15"/>
        <v>0.88161793425163093</v>
      </c>
      <c r="H126">
        <f t="shared" si="16"/>
        <v>60.184840058255062</v>
      </c>
      <c r="I126">
        <f t="shared" si="18"/>
        <v>247.4915</v>
      </c>
      <c r="J126">
        <f t="shared" si="19"/>
        <v>6.5767783466567113</v>
      </c>
      <c r="K126">
        <f t="shared" si="20"/>
        <v>260.64505669331345</v>
      </c>
      <c r="L126">
        <f t="shared" si="21"/>
        <v>234.33794330668658</v>
      </c>
      <c r="M126">
        <f t="shared" ca="1" si="11"/>
        <v>242.84</v>
      </c>
      <c r="N126">
        <f t="shared" ca="1" si="12"/>
        <v>259.02</v>
      </c>
      <c r="O126">
        <f t="shared" ca="1" si="13"/>
        <v>100</v>
      </c>
      <c r="P126">
        <f t="shared" ca="1" si="17"/>
        <v>100</v>
      </c>
    </row>
    <row r="127" spans="1:16" x14ac:dyDescent="0.2">
      <c r="A127" s="2">
        <v>45653</v>
      </c>
      <c r="B127" s="3">
        <v>255.59</v>
      </c>
      <c r="C127">
        <v>-3.3900000000000148</v>
      </c>
      <c r="D127">
        <v>0</v>
      </c>
      <c r="E127">
        <v>1.7800000000000011</v>
      </c>
      <c r="F127">
        <f t="shared" si="14"/>
        <v>1.2374691444876618</v>
      </c>
      <c r="G127">
        <f t="shared" si="15"/>
        <v>0.94578808180508589</v>
      </c>
      <c r="H127">
        <f t="shared" si="16"/>
        <v>56.679951843738117</v>
      </c>
      <c r="I127">
        <f t="shared" si="18"/>
        <v>248.52450000000007</v>
      </c>
      <c r="J127">
        <f t="shared" si="19"/>
        <v>6.1055578433872304</v>
      </c>
      <c r="K127">
        <f t="shared" si="20"/>
        <v>260.73561568677451</v>
      </c>
      <c r="L127">
        <f t="shared" si="21"/>
        <v>236.31338431322561</v>
      </c>
      <c r="M127">
        <f t="shared" ca="1" si="11"/>
        <v>246.49</v>
      </c>
      <c r="N127">
        <f t="shared" ca="1" si="12"/>
        <v>259.02</v>
      </c>
      <c r="O127">
        <f t="shared" ca="1" si="13"/>
        <v>72.625698324022466</v>
      </c>
      <c r="P127">
        <f t="shared" ca="1" si="17"/>
        <v>90.875232774674146</v>
      </c>
    </row>
    <row r="128" spans="1:16" x14ac:dyDescent="0.2">
      <c r="A128" s="2">
        <v>45656</v>
      </c>
      <c r="B128" s="3">
        <v>252.2</v>
      </c>
      <c r="C128">
        <v>-1.7800000000000011</v>
      </c>
      <c r="D128">
        <v>0</v>
      </c>
      <c r="E128">
        <v>6.5699999999999932</v>
      </c>
      <c r="F128">
        <f t="shared" si="14"/>
        <v>1.1490784913099716</v>
      </c>
      <c r="G128">
        <f t="shared" si="15"/>
        <v>1.3475175045332937</v>
      </c>
      <c r="H128">
        <f t="shared" si="16"/>
        <v>46.025808469738088</v>
      </c>
      <c r="I128">
        <f t="shared" si="18"/>
        <v>249.26799999999997</v>
      </c>
      <c r="J128">
        <f t="shared" si="19"/>
        <v>5.5507966237194015</v>
      </c>
      <c r="K128">
        <f t="shared" si="20"/>
        <v>260.36959324743879</v>
      </c>
      <c r="L128">
        <f t="shared" si="21"/>
        <v>238.16640675256116</v>
      </c>
      <c r="M128">
        <f t="shared" ca="1" si="11"/>
        <v>246.49</v>
      </c>
      <c r="N128">
        <f t="shared" ca="1" si="12"/>
        <v>259.02</v>
      </c>
      <c r="O128">
        <f t="shared" ca="1" si="13"/>
        <v>45.57063048683154</v>
      </c>
      <c r="P128">
        <f t="shared" ca="1" si="17"/>
        <v>72.732109603617999</v>
      </c>
    </row>
    <row r="129" spans="1:16" x14ac:dyDescent="0.2">
      <c r="A129" s="2">
        <v>45657</v>
      </c>
      <c r="B129" s="3">
        <v>250.42</v>
      </c>
      <c r="C129">
        <v>-6.5699999999999932</v>
      </c>
      <c r="D129">
        <v>0</v>
      </c>
      <c r="E129">
        <v>0.48999999999998067</v>
      </c>
      <c r="F129">
        <f t="shared" si="14"/>
        <v>1.0670014562164023</v>
      </c>
      <c r="G129">
        <f t="shared" si="15"/>
        <v>1.2862662542094856</v>
      </c>
      <c r="H129">
        <f t="shared" si="16"/>
        <v>45.341269566958843</v>
      </c>
      <c r="I129">
        <f t="shared" si="18"/>
        <v>249.80949999999999</v>
      </c>
      <c r="J129">
        <f t="shared" si="19"/>
        <v>5.0638787661134534</v>
      </c>
      <c r="K129">
        <f t="shared" si="20"/>
        <v>259.93725753222691</v>
      </c>
      <c r="L129">
        <f t="shared" si="21"/>
        <v>239.68174246777309</v>
      </c>
      <c r="M129">
        <f t="shared" ca="1" si="11"/>
        <v>246.49</v>
      </c>
      <c r="N129">
        <f t="shared" ca="1" si="12"/>
        <v>259.02</v>
      </c>
      <c r="O129">
        <f t="shared" ca="1" si="13"/>
        <v>31.364724660813941</v>
      </c>
      <c r="P129">
        <f t="shared" ca="1" si="17"/>
        <v>49.853684490555985</v>
      </c>
    </row>
    <row r="130" spans="1:16" x14ac:dyDescent="0.2">
      <c r="A130" s="2">
        <v>45659</v>
      </c>
      <c r="B130" s="3">
        <v>243.85</v>
      </c>
      <c r="C130">
        <v>-0.48999999999998067</v>
      </c>
      <c r="D130">
        <v>1.6399999999999864</v>
      </c>
      <c r="E130">
        <v>0</v>
      </c>
      <c r="F130">
        <f t="shared" si="14"/>
        <v>1.1079299236295155</v>
      </c>
      <c r="G130">
        <f t="shared" si="15"/>
        <v>1.1943900931945224</v>
      </c>
      <c r="H130">
        <f t="shared" si="16"/>
        <v>48.122325112642784</v>
      </c>
      <c r="I130">
        <f t="shared" si="18"/>
        <v>249.86950000000002</v>
      </c>
      <c r="J130">
        <f t="shared" si="19"/>
        <v>4.9810149832296098</v>
      </c>
      <c r="K130">
        <f t="shared" si="20"/>
        <v>259.83152996645924</v>
      </c>
      <c r="L130">
        <f t="shared" si="21"/>
        <v>239.90747003354079</v>
      </c>
      <c r="M130">
        <f t="shared" ca="1" si="11"/>
        <v>243.85</v>
      </c>
      <c r="N130">
        <f t="shared" ca="1" si="12"/>
        <v>259.02</v>
      </c>
      <c r="O130">
        <f t="shared" ca="1" si="13"/>
        <v>0</v>
      </c>
      <c r="P130">
        <f t="shared" ca="1" si="17"/>
        <v>25.645118382548493</v>
      </c>
    </row>
    <row r="131" spans="1:16" x14ac:dyDescent="0.2">
      <c r="A131" s="2">
        <v>45660</v>
      </c>
      <c r="B131" s="3">
        <v>243.36</v>
      </c>
      <c r="C131">
        <v>1.6399999999999864</v>
      </c>
      <c r="D131">
        <v>0</v>
      </c>
      <c r="E131">
        <v>2.789999999999992</v>
      </c>
      <c r="F131">
        <f t="shared" si="14"/>
        <v>1.028792071941693</v>
      </c>
      <c r="G131">
        <f t="shared" si="15"/>
        <v>1.3083622293949131</v>
      </c>
      <c r="H131">
        <f t="shared" si="16"/>
        <v>44.019005136003749</v>
      </c>
      <c r="I131">
        <f t="shared" si="18"/>
        <v>249.887</v>
      </c>
      <c r="J131">
        <f t="shared" si="19"/>
        <v>4.956199838798395</v>
      </c>
      <c r="K131">
        <f t="shared" si="20"/>
        <v>259.7993996775968</v>
      </c>
      <c r="L131">
        <f t="shared" si="21"/>
        <v>239.97460032240321</v>
      </c>
      <c r="M131">
        <f t="shared" ca="1" si="11"/>
        <v>243.36</v>
      </c>
      <c r="N131">
        <f t="shared" ca="1" si="12"/>
        <v>259.02</v>
      </c>
      <c r="O131">
        <f t="shared" ca="1" si="13"/>
        <v>0</v>
      </c>
      <c r="P131">
        <f t="shared" ca="1" si="17"/>
        <v>10.454908220271314</v>
      </c>
    </row>
    <row r="132" spans="1:16" x14ac:dyDescent="0.2">
      <c r="A132" s="2">
        <v>45663</v>
      </c>
      <c r="B132" s="3">
        <v>245</v>
      </c>
      <c r="C132">
        <v>-2.789999999999992</v>
      </c>
      <c r="D132">
        <v>0.48999999999998067</v>
      </c>
      <c r="E132">
        <v>0</v>
      </c>
      <c r="F132">
        <f t="shared" si="14"/>
        <v>0.9903069239458564</v>
      </c>
      <c r="G132">
        <f t="shared" si="15"/>
        <v>1.2149077844381337</v>
      </c>
      <c r="H132">
        <f t="shared" si="16"/>
        <v>44.907505839717807</v>
      </c>
      <c r="I132">
        <f t="shared" si="18"/>
        <v>249.98499999999999</v>
      </c>
      <c r="J132">
        <f t="shared" si="19"/>
        <v>4.8314958999857289</v>
      </c>
      <c r="K132">
        <f t="shared" si="20"/>
        <v>259.64799179997146</v>
      </c>
      <c r="L132">
        <f t="shared" si="21"/>
        <v>240.32200820002853</v>
      </c>
      <c r="M132">
        <f t="shared" ca="1" si="11"/>
        <v>243.36</v>
      </c>
      <c r="N132">
        <f t="shared" ca="1" si="12"/>
        <v>259.02</v>
      </c>
      <c r="O132">
        <f t="shared" ca="1" si="13"/>
        <v>10.4725415070242</v>
      </c>
      <c r="P132">
        <f t="shared" ca="1" si="17"/>
        <v>3.4908471690080667</v>
      </c>
    </row>
    <row r="133" spans="1:16" x14ac:dyDescent="0.2">
      <c r="A133" s="2">
        <v>45664</v>
      </c>
      <c r="B133" s="3">
        <v>242.21</v>
      </c>
      <c r="C133">
        <v>0.48999999999998067</v>
      </c>
      <c r="D133">
        <v>0</v>
      </c>
      <c r="E133">
        <v>5.8499999999999943</v>
      </c>
      <c r="F133">
        <f t="shared" si="14"/>
        <v>0.91957071509258093</v>
      </c>
      <c r="G133">
        <f t="shared" si="15"/>
        <v>1.5459857998354096</v>
      </c>
      <c r="H133">
        <f t="shared" si="16"/>
        <v>37.296679655280094</v>
      </c>
      <c r="I133">
        <f t="shared" si="18"/>
        <v>249.95349999999999</v>
      </c>
      <c r="J133">
        <f t="shared" si="19"/>
        <v>4.8823174771176419</v>
      </c>
      <c r="K133">
        <f t="shared" si="20"/>
        <v>259.71813495423527</v>
      </c>
      <c r="L133">
        <f t="shared" si="21"/>
        <v>240.18886504576471</v>
      </c>
      <c r="M133">
        <f t="shared" ca="1" si="11"/>
        <v>242.21</v>
      </c>
      <c r="N133">
        <f t="shared" ca="1" si="12"/>
        <v>259.02</v>
      </c>
      <c r="O133">
        <f t="shared" ca="1" si="13"/>
        <v>0</v>
      </c>
      <c r="P133">
        <f t="shared" ca="1" si="17"/>
        <v>3.4908471690080667</v>
      </c>
    </row>
    <row r="134" spans="1:16" x14ac:dyDescent="0.2">
      <c r="A134" s="2">
        <v>45665</v>
      </c>
      <c r="B134" s="3">
        <v>242.7</v>
      </c>
      <c r="C134">
        <v>-5.8499999999999943</v>
      </c>
      <c r="D134">
        <v>0</v>
      </c>
      <c r="E134">
        <v>2.4499999999999886</v>
      </c>
      <c r="F134">
        <f t="shared" si="14"/>
        <v>0.85388709258596796</v>
      </c>
      <c r="G134">
        <f t="shared" si="15"/>
        <v>1.6105582427043081</v>
      </c>
      <c r="H134">
        <f t="shared" si="16"/>
        <v>34.648246417094597</v>
      </c>
      <c r="I134">
        <f t="shared" si="18"/>
        <v>249.75099999999998</v>
      </c>
      <c r="J134">
        <f t="shared" si="19"/>
        <v>5.1012598031219047</v>
      </c>
      <c r="K134">
        <f t="shared" si="20"/>
        <v>259.95351960624379</v>
      </c>
      <c r="L134">
        <f t="shared" si="21"/>
        <v>239.54848039375617</v>
      </c>
      <c r="M134">
        <f t="shared" ca="1" si="11"/>
        <v>242.21</v>
      </c>
      <c r="N134">
        <f t="shared" ca="1" si="12"/>
        <v>259.02</v>
      </c>
      <c r="O134">
        <f t="shared" ca="1" si="13"/>
        <v>2.914931588340163</v>
      </c>
      <c r="P134">
        <f t="shared" ca="1" si="17"/>
        <v>4.4624910317881215</v>
      </c>
    </row>
    <row r="135" spans="1:16" x14ac:dyDescent="0.2">
      <c r="A135" s="2">
        <v>45667</v>
      </c>
      <c r="B135" s="3">
        <v>236.85</v>
      </c>
      <c r="C135">
        <v>-2.4499999999999886</v>
      </c>
      <c r="D135">
        <v>0</v>
      </c>
      <c r="E135">
        <v>1.1200000000000045</v>
      </c>
      <c r="F135">
        <f t="shared" si="14"/>
        <v>0.79289515740125593</v>
      </c>
      <c r="G135">
        <f t="shared" si="15"/>
        <v>1.5755183682254292</v>
      </c>
      <c r="H135">
        <f t="shared" si="16"/>
        <v>33.477901929793063</v>
      </c>
      <c r="I135">
        <f t="shared" si="18"/>
        <v>249.20500000000001</v>
      </c>
      <c r="J135">
        <f t="shared" si="19"/>
        <v>5.8533989226233674</v>
      </c>
      <c r="K135">
        <f t="shared" si="20"/>
        <v>260.91179784524672</v>
      </c>
      <c r="L135">
        <f t="shared" si="21"/>
        <v>237.49820215475327</v>
      </c>
      <c r="M135">
        <f t="shared" ca="1" si="11"/>
        <v>236.85</v>
      </c>
      <c r="N135">
        <f t="shared" ca="1" si="12"/>
        <v>259.02</v>
      </c>
      <c r="O135">
        <f t="shared" ca="1" si="13"/>
        <v>0</v>
      </c>
      <c r="P135">
        <f t="shared" ca="1" si="17"/>
        <v>0.97164386278005432</v>
      </c>
    </row>
    <row r="136" spans="1:16" x14ac:dyDescent="0.2">
      <c r="A136" s="2">
        <v>45670</v>
      </c>
      <c r="B136" s="3">
        <v>234.4</v>
      </c>
      <c r="C136">
        <v>-1.1200000000000045</v>
      </c>
      <c r="D136">
        <v>4.5900000000000034</v>
      </c>
      <c r="E136">
        <v>0</v>
      </c>
      <c r="F136">
        <f t="shared" si="14"/>
        <v>1.0641169318725949</v>
      </c>
      <c r="G136">
        <f t="shared" si="15"/>
        <v>1.4629813419236128</v>
      </c>
      <c r="H136">
        <f t="shared" si="16"/>
        <v>42.108252888562113</v>
      </c>
      <c r="I136">
        <f t="shared" si="18"/>
        <v>248.60049999999995</v>
      </c>
      <c r="J136">
        <f t="shared" si="19"/>
        <v>6.7101325384980655</v>
      </c>
      <c r="K136">
        <f t="shared" si="20"/>
        <v>262.0207650769961</v>
      </c>
      <c r="L136">
        <f t="shared" si="21"/>
        <v>235.18023492300381</v>
      </c>
      <c r="M136">
        <f t="shared" ca="1" si="11"/>
        <v>234.4</v>
      </c>
      <c r="N136">
        <f t="shared" ca="1" si="12"/>
        <v>259.02</v>
      </c>
      <c r="O136">
        <f t="shared" ca="1" si="13"/>
        <v>0</v>
      </c>
      <c r="P136">
        <f t="shared" ca="1" si="17"/>
        <v>0.97164386278005432</v>
      </c>
    </row>
    <row r="137" spans="1:16" x14ac:dyDescent="0.2">
      <c r="A137" s="2">
        <v>45671</v>
      </c>
      <c r="B137" s="3">
        <v>233.28</v>
      </c>
      <c r="C137">
        <v>4.5900000000000034</v>
      </c>
      <c r="D137">
        <v>0</v>
      </c>
      <c r="E137">
        <v>9.6100000000000136</v>
      </c>
      <c r="F137">
        <f t="shared" si="14"/>
        <v>0.98810857959598108</v>
      </c>
      <c r="G137">
        <f t="shared" si="15"/>
        <v>2.0449112460719272</v>
      </c>
      <c r="H137">
        <f t="shared" si="16"/>
        <v>32.578375229657041</v>
      </c>
      <c r="I137">
        <f t="shared" si="18"/>
        <v>247.8665</v>
      </c>
      <c r="J137">
        <f t="shared" si="19"/>
        <v>7.5359630928529677</v>
      </c>
      <c r="K137">
        <f t="shared" si="20"/>
        <v>262.93842618570596</v>
      </c>
      <c r="L137">
        <f t="shared" si="21"/>
        <v>232.79457381429407</v>
      </c>
      <c r="M137">
        <f t="shared" ca="1" si="11"/>
        <v>233.28</v>
      </c>
      <c r="N137">
        <f t="shared" ca="1" si="12"/>
        <v>259.02</v>
      </c>
      <c r="O137">
        <f t="shared" ca="1" si="13"/>
        <v>0</v>
      </c>
      <c r="P137">
        <f t="shared" ca="1" si="17"/>
        <v>0</v>
      </c>
    </row>
    <row r="138" spans="1:16" x14ac:dyDescent="0.2">
      <c r="A138" s="2">
        <v>45672</v>
      </c>
      <c r="B138" s="3">
        <v>237.87</v>
      </c>
      <c r="C138">
        <v>-9.6100000000000136</v>
      </c>
      <c r="D138">
        <v>1.7199999999999989</v>
      </c>
      <c r="E138">
        <v>0</v>
      </c>
      <c r="F138">
        <f t="shared" si="14"/>
        <v>1.040386538196268</v>
      </c>
      <c r="G138">
        <f t="shared" si="15"/>
        <v>1.8988461570667894</v>
      </c>
      <c r="H138">
        <f t="shared" si="16"/>
        <v>35.396535288716052</v>
      </c>
      <c r="I138">
        <f t="shared" si="18"/>
        <v>247.35349999999994</v>
      </c>
      <c r="J138">
        <f t="shared" si="19"/>
        <v>7.8593600080949377</v>
      </c>
      <c r="K138">
        <f t="shared" si="20"/>
        <v>263.07222001618982</v>
      </c>
      <c r="L138">
        <f t="shared" si="21"/>
        <v>231.63477998381006</v>
      </c>
      <c r="M138">
        <f t="shared" ca="1" si="11"/>
        <v>233.28</v>
      </c>
      <c r="N138">
        <f t="shared" ca="1" si="12"/>
        <v>259.02</v>
      </c>
      <c r="O138">
        <f t="shared" ca="1" si="13"/>
        <v>17.832167832167858</v>
      </c>
      <c r="P138">
        <f t="shared" ca="1" si="17"/>
        <v>5.9440559440559531</v>
      </c>
    </row>
    <row r="139" spans="1:16" x14ac:dyDescent="0.2">
      <c r="A139" s="2">
        <v>45673</v>
      </c>
      <c r="B139" s="3">
        <v>228.26</v>
      </c>
      <c r="C139">
        <v>1.7199999999999989</v>
      </c>
      <c r="D139">
        <v>0</v>
      </c>
      <c r="E139">
        <v>7.3400000000000034</v>
      </c>
      <c r="F139">
        <f t="shared" si="14"/>
        <v>0.96607321403939184</v>
      </c>
      <c r="G139">
        <f t="shared" si="15"/>
        <v>2.2875000029905905</v>
      </c>
      <c r="H139">
        <f t="shared" si="16"/>
        <v>29.692683999939916</v>
      </c>
      <c r="I139">
        <f t="shared" si="18"/>
        <v>246.21449999999996</v>
      </c>
      <c r="J139">
        <f t="shared" si="19"/>
        <v>8.8812229332155397</v>
      </c>
      <c r="K139">
        <f t="shared" si="20"/>
        <v>263.97694586643104</v>
      </c>
      <c r="L139">
        <f t="shared" si="21"/>
        <v>228.45205413356888</v>
      </c>
      <c r="M139">
        <f t="shared" ca="1" si="11"/>
        <v>228.26</v>
      </c>
      <c r="N139">
        <f t="shared" ca="1" si="12"/>
        <v>259.02</v>
      </c>
      <c r="O139">
        <f t="shared" ca="1" si="13"/>
        <v>0</v>
      </c>
      <c r="P139">
        <f t="shared" ca="1" si="17"/>
        <v>5.9440559440559531</v>
      </c>
    </row>
    <row r="140" spans="1:16" x14ac:dyDescent="0.2">
      <c r="A140" s="2">
        <v>45674</v>
      </c>
      <c r="B140" s="3">
        <v>229.98</v>
      </c>
      <c r="C140">
        <v>-7.3400000000000034</v>
      </c>
      <c r="D140">
        <v>1.1900000000000261</v>
      </c>
      <c r="E140">
        <v>0</v>
      </c>
      <c r="F140">
        <f t="shared" si="14"/>
        <v>0.98206798446515153</v>
      </c>
      <c r="G140">
        <f t="shared" si="15"/>
        <v>2.1241071456341198</v>
      </c>
      <c r="H140">
        <f t="shared" si="16"/>
        <v>31.616632782510408</v>
      </c>
      <c r="I140">
        <f t="shared" si="18"/>
        <v>245.03949999999995</v>
      </c>
      <c r="J140">
        <f t="shared" si="19"/>
        <v>9.4082978353097815</v>
      </c>
      <c r="K140">
        <f t="shared" si="20"/>
        <v>263.85609567061954</v>
      </c>
      <c r="L140">
        <f t="shared" si="21"/>
        <v>226.22290432938038</v>
      </c>
      <c r="M140">
        <f t="shared" ca="1" si="11"/>
        <v>228.26</v>
      </c>
      <c r="N140">
        <f t="shared" ca="1" si="12"/>
        <v>255.59</v>
      </c>
      <c r="O140">
        <f t="shared" ca="1" si="13"/>
        <v>6.2934504207830155</v>
      </c>
      <c r="P140">
        <f t="shared" ca="1" si="17"/>
        <v>8.0418727509836234</v>
      </c>
    </row>
    <row r="141" spans="1:16" x14ac:dyDescent="0.2">
      <c r="A141" s="2">
        <v>45678</v>
      </c>
      <c r="B141" s="3">
        <v>222.64</v>
      </c>
      <c r="C141">
        <v>1.1900000000000261</v>
      </c>
      <c r="D141">
        <v>0</v>
      </c>
      <c r="E141">
        <v>0.17000000000001592</v>
      </c>
      <c r="F141">
        <f t="shared" si="14"/>
        <v>0.91192027128906938</v>
      </c>
      <c r="G141">
        <f t="shared" si="15"/>
        <v>1.9845280638031124</v>
      </c>
      <c r="H141">
        <f t="shared" si="16"/>
        <v>31.484085534708726</v>
      </c>
      <c r="I141">
        <f t="shared" si="18"/>
        <v>243.76900000000001</v>
      </c>
      <c r="J141">
        <f t="shared" si="19"/>
        <v>10.618247402219296</v>
      </c>
      <c r="K141">
        <f t="shared" si="20"/>
        <v>265.00549480443863</v>
      </c>
      <c r="L141">
        <f t="shared" si="21"/>
        <v>222.53250519556141</v>
      </c>
      <c r="M141">
        <f t="shared" ca="1" si="11"/>
        <v>222.64</v>
      </c>
      <c r="N141">
        <f t="shared" ca="1" si="12"/>
        <v>252.2</v>
      </c>
      <c r="O141">
        <f t="shared" ca="1" si="13"/>
        <v>0</v>
      </c>
      <c r="P141">
        <f t="shared" ca="1" si="17"/>
        <v>2.0978168069276717</v>
      </c>
    </row>
    <row r="142" spans="1:16" x14ac:dyDescent="0.2">
      <c r="A142" s="2">
        <v>45679</v>
      </c>
      <c r="B142" s="3">
        <v>223.83</v>
      </c>
      <c r="C142">
        <v>-0.17000000000001592</v>
      </c>
      <c r="D142">
        <v>0</v>
      </c>
      <c r="E142">
        <v>0.87999999999999545</v>
      </c>
      <c r="F142">
        <f t="shared" si="14"/>
        <v>0.8467831090541359</v>
      </c>
      <c r="G142">
        <f t="shared" si="15"/>
        <v>1.9056332021028897</v>
      </c>
      <c r="H142">
        <f t="shared" si="16"/>
        <v>30.765081053388187</v>
      </c>
      <c r="I142">
        <f t="shared" si="18"/>
        <v>242.471</v>
      </c>
      <c r="J142">
        <f t="shared" si="19"/>
        <v>11.401319360402756</v>
      </c>
      <c r="K142">
        <f t="shared" si="20"/>
        <v>265.27363872080554</v>
      </c>
      <c r="L142">
        <f t="shared" si="21"/>
        <v>219.6683612791945</v>
      </c>
      <c r="M142">
        <f t="shared" ca="1" si="11"/>
        <v>222.64</v>
      </c>
      <c r="N142">
        <f t="shared" ca="1" si="12"/>
        <v>250.42</v>
      </c>
      <c r="O142">
        <f t="shared" ca="1" si="13"/>
        <v>4.2836573074155009</v>
      </c>
      <c r="P142">
        <f t="shared" ca="1" si="17"/>
        <v>3.525702576066172</v>
      </c>
    </row>
    <row r="143" spans="1:16" x14ac:dyDescent="0.2">
      <c r="A143" s="2">
        <v>45680</v>
      </c>
      <c r="B143" s="3">
        <v>223.66</v>
      </c>
      <c r="C143">
        <v>-0.87999999999999545</v>
      </c>
      <c r="D143">
        <v>7.0800000000000125</v>
      </c>
      <c r="E143">
        <v>0</v>
      </c>
      <c r="F143">
        <f t="shared" si="14"/>
        <v>1.2920128869788414</v>
      </c>
      <c r="G143">
        <f t="shared" si="15"/>
        <v>1.7695165448098262</v>
      </c>
      <c r="H143">
        <f t="shared" si="16"/>
        <v>42.201550426513322</v>
      </c>
      <c r="I143">
        <f t="shared" si="18"/>
        <v>240.92949999999996</v>
      </c>
      <c r="J143">
        <f t="shared" si="19"/>
        <v>11.769014838258888</v>
      </c>
      <c r="K143">
        <f t="shared" si="20"/>
        <v>264.46752967651776</v>
      </c>
      <c r="L143">
        <f t="shared" si="21"/>
        <v>217.3914703234822</v>
      </c>
      <c r="M143">
        <f t="shared" ca="1" si="11"/>
        <v>222.64</v>
      </c>
      <c r="N143">
        <f t="shared" ca="1" si="12"/>
        <v>245</v>
      </c>
      <c r="O143">
        <f t="shared" ca="1" si="13"/>
        <v>4.5617173524150703</v>
      </c>
      <c r="P143">
        <f t="shared" ca="1" si="17"/>
        <v>2.9484582199435239</v>
      </c>
    </row>
    <row r="144" spans="1:16" x14ac:dyDescent="0.2">
      <c r="A144" s="2">
        <v>45681</v>
      </c>
      <c r="B144" s="3">
        <v>222.78</v>
      </c>
      <c r="C144">
        <v>7.0800000000000125</v>
      </c>
      <c r="D144">
        <v>8.3999999999999773</v>
      </c>
      <c r="E144">
        <v>0</v>
      </c>
      <c r="F144">
        <f t="shared" si="14"/>
        <v>1.7997262521946369</v>
      </c>
      <c r="G144">
        <f t="shared" si="15"/>
        <v>1.6431225058948387</v>
      </c>
      <c r="H144">
        <f t="shared" si="16"/>
        <v>52.27433380469931</v>
      </c>
      <c r="I144">
        <f t="shared" si="18"/>
        <v>239.30499999999998</v>
      </c>
      <c r="J144">
        <f t="shared" si="19"/>
        <v>11.926659434357882</v>
      </c>
      <c r="K144">
        <f t="shared" si="20"/>
        <v>263.15831886871575</v>
      </c>
      <c r="L144">
        <f t="shared" si="21"/>
        <v>215.4516811312842</v>
      </c>
      <c r="M144">
        <f t="shared" ref="M144:M189" ca="1" si="22">MIN(INDIRECT("B"&amp;(ROW()-13)&amp;":B"&amp;ROW()))</f>
        <v>222.64</v>
      </c>
      <c r="N144">
        <f t="shared" ref="N144:N189" ca="1" si="23">MAX(INDIRECT("B"&amp;(ROW()-13)&amp;":B"&amp;ROW()))</f>
        <v>245</v>
      </c>
      <c r="O144">
        <f t="shared" ref="O144:O189" ca="1" si="24">((B144 - M144) / (N144 - M144)) * 100</f>
        <v>0.62611806797859881</v>
      </c>
      <c r="P144">
        <f t="shared" ca="1" si="17"/>
        <v>3.1571642426030571</v>
      </c>
    </row>
    <row r="145" spans="1:16" x14ac:dyDescent="0.2">
      <c r="A145" s="2">
        <v>45684</v>
      </c>
      <c r="B145" s="3">
        <v>229.86</v>
      </c>
      <c r="C145">
        <v>8.3999999999999773</v>
      </c>
      <c r="D145">
        <v>1.1000000000000227</v>
      </c>
      <c r="E145">
        <v>0</v>
      </c>
      <c r="F145">
        <f t="shared" ref="F145:F189" si="25">((F144 * 13) + D145) / 14</f>
        <v>1.7497458056093074</v>
      </c>
      <c r="G145">
        <f t="shared" ref="G145:G189" si="26">((G144 * 13) + E145) / 14</f>
        <v>1.525756612616636</v>
      </c>
      <c r="H145">
        <f t="shared" ref="H145:H189" si="27">100 - (100 / (1 + (F145 / G145)))</f>
        <v>53.419157802270632</v>
      </c>
      <c r="I145">
        <f t="shared" si="18"/>
        <v>237.88799999999998</v>
      </c>
      <c r="J145">
        <f t="shared" si="19"/>
        <v>11.226585270780479</v>
      </c>
      <c r="K145">
        <f t="shared" si="20"/>
        <v>260.34117054156093</v>
      </c>
      <c r="L145">
        <f t="shared" si="21"/>
        <v>215.43482945843903</v>
      </c>
      <c r="M145">
        <f t="shared" ca="1" si="22"/>
        <v>222.64</v>
      </c>
      <c r="N145">
        <f t="shared" ca="1" si="23"/>
        <v>245</v>
      </c>
      <c r="O145">
        <f t="shared" ca="1" si="24"/>
        <v>32.289803220035878</v>
      </c>
      <c r="P145">
        <f t="shared" ca="1" si="17"/>
        <v>12.492546213476516</v>
      </c>
    </row>
    <row r="146" spans="1:16" x14ac:dyDescent="0.2">
      <c r="A146" s="2">
        <v>45685</v>
      </c>
      <c r="B146" s="3">
        <v>238.26</v>
      </c>
      <c r="C146">
        <v>1.1000000000000227</v>
      </c>
      <c r="D146">
        <v>0</v>
      </c>
      <c r="E146">
        <v>1.7700000000000102</v>
      </c>
      <c r="F146">
        <f t="shared" si="25"/>
        <v>1.6247639623514998</v>
      </c>
      <c r="G146">
        <f t="shared" si="26"/>
        <v>1.5432025688583055</v>
      </c>
      <c r="H146">
        <f t="shared" si="27"/>
        <v>51.287283067697793</v>
      </c>
      <c r="I146">
        <f t="shared" si="18"/>
        <v>236.85</v>
      </c>
      <c r="J146">
        <f t="shared" si="19"/>
        <v>10.070060366724404</v>
      </c>
      <c r="K146">
        <f t="shared" si="20"/>
        <v>256.9901207334488</v>
      </c>
      <c r="L146">
        <f t="shared" si="21"/>
        <v>216.70987926655118</v>
      </c>
      <c r="M146">
        <f t="shared" ca="1" si="22"/>
        <v>222.64</v>
      </c>
      <c r="N146">
        <f t="shared" ca="1" si="23"/>
        <v>242.7</v>
      </c>
      <c r="O146">
        <f t="shared" ca="1" si="24"/>
        <v>77.866400797607199</v>
      </c>
      <c r="P146">
        <f t="shared" ref="P146:P189" ca="1" si="28">AVERAGE(O144:O146)</f>
        <v>36.927440695207224</v>
      </c>
    </row>
    <row r="147" spans="1:16" x14ac:dyDescent="0.2">
      <c r="A147" s="2">
        <v>45686</v>
      </c>
      <c r="B147" s="3">
        <v>239.36</v>
      </c>
      <c r="C147">
        <v>-1.7700000000000102</v>
      </c>
      <c r="D147">
        <v>0</v>
      </c>
      <c r="E147">
        <v>1.5900000000000034</v>
      </c>
      <c r="F147">
        <f t="shared" si="25"/>
        <v>1.5087093936121068</v>
      </c>
      <c r="G147">
        <f t="shared" si="26"/>
        <v>1.546545242511284</v>
      </c>
      <c r="H147">
        <f t="shared" si="27"/>
        <v>49.380806947286324</v>
      </c>
      <c r="I147">
        <f t="shared" si="18"/>
        <v>236.03849999999997</v>
      </c>
      <c r="J147">
        <f t="shared" si="19"/>
        <v>9.0863056443836321</v>
      </c>
      <c r="K147">
        <f t="shared" si="20"/>
        <v>254.21111128876723</v>
      </c>
      <c r="L147">
        <f t="shared" si="21"/>
        <v>217.86588871123271</v>
      </c>
      <c r="M147">
        <f t="shared" ca="1" si="22"/>
        <v>222.64</v>
      </c>
      <c r="N147">
        <f t="shared" ca="1" si="23"/>
        <v>242.7</v>
      </c>
      <c r="O147">
        <f t="shared" ca="1" si="24"/>
        <v>83.349950149551475</v>
      </c>
      <c r="P147">
        <f t="shared" ca="1" si="28"/>
        <v>64.502051389064846</v>
      </c>
    </row>
    <row r="148" spans="1:16" x14ac:dyDescent="0.2">
      <c r="A148" s="2">
        <v>45687</v>
      </c>
      <c r="B148" s="3">
        <v>237.59</v>
      </c>
      <c r="C148">
        <v>-1.5900000000000034</v>
      </c>
      <c r="D148">
        <v>0</v>
      </c>
      <c r="E148">
        <v>7.9900000000000091</v>
      </c>
      <c r="F148">
        <f t="shared" si="25"/>
        <v>1.4009444369255277</v>
      </c>
      <c r="G148">
        <f t="shared" si="26"/>
        <v>2.0067920109033359</v>
      </c>
      <c r="H148">
        <f t="shared" si="27"/>
        <v>41.110703787497918</v>
      </c>
      <c r="I148">
        <f t="shared" si="18"/>
        <v>235.30799999999999</v>
      </c>
      <c r="J148">
        <f t="shared" si="19"/>
        <v>8.2691516779948007</v>
      </c>
      <c r="K148">
        <f t="shared" si="20"/>
        <v>251.84630335598959</v>
      </c>
      <c r="L148">
        <f t="shared" si="21"/>
        <v>218.76969664401039</v>
      </c>
      <c r="M148">
        <f t="shared" ca="1" si="22"/>
        <v>222.64</v>
      </c>
      <c r="N148">
        <f t="shared" ca="1" si="23"/>
        <v>239.36</v>
      </c>
      <c r="O148">
        <f t="shared" ca="1" si="24"/>
        <v>89.413875598086079</v>
      </c>
      <c r="P148">
        <f t="shared" ca="1" si="28"/>
        <v>83.543408848414913</v>
      </c>
    </row>
    <row r="149" spans="1:16" x14ac:dyDescent="0.2">
      <c r="A149" s="2">
        <v>45688</v>
      </c>
      <c r="B149" s="3">
        <v>236</v>
      </c>
      <c r="C149">
        <v>-7.9900000000000091</v>
      </c>
      <c r="D149">
        <v>4.7900000000000205</v>
      </c>
      <c r="E149">
        <v>0</v>
      </c>
      <c r="F149">
        <f t="shared" si="25"/>
        <v>1.6430198342879916</v>
      </c>
      <c r="G149">
        <f t="shared" si="26"/>
        <v>1.8634497244102406</v>
      </c>
      <c r="H149">
        <f t="shared" si="27"/>
        <v>46.856811581674144</v>
      </c>
      <c r="I149">
        <f t="shared" si="18"/>
        <v>234.58699999999999</v>
      </c>
      <c r="J149">
        <f t="shared" si="19"/>
        <v>7.4724336203492863</v>
      </c>
      <c r="K149">
        <f t="shared" si="20"/>
        <v>249.53186724069857</v>
      </c>
      <c r="L149">
        <f t="shared" si="21"/>
        <v>219.6421327593014</v>
      </c>
      <c r="M149">
        <f t="shared" ca="1" si="22"/>
        <v>222.64</v>
      </c>
      <c r="N149">
        <f t="shared" ca="1" si="23"/>
        <v>239.36</v>
      </c>
      <c r="O149">
        <f t="shared" ca="1" si="24"/>
        <v>79.904306220095648</v>
      </c>
      <c r="P149">
        <f t="shared" ca="1" si="28"/>
        <v>84.222710655911058</v>
      </c>
    </row>
    <row r="150" spans="1:16" x14ac:dyDescent="0.2">
      <c r="A150" s="2">
        <v>45691</v>
      </c>
      <c r="B150" s="3">
        <v>228.01</v>
      </c>
      <c r="C150">
        <v>4.7900000000000205</v>
      </c>
      <c r="D150">
        <v>0</v>
      </c>
      <c r="E150">
        <v>0.33000000000001251</v>
      </c>
      <c r="F150">
        <f t="shared" si="25"/>
        <v>1.5256612746959921</v>
      </c>
      <c r="G150">
        <f t="shared" si="26"/>
        <v>1.7539176012380815</v>
      </c>
      <c r="H150">
        <f t="shared" si="27"/>
        <v>46.520036029365528</v>
      </c>
      <c r="I150">
        <f t="shared" ref="I150:I189" si="29">AVERAGE(B131:B150)</f>
        <v>233.79500000000002</v>
      </c>
      <c r="J150">
        <f t="shared" ref="J150:J189" si="30">_xlfn.STDEV.S(B131:B150)</f>
        <v>7.2758305729528781</v>
      </c>
      <c r="K150">
        <f t="shared" ref="K150:K189" si="31">I150 + (2*J150)</f>
        <v>248.34666114590578</v>
      </c>
      <c r="L150">
        <f t="shared" ref="L150:L189" si="32">I150 -(2*J150)</f>
        <v>219.24333885409425</v>
      </c>
      <c r="M150">
        <f t="shared" ca="1" si="22"/>
        <v>222.64</v>
      </c>
      <c r="N150">
        <f t="shared" ca="1" si="23"/>
        <v>239.36</v>
      </c>
      <c r="O150">
        <f t="shared" ca="1" si="24"/>
        <v>32.11722488038275</v>
      </c>
      <c r="P150">
        <f t="shared" ca="1" si="28"/>
        <v>67.145135566188159</v>
      </c>
    </row>
    <row r="151" spans="1:16" x14ac:dyDescent="0.2">
      <c r="A151" s="2">
        <v>45692</v>
      </c>
      <c r="B151" s="3">
        <v>232.8</v>
      </c>
      <c r="C151">
        <v>-0.33000000000001251</v>
      </c>
      <c r="D151">
        <v>0.75</v>
      </c>
      <c r="E151">
        <v>0</v>
      </c>
      <c r="F151">
        <f t="shared" si="25"/>
        <v>1.4702568979319928</v>
      </c>
      <c r="G151">
        <f t="shared" si="26"/>
        <v>1.6286377725782184</v>
      </c>
      <c r="H151">
        <f t="shared" si="27"/>
        <v>47.444558600951915</v>
      </c>
      <c r="I151">
        <f t="shared" si="29"/>
        <v>233.26700000000005</v>
      </c>
      <c r="J151">
        <f t="shared" si="30"/>
        <v>6.9196197796365118</v>
      </c>
      <c r="K151">
        <f t="shared" si="31"/>
        <v>247.10623955927306</v>
      </c>
      <c r="L151">
        <f t="shared" si="32"/>
        <v>219.42776044072704</v>
      </c>
      <c r="M151">
        <f t="shared" ca="1" si="22"/>
        <v>222.64</v>
      </c>
      <c r="N151">
        <f t="shared" ca="1" si="23"/>
        <v>239.36</v>
      </c>
      <c r="O151">
        <f t="shared" ca="1" si="24"/>
        <v>60.7655502392345</v>
      </c>
      <c r="P151">
        <f t="shared" ca="1" si="28"/>
        <v>57.595693779904302</v>
      </c>
    </row>
    <row r="152" spans="1:16" x14ac:dyDescent="0.2">
      <c r="A152" s="2">
        <v>45693</v>
      </c>
      <c r="B152" s="3">
        <v>232.47</v>
      </c>
      <c r="C152">
        <v>0.75</v>
      </c>
      <c r="D152">
        <v>0</v>
      </c>
      <c r="E152">
        <v>5.5900000000000034</v>
      </c>
      <c r="F152">
        <f t="shared" si="25"/>
        <v>1.3652385480797076</v>
      </c>
      <c r="G152">
        <f t="shared" si="26"/>
        <v>1.9115922173940603</v>
      </c>
      <c r="H152">
        <f t="shared" si="27"/>
        <v>41.663382877886271</v>
      </c>
      <c r="I152">
        <f t="shared" si="29"/>
        <v>232.64050000000003</v>
      </c>
      <c r="J152">
        <f t="shared" si="30"/>
        <v>6.3447595242887367</v>
      </c>
      <c r="K152">
        <f t="shared" si="31"/>
        <v>245.3300190485775</v>
      </c>
      <c r="L152">
        <f t="shared" si="32"/>
        <v>219.95098095142257</v>
      </c>
      <c r="M152">
        <f t="shared" ca="1" si="22"/>
        <v>222.64</v>
      </c>
      <c r="N152">
        <f t="shared" ca="1" si="23"/>
        <v>239.36</v>
      </c>
      <c r="O152">
        <f t="shared" ca="1" si="24"/>
        <v>58.791866028708114</v>
      </c>
      <c r="P152">
        <f t="shared" ca="1" si="28"/>
        <v>50.558213716108447</v>
      </c>
    </row>
    <row r="153" spans="1:16" x14ac:dyDescent="0.2">
      <c r="A153" s="2">
        <v>45694</v>
      </c>
      <c r="B153" s="3">
        <v>233.22</v>
      </c>
      <c r="C153">
        <v>-5.5900000000000034</v>
      </c>
      <c r="D153">
        <v>2.0000000000010232E-2</v>
      </c>
      <c r="E153">
        <v>0</v>
      </c>
      <c r="F153">
        <f t="shared" si="25"/>
        <v>1.2691500803597293</v>
      </c>
      <c r="G153">
        <f t="shared" si="26"/>
        <v>1.7750499161516273</v>
      </c>
      <c r="H153">
        <f t="shared" si="27"/>
        <v>41.6907588796456</v>
      </c>
      <c r="I153">
        <f t="shared" si="29"/>
        <v>232.19100000000003</v>
      </c>
      <c r="J153">
        <f t="shared" si="30"/>
        <v>5.9364307014976783</v>
      </c>
      <c r="K153">
        <f t="shared" si="31"/>
        <v>244.0638614029954</v>
      </c>
      <c r="L153">
        <f t="shared" si="32"/>
        <v>220.31813859700466</v>
      </c>
      <c r="M153">
        <f t="shared" ca="1" si="22"/>
        <v>222.64</v>
      </c>
      <c r="N153">
        <f t="shared" ca="1" si="23"/>
        <v>239.36</v>
      </c>
      <c r="O153">
        <f t="shared" ca="1" si="24"/>
        <v>63.277511961722453</v>
      </c>
      <c r="P153">
        <f t="shared" ca="1" si="28"/>
        <v>60.944976076555029</v>
      </c>
    </row>
    <row r="154" spans="1:16" x14ac:dyDescent="0.2">
      <c r="A154" s="2">
        <v>45695</v>
      </c>
      <c r="B154" s="3">
        <v>227.63</v>
      </c>
      <c r="C154">
        <v>2.0000000000010232E-2</v>
      </c>
      <c r="D154">
        <v>4.9699999999999989</v>
      </c>
      <c r="E154">
        <v>0</v>
      </c>
      <c r="F154">
        <f t="shared" si="25"/>
        <v>1.5334965031911771</v>
      </c>
      <c r="G154">
        <f t="shared" si="26"/>
        <v>1.6482606364265109</v>
      </c>
      <c r="H154">
        <f t="shared" si="27"/>
        <v>48.196529021553111</v>
      </c>
      <c r="I154">
        <f t="shared" si="29"/>
        <v>231.43750000000006</v>
      </c>
      <c r="J154">
        <f t="shared" si="30"/>
        <v>5.4704535316649272</v>
      </c>
      <c r="K154">
        <f t="shared" si="31"/>
        <v>242.37840706332992</v>
      </c>
      <c r="L154">
        <f t="shared" si="32"/>
        <v>220.4965929366702</v>
      </c>
      <c r="M154">
        <f t="shared" ca="1" si="22"/>
        <v>222.64</v>
      </c>
      <c r="N154">
        <f t="shared" ca="1" si="23"/>
        <v>239.36</v>
      </c>
      <c r="O154">
        <f t="shared" ca="1" si="24"/>
        <v>29.844497607655505</v>
      </c>
      <c r="P154">
        <f t="shared" ca="1" si="28"/>
        <v>50.637958532695357</v>
      </c>
    </row>
    <row r="155" spans="1:16" x14ac:dyDescent="0.2">
      <c r="A155" s="2">
        <v>45698</v>
      </c>
      <c r="B155" s="3">
        <v>227.65</v>
      </c>
      <c r="C155">
        <v>4.9699999999999989</v>
      </c>
      <c r="D155">
        <v>4.25</v>
      </c>
      <c r="E155">
        <v>0</v>
      </c>
      <c r="F155">
        <f t="shared" si="25"/>
        <v>1.7275324672489503</v>
      </c>
      <c r="G155">
        <f t="shared" si="26"/>
        <v>1.530527733824617</v>
      </c>
      <c r="H155">
        <f t="shared" si="27"/>
        <v>53.023343972579418</v>
      </c>
      <c r="I155">
        <f t="shared" si="29"/>
        <v>230.97749999999996</v>
      </c>
      <c r="J155">
        <f t="shared" si="30"/>
        <v>5.3773862512132107</v>
      </c>
      <c r="K155">
        <f t="shared" si="31"/>
        <v>241.73227250242638</v>
      </c>
      <c r="L155">
        <f t="shared" si="32"/>
        <v>220.22272749757354</v>
      </c>
      <c r="M155">
        <f t="shared" ca="1" si="22"/>
        <v>222.78</v>
      </c>
      <c r="N155">
        <f t="shared" ca="1" si="23"/>
        <v>239.36</v>
      </c>
      <c r="O155">
        <f t="shared" ca="1" si="24"/>
        <v>29.372738238841983</v>
      </c>
      <c r="P155">
        <f t="shared" ca="1" si="28"/>
        <v>40.831582602739978</v>
      </c>
    </row>
    <row r="156" spans="1:16" x14ac:dyDescent="0.2">
      <c r="A156" s="2">
        <v>45699</v>
      </c>
      <c r="B156" s="3">
        <v>232.62</v>
      </c>
      <c r="C156">
        <v>4.25</v>
      </c>
      <c r="D156">
        <v>4.6599999999999966</v>
      </c>
      <c r="E156">
        <v>0</v>
      </c>
      <c r="F156">
        <f t="shared" si="25"/>
        <v>1.936994433874025</v>
      </c>
      <c r="G156">
        <f t="shared" si="26"/>
        <v>1.4212043242657157</v>
      </c>
      <c r="H156">
        <f t="shared" si="27"/>
        <v>57.67956495067655</v>
      </c>
      <c r="I156">
        <f t="shared" si="29"/>
        <v>230.88849999999996</v>
      </c>
      <c r="J156">
        <f t="shared" si="30"/>
        <v>5.3323010486734743</v>
      </c>
      <c r="K156">
        <f t="shared" si="31"/>
        <v>241.55310209734691</v>
      </c>
      <c r="L156">
        <f t="shared" si="32"/>
        <v>220.22389790265302</v>
      </c>
      <c r="M156">
        <f t="shared" ca="1" si="22"/>
        <v>222.78</v>
      </c>
      <c r="N156">
        <f t="shared" ca="1" si="23"/>
        <v>239.36</v>
      </c>
      <c r="O156">
        <f t="shared" ca="1" si="24"/>
        <v>59.348612786489717</v>
      </c>
      <c r="P156">
        <f t="shared" ca="1" si="28"/>
        <v>39.521949544329068</v>
      </c>
    </row>
    <row r="157" spans="1:16" x14ac:dyDescent="0.2">
      <c r="A157" s="2">
        <v>45700</v>
      </c>
      <c r="B157" s="3">
        <v>236.87</v>
      </c>
      <c r="C157">
        <v>4.6599999999999966</v>
      </c>
      <c r="D157">
        <v>3.0699999999999932</v>
      </c>
      <c r="E157">
        <v>0</v>
      </c>
      <c r="F157">
        <f t="shared" si="25"/>
        <v>2.0179234028830231</v>
      </c>
      <c r="G157">
        <f t="shared" si="26"/>
        <v>1.3196897296753074</v>
      </c>
      <c r="H157">
        <f t="shared" si="27"/>
        <v>60.460074991862662</v>
      </c>
      <c r="I157">
        <f t="shared" si="29"/>
        <v>231.06799999999998</v>
      </c>
      <c r="J157">
        <f t="shared" si="30"/>
        <v>5.4755433280033614</v>
      </c>
      <c r="K157">
        <f t="shared" si="31"/>
        <v>242.01908665600672</v>
      </c>
      <c r="L157">
        <f t="shared" si="32"/>
        <v>220.11691334399325</v>
      </c>
      <c r="M157">
        <f t="shared" ca="1" si="22"/>
        <v>222.78</v>
      </c>
      <c r="N157">
        <f t="shared" ca="1" si="23"/>
        <v>239.36</v>
      </c>
      <c r="O157">
        <f t="shared" ca="1" si="24"/>
        <v>84.981905910735776</v>
      </c>
      <c r="P157">
        <f t="shared" ca="1" si="28"/>
        <v>57.901085645355828</v>
      </c>
    </row>
    <row r="158" spans="1:16" x14ac:dyDescent="0.2">
      <c r="A158" s="2">
        <v>45701</v>
      </c>
      <c r="B158" s="3">
        <v>241.53</v>
      </c>
      <c r="C158">
        <v>3.0699999999999932</v>
      </c>
      <c r="D158">
        <v>0</v>
      </c>
      <c r="E158">
        <v>0.12999999999999545</v>
      </c>
      <c r="F158">
        <f t="shared" si="25"/>
        <v>1.8737860169628071</v>
      </c>
      <c r="G158">
        <f t="shared" si="26"/>
        <v>1.2347118918413567</v>
      </c>
      <c r="H158">
        <f t="shared" si="27"/>
        <v>60.279468474329803</v>
      </c>
      <c r="I158">
        <f t="shared" si="29"/>
        <v>231.25100000000003</v>
      </c>
      <c r="J158">
        <f t="shared" si="30"/>
        <v>5.7681812330094253</v>
      </c>
      <c r="K158">
        <f t="shared" si="31"/>
        <v>242.78736246601889</v>
      </c>
      <c r="L158">
        <f t="shared" si="32"/>
        <v>219.71463753398118</v>
      </c>
      <c r="M158">
        <f t="shared" ca="1" si="22"/>
        <v>227.63</v>
      </c>
      <c r="N158">
        <f t="shared" ca="1" si="23"/>
        <v>241.53</v>
      </c>
      <c r="O158">
        <f t="shared" ca="1" si="24"/>
        <v>100</v>
      </c>
      <c r="P158">
        <f t="shared" ca="1" si="28"/>
        <v>81.443506232408495</v>
      </c>
    </row>
    <row r="159" spans="1:16" x14ac:dyDescent="0.2">
      <c r="A159" s="2">
        <v>45702</v>
      </c>
      <c r="B159" s="3">
        <v>244.6</v>
      </c>
      <c r="C159">
        <v>-0.12999999999999545</v>
      </c>
      <c r="D159">
        <v>0.40000000000000568</v>
      </c>
      <c r="E159">
        <v>0</v>
      </c>
      <c r="F159">
        <f t="shared" si="25"/>
        <v>1.7685155871797498</v>
      </c>
      <c r="G159">
        <f t="shared" si="26"/>
        <v>1.1465181852812596</v>
      </c>
      <c r="H159">
        <f t="shared" si="27"/>
        <v>60.668785517592312</v>
      </c>
      <c r="I159">
        <f t="shared" si="29"/>
        <v>232.06800000000004</v>
      </c>
      <c r="J159">
        <f t="shared" si="30"/>
        <v>6.4402775357000044</v>
      </c>
      <c r="K159">
        <f t="shared" si="31"/>
        <v>244.94855507140005</v>
      </c>
      <c r="L159">
        <f t="shared" si="32"/>
        <v>219.18744492860003</v>
      </c>
      <c r="M159">
        <f t="shared" ca="1" si="22"/>
        <v>227.63</v>
      </c>
      <c r="N159">
        <f t="shared" ca="1" si="23"/>
        <v>244.6</v>
      </c>
      <c r="O159">
        <f t="shared" ca="1" si="24"/>
        <v>100</v>
      </c>
      <c r="P159">
        <f t="shared" ca="1" si="28"/>
        <v>94.99396863691193</v>
      </c>
    </row>
    <row r="160" spans="1:16" x14ac:dyDescent="0.2">
      <c r="A160" s="2">
        <v>45706</v>
      </c>
      <c r="B160" s="3">
        <v>244.47</v>
      </c>
      <c r="C160">
        <v>0.40000000000000568</v>
      </c>
      <c r="D160">
        <v>0.96000000000000796</v>
      </c>
      <c r="E160">
        <v>0</v>
      </c>
      <c r="F160">
        <f t="shared" si="25"/>
        <v>1.710764473809768</v>
      </c>
      <c r="G160">
        <f t="shared" si="26"/>
        <v>1.0646240291897411</v>
      </c>
      <c r="H160">
        <f t="shared" si="27"/>
        <v>61.640540485083598</v>
      </c>
      <c r="I160">
        <f t="shared" si="29"/>
        <v>232.79250000000002</v>
      </c>
      <c r="J160">
        <f t="shared" si="30"/>
        <v>6.98501469312398</v>
      </c>
      <c r="K160">
        <f t="shared" si="31"/>
        <v>246.76252938624799</v>
      </c>
      <c r="L160">
        <f t="shared" si="32"/>
        <v>218.82247061375205</v>
      </c>
      <c r="M160">
        <f t="shared" ca="1" si="22"/>
        <v>227.63</v>
      </c>
      <c r="N160">
        <f t="shared" ca="1" si="23"/>
        <v>244.6</v>
      </c>
      <c r="O160">
        <f t="shared" ca="1" si="24"/>
        <v>99.233942251031266</v>
      </c>
      <c r="P160">
        <f t="shared" ca="1" si="28"/>
        <v>99.744647417010427</v>
      </c>
    </row>
    <row r="161" spans="1:16" x14ac:dyDescent="0.2">
      <c r="A161" s="2">
        <v>45707</v>
      </c>
      <c r="B161" s="3">
        <v>244.87</v>
      </c>
      <c r="C161">
        <v>0.96000000000000796</v>
      </c>
      <c r="D161">
        <v>0</v>
      </c>
      <c r="E161">
        <v>0.28000000000000114</v>
      </c>
      <c r="F161">
        <f t="shared" si="25"/>
        <v>1.5885670113947847</v>
      </c>
      <c r="G161">
        <f t="shared" si="26"/>
        <v>1.0085794556761882</v>
      </c>
      <c r="H161">
        <f t="shared" si="27"/>
        <v>61.165861515170889</v>
      </c>
      <c r="I161">
        <f t="shared" si="29"/>
        <v>233.904</v>
      </c>
      <c r="J161">
        <f t="shared" si="30"/>
        <v>7.0528168318167657</v>
      </c>
      <c r="K161">
        <f t="shared" si="31"/>
        <v>248.00963366363354</v>
      </c>
      <c r="L161">
        <f t="shared" si="32"/>
        <v>219.79836633636646</v>
      </c>
      <c r="M161">
        <f t="shared" ca="1" si="22"/>
        <v>227.63</v>
      </c>
      <c r="N161">
        <f t="shared" ca="1" si="23"/>
        <v>244.87</v>
      </c>
      <c r="O161">
        <f t="shared" ca="1" si="24"/>
        <v>100</v>
      </c>
      <c r="P161">
        <f t="shared" ca="1" si="28"/>
        <v>99.744647417010427</v>
      </c>
    </row>
    <row r="162" spans="1:16" x14ac:dyDescent="0.2">
      <c r="A162" s="2">
        <v>45708</v>
      </c>
      <c r="B162" s="3">
        <v>245.83</v>
      </c>
      <c r="C162">
        <v>-0.28000000000000114</v>
      </c>
      <c r="D162">
        <v>1.5499999999999829</v>
      </c>
      <c r="E162">
        <v>0</v>
      </c>
      <c r="F162">
        <f t="shared" si="25"/>
        <v>1.5858122248665847</v>
      </c>
      <c r="G162">
        <f t="shared" si="26"/>
        <v>0.93653806598503198</v>
      </c>
      <c r="H162">
        <f t="shared" si="27"/>
        <v>62.87042012436622</v>
      </c>
      <c r="I162">
        <f t="shared" si="29"/>
        <v>235.00399999999999</v>
      </c>
      <c r="J162">
        <f t="shared" si="30"/>
        <v>7.1142787480715981</v>
      </c>
      <c r="K162">
        <f t="shared" si="31"/>
        <v>249.23255749614319</v>
      </c>
      <c r="L162">
        <f t="shared" si="32"/>
        <v>220.77544250385679</v>
      </c>
      <c r="M162">
        <f t="shared" ca="1" si="22"/>
        <v>227.63</v>
      </c>
      <c r="N162">
        <f t="shared" ca="1" si="23"/>
        <v>245.83</v>
      </c>
      <c r="O162">
        <f t="shared" ca="1" si="24"/>
        <v>100</v>
      </c>
      <c r="P162">
        <f t="shared" ca="1" si="28"/>
        <v>99.744647417010427</v>
      </c>
    </row>
    <row r="163" spans="1:16" x14ac:dyDescent="0.2">
      <c r="A163" s="2">
        <v>45709</v>
      </c>
      <c r="B163" s="3">
        <v>245.55</v>
      </c>
      <c r="C163">
        <v>1.5499999999999829</v>
      </c>
      <c r="D163">
        <v>0</v>
      </c>
      <c r="E163">
        <v>6.0000000000002274E-2</v>
      </c>
      <c r="F163">
        <f t="shared" si="25"/>
        <v>1.4725399230904002</v>
      </c>
      <c r="G163">
        <f t="shared" si="26"/>
        <v>0.87392820412895844</v>
      </c>
      <c r="H163">
        <f t="shared" si="27"/>
        <v>62.755590242574833</v>
      </c>
      <c r="I163">
        <f t="shared" si="29"/>
        <v>236.09849999999997</v>
      </c>
      <c r="J163">
        <f t="shared" si="30"/>
        <v>6.959353626216795</v>
      </c>
      <c r="K163">
        <f t="shared" si="31"/>
        <v>250.01720725243356</v>
      </c>
      <c r="L163">
        <f t="shared" si="32"/>
        <v>222.17979274756638</v>
      </c>
      <c r="M163">
        <f t="shared" ca="1" si="22"/>
        <v>227.63</v>
      </c>
      <c r="N163">
        <f t="shared" ca="1" si="23"/>
        <v>245.83</v>
      </c>
      <c r="O163">
        <f t="shared" ca="1" si="24"/>
        <v>98.461538461538453</v>
      </c>
      <c r="P163">
        <f t="shared" ca="1" si="28"/>
        <v>99.487179487179489</v>
      </c>
    </row>
    <row r="164" spans="1:16" x14ac:dyDescent="0.2">
      <c r="A164" s="2">
        <v>45712</v>
      </c>
      <c r="B164" s="3">
        <v>247.1</v>
      </c>
      <c r="C164">
        <v>-6.0000000000002274E-2</v>
      </c>
      <c r="D164">
        <v>0</v>
      </c>
      <c r="E164">
        <v>6.6799999999999784</v>
      </c>
      <c r="F164">
        <f t="shared" si="25"/>
        <v>1.3673585000125144</v>
      </c>
      <c r="G164">
        <f t="shared" si="26"/>
        <v>1.2886476181197455</v>
      </c>
      <c r="H164">
        <f t="shared" si="27"/>
        <v>51.481752646490875</v>
      </c>
      <c r="I164">
        <f t="shared" si="29"/>
        <v>237.31450000000004</v>
      </c>
      <c r="J164">
        <f t="shared" si="30"/>
        <v>6.6264894849940603</v>
      </c>
      <c r="K164">
        <f t="shared" si="31"/>
        <v>250.56747896998814</v>
      </c>
      <c r="L164">
        <f t="shared" si="32"/>
        <v>224.06152103001193</v>
      </c>
      <c r="M164">
        <f t="shared" ca="1" si="22"/>
        <v>227.63</v>
      </c>
      <c r="N164">
        <f t="shared" ca="1" si="23"/>
        <v>247.1</v>
      </c>
      <c r="O164">
        <f t="shared" ca="1" si="24"/>
        <v>100</v>
      </c>
      <c r="P164">
        <f t="shared" ca="1" si="28"/>
        <v>99.487179487179489</v>
      </c>
    </row>
    <row r="165" spans="1:16" x14ac:dyDescent="0.2">
      <c r="A165" s="2">
        <v>45713</v>
      </c>
      <c r="B165" s="3">
        <v>247.04</v>
      </c>
      <c r="C165">
        <v>-6.6799999999999784</v>
      </c>
      <c r="D165">
        <v>0</v>
      </c>
      <c r="E165">
        <v>3.0600000000000023</v>
      </c>
      <c r="F165">
        <f t="shared" si="25"/>
        <v>1.2696900357259062</v>
      </c>
      <c r="G165">
        <f t="shared" si="26"/>
        <v>1.4151727882540495</v>
      </c>
      <c r="H165">
        <f t="shared" si="27"/>
        <v>47.290685557028119</v>
      </c>
      <c r="I165">
        <f t="shared" si="29"/>
        <v>238.17350000000002</v>
      </c>
      <c r="J165">
        <f t="shared" si="30"/>
        <v>6.7221356842818007</v>
      </c>
      <c r="K165">
        <f t="shared" si="31"/>
        <v>251.61777136856361</v>
      </c>
      <c r="L165">
        <f t="shared" si="32"/>
        <v>224.72922863143643</v>
      </c>
      <c r="M165">
        <f t="shared" ca="1" si="22"/>
        <v>227.63</v>
      </c>
      <c r="N165">
        <f t="shared" ca="1" si="23"/>
        <v>247.1</v>
      </c>
      <c r="O165">
        <f t="shared" ca="1" si="24"/>
        <v>99.691833590138671</v>
      </c>
      <c r="P165">
        <f t="shared" ca="1" si="28"/>
        <v>99.384457350559046</v>
      </c>
    </row>
    <row r="166" spans="1:16" x14ac:dyDescent="0.2">
      <c r="A166" s="2">
        <v>45714</v>
      </c>
      <c r="B166" s="3">
        <v>240.36</v>
      </c>
      <c r="C166">
        <v>-3.0600000000000023</v>
      </c>
      <c r="D166">
        <v>4.539999999999992</v>
      </c>
      <c r="E166">
        <v>0</v>
      </c>
      <c r="F166">
        <f t="shared" si="25"/>
        <v>1.5032836046026268</v>
      </c>
      <c r="G166">
        <f t="shared" si="26"/>
        <v>1.3140890176644746</v>
      </c>
      <c r="H166">
        <f t="shared" si="27"/>
        <v>53.357642248718768</v>
      </c>
      <c r="I166">
        <f t="shared" si="29"/>
        <v>238.27849999999998</v>
      </c>
      <c r="J166">
        <f t="shared" si="30"/>
        <v>6.7399354010647858</v>
      </c>
      <c r="K166">
        <f t="shared" si="31"/>
        <v>251.75837080212955</v>
      </c>
      <c r="L166">
        <f t="shared" si="32"/>
        <v>224.79862919787041</v>
      </c>
      <c r="M166">
        <f t="shared" ca="1" si="22"/>
        <v>227.63</v>
      </c>
      <c r="N166">
        <f t="shared" ca="1" si="23"/>
        <v>247.1</v>
      </c>
      <c r="O166">
        <f t="shared" ca="1" si="24"/>
        <v>65.382639958911241</v>
      </c>
      <c r="P166">
        <f t="shared" ca="1" si="28"/>
        <v>88.358157849683309</v>
      </c>
    </row>
    <row r="167" spans="1:16" x14ac:dyDescent="0.2">
      <c r="A167" s="2">
        <v>45715</v>
      </c>
      <c r="B167" s="3">
        <v>237.3</v>
      </c>
      <c r="C167">
        <v>4.539999999999992</v>
      </c>
      <c r="D167">
        <v>0</v>
      </c>
      <c r="E167">
        <v>3.8100000000000023</v>
      </c>
      <c r="F167">
        <f t="shared" si="25"/>
        <v>1.3959062042738677</v>
      </c>
      <c r="G167">
        <f t="shared" si="26"/>
        <v>1.4923683735455839</v>
      </c>
      <c r="H167">
        <f t="shared" si="27"/>
        <v>48.330107358689183</v>
      </c>
      <c r="I167">
        <f t="shared" si="29"/>
        <v>238.1755</v>
      </c>
      <c r="J167">
        <f t="shared" si="30"/>
        <v>6.7382783018872274</v>
      </c>
      <c r="K167">
        <f t="shared" si="31"/>
        <v>251.65205660377444</v>
      </c>
      <c r="L167">
        <f t="shared" si="32"/>
        <v>224.69894339622556</v>
      </c>
      <c r="M167">
        <f t="shared" ca="1" si="22"/>
        <v>227.63</v>
      </c>
      <c r="N167">
        <f t="shared" ca="1" si="23"/>
        <v>247.1</v>
      </c>
      <c r="O167">
        <f t="shared" ca="1" si="24"/>
        <v>49.666153055983649</v>
      </c>
      <c r="P167">
        <f t="shared" ca="1" si="28"/>
        <v>71.580208868344513</v>
      </c>
    </row>
    <row r="168" spans="1:16" x14ac:dyDescent="0.2">
      <c r="A168" s="2">
        <v>45716</v>
      </c>
      <c r="B168" s="3">
        <v>241.84</v>
      </c>
      <c r="C168">
        <v>-3.8100000000000023</v>
      </c>
      <c r="D168">
        <v>0</v>
      </c>
      <c r="E168">
        <v>2.0999999999999943</v>
      </c>
      <c r="F168">
        <f t="shared" si="25"/>
        <v>1.2961986182543057</v>
      </c>
      <c r="G168">
        <f t="shared" si="26"/>
        <v>1.535770632578042</v>
      </c>
      <c r="H168">
        <f t="shared" si="27"/>
        <v>45.770222182791649</v>
      </c>
      <c r="I168">
        <f t="shared" si="29"/>
        <v>238.38800000000001</v>
      </c>
      <c r="J168">
        <f t="shared" si="30"/>
        <v>6.7856897411507031</v>
      </c>
      <c r="K168">
        <f t="shared" si="31"/>
        <v>251.95937948230142</v>
      </c>
      <c r="L168">
        <f t="shared" si="32"/>
        <v>224.8166205176986</v>
      </c>
      <c r="M168">
        <f t="shared" ca="1" si="22"/>
        <v>227.65</v>
      </c>
      <c r="N168">
        <f t="shared" ca="1" si="23"/>
        <v>247.1</v>
      </c>
      <c r="O168">
        <f t="shared" ca="1" si="24"/>
        <v>72.956298200514169</v>
      </c>
      <c r="P168">
        <f t="shared" ca="1" si="28"/>
        <v>62.668363738469687</v>
      </c>
    </row>
    <row r="169" spans="1:16" x14ac:dyDescent="0.2">
      <c r="A169" s="2">
        <v>45719</v>
      </c>
      <c r="B169" s="3">
        <v>238.03</v>
      </c>
      <c r="C169">
        <v>-2.0999999999999943</v>
      </c>
      <c r="D169">
        <v>0</v>
      </c>
      <c r="E169">
        <v>0.18999999999999773</v>
      </c>
      <c r="F169">
        <f t="shared" si="25"/>
        <v>1.2036130026647123</v>
      </c>
      <c r="G169">
        <f t="shared" si="26"/>
        <v>1.4396441588224675</v>
      </c>
      <c r="H169">
        <f t="shared" si="27"/>
        <v>45.535221476048953</v>
      </c>
      <c r="I169">
        <f t="shared" si="29"/>
        <v>238.48949999999999</v>
      </c>
      <c r="J169">
        <f t="shared" si="30"/>
        <v>6.7632353477031284</v>
      </c>
      <c r="K169">
        <f t="shared" si="31"/>
        <v>252.01597069540625</v>
      </c>
      <c r="L169">
        <f t="shared" si="32"/>
        <v>224.96302930459373</v>
      </c>
      <c r="M169">
        <f t="shared" ca="1" si="22"/>
        <v>232.62</v>
      </c>
      <c r="N169">
        <f t="shared" ca="1" si="23"/>
        <v>247.1</v>
      </c>
      <c r="O169">
        <f t="shared" ca="1" si="24"/>
        <v>37.361878453038678</v>
      </c>
      <c r="P169">
        <f t="shared" ca="1" si="28"/>
        <v>53.328109903178834</v>
      </c>
    </row>
    <row r="170" spans="1:16" x14ac:dyDescent="0.2">
      <c r="A170" s="2">
        <v>45720</v>
      </c>
      <c r="B170" s="3">
        <v>235.93</v>
      </c>
      <c r="C170">
        <v>-0.18999999999999773</v>
      </c>
      <c r="D170">
        <v>0</v>
      </c>
      <c r="E170">
        <v>0.40999999999999659</v>
      </c>
      <c r="F170">
        <f t="shared" si="25"/>
        <v>1.1176406453315184</v>
      </c>
      <c r="G170">
        <f t="shared" si="26"/>
        <v>1.3660981474780054</v>
      </c>
      <c r="H170">
        <f t="shared" si="27"/>
        <v>44.998316592997284</v>
      </c>
      <c r="I170">
        <f t="shared" si="29"/>
        <v>238.88550000000001</v>
      </c>
      <c r="J170">
        <f t="shared" si="30"/>
        <v>6.3356987526405106</v>
      </c>
      <c r="K170">
        <f t="shared" si="31"/>
        <v>251.55689750528103</v>
      </c>
      <c r="L170">
        <f t="shared" si="32"/>
        <v>226.21410249471899</v>
      </c>
      <c r="M170">
        <f t="shared" ca="1" si="22"/>
        <v>235.93</v>
      </c>
      <c r="N170">
        <f t="shared" ca="1" si="23"/>
        <v>247.1</v>
      </c>
      <c r="O170">
        <f t="shared" ca="1" si="24"/>
        <v>0</v>
      </c>
      <c r="P170">
        <f t="shared" ca="1" si="28"/>
        <v>36.772725551184287</v>
      </c>
    </row>
    <row r="171" spans="1:16" x14ac:dyDescent="0.2">
      <c r="A171" s="2">
        <v>45721</v>
      </c>
      <c r="B171" s="3">
        <v>235.74</v>
      </c>
      <c r="C171">
        <v>-0.40999999999999659</v>
      </c>
      <c r="D171">
        <v>3.7399999999999807</v>
      </c>
      <c r="E171">
        <v>0</v>
      </c>
      <c r="F171">
        <f t="shared" si="25"/>
        <v>1.3049520278078373</v>
      </c>
      <c r="G171">
        <f t="shared" si="26"/>
        <v>1.2685197083724336</v>
      </c>
      <c r="H171">
        <f t="shared" si="27"/>
        <v>50.707843784005938</v>
      </c>
      <c r="I171">
        <f t="shared" si="29"/>
        <v>239.03250000000003</v>
      </c>
      <c r="J171">
        <f t="shared" si="30"/>
        <v>6.220125125666474</v>
      </c>
      <c r="K171">
        <f t="shared" si="31"/>
        <v>251.47275025133297</v>
      </c>
      <c r="L171">
        <f t="shared" si="32"/>
        <v>226.59224974866709</v>
      </c>
      <c r="M171">
        <f t="shared" ca="1" si="22"/>
        <v>235.74</v>
      </c>
      <c r="N171">
        <f t="shared" ca="1" si="23"/>
        <v>247.1</v>
      </c>
      <c r="O171">
        <f t="shared" ca="1" si="24"/>
        <v>0</v>
      </c>
      <c r="P171">
        <f t="shared" ca="1" si="28"/>
        <v>12.453959484346226</v>
      </c>
    </row>
    <row r="172" spans="1:16" x14ac:dyDescent="0.2">
      <c r="A172" s="2">
        <v>45722</v>
      </c>
      <c r="B172" s="3">
        <v>235.33</v>
      </c>
      <c r="C172">
        <v>3.7399999999999807</v>
      </c>
      <c r="D172">
        <v>0</v>
      </c>
      <c r="E172">
        <v>11.590000000000003</v>
      </c>
      <c r="F172">
        <f t="shared" si="25"/>
        <v>1.2117411686787061</v>
      </c>
      <c r="G172">
        <f t="shared" si="26"/>
        <v>2.0057683006315457</v>
      </c>
      <c r="H172">
        <f t="shared" si="27"/>
        <v>37.660842345196613</v>
      </c>
      <c r="I172">
        <f t="shared" si="29"/>
        <v>239.1755</v>
      </c>
      <c r="J172">
        <f t="shared" si="30"/>
        <v>6.0928875489549705</v>
      </c>
      <c r="K172">
        <f t="shared" si="31"/>
        <v>251.36127509790995</v>
      </c>
      <c r="L172">
        <f t="shared" si="32"/>
        <v>226.98972490209005</v>
      </c>
      <c r="M172">
        <f t="shared" ca="1" si="22"/>
        <v>235.33</v>
      </c>
      <c r="N172">
        <f t="shared" ca="1" si="23"/>
        <v>247.1</v>
      </c>
      <c r="O172">
        <f t="shared" ca="1" si="24"/>
        <v>0</v>
      </c>
      <c r="P172">
        <f t="shared" ca="1" si="28"/>
        <v>0</v>
      </c>
    </row>
    <row r="173" spans="1:16" x14ac:dyDescent="0.2">
      <c r="A173" s="2">
        <v>45723</v>
      </c>
      <c r="B173" s="3">
        <v>239.07</v>
      </c>
      <c r="C173">
        <v>-11.590000000000003</v>
      </c>
      <c r="D173">
        <v>0</v>
      </c>
      <c r="E173">
        <v>6.6399999999999864</v>
      </c>
      <c r="F173">
        <f t="shared" si="25"/>
        <v>1.1251882280587986</v>
      </c>
      <c r="G173">
        <f t="shared" si="26"/>
        <v>2.3367848505864339</v>
      </c>
      <c r="H173">
        <f t="shared" si="27"/>
        <v>32.50135695737751</v>
      </c>
      <c r="I173">
        <f t="shared" si="29"/>
        <v>239.46799999999999</v>
      </c>
      <c r="J173">
        <f t="shared" si="30"/>
        <v>5.9301829207608927</v>
      </c>
      <c r="K173">
        <f t="shared" si="31"/>
        <v>251.32836584152179</v>
      </c>
      <c r="L173">
        <f t="shared" si="32"/>
        <v>227.60763415847819</v>
      </c>
      <c r="M173">
        <f t="shared" ca="1" si="22"/>
        <v>235.33</v>
      </c>
      <c r="N173">
        <f t="shared" ca="1" si="23"/>
        <v>247.1</v>
      </c>
      <c r="O173">
        <f t="shared" ca="1" si="24"/>
        <v>31.775700934579326</v>
      </c>
      <c r="P173">
        <f t="shared" ca="1" si="28"/>
        <v>10.591900311526443</v>
      </c>
    </row>
    <row r="174" spans="1:16" x14ac:dyDescent="0.2">
      <c r="A174" s="2">
        <v>45726</v>
      </c>
      <c r="B174" s="3">
        <v>227.48</v>
      </c>
      <c r="C174">
        <v>-6.6399999999999864</v>
      </c>
      <c r="D174">
        <v>0</v>
      </c>
      <c r="E174">
        <v>3.8600000000000136</v>
      </c>
      <c r="F174">
        <f t="shared" si="25"/>
        <v>1.0448176403403129</v>
      </c>
      <c r="G174">
        <f t="shared" si="26"/>
        <v>2.4455859326874037</v>
      </c>
      <c r="H174">
        <f t="shared" si="27"/>
        <v>29.934006726734935</v>
      </c>
      <c r="I174">
        <f t="shared" si="29"/>
        <v>239.4605</v>
      </c>
      <c r="J174">
        <f t="shared" si="30"/>
        <v>5.9460163355946039</v>
      </c>
      <c r="K174">
        <f t="shared" si="31"/>
        <v>251.35253267118921</v>
      </c>
      <c r="L174">
        <f t="shared" si="32"/>
        <v>227.56846732881078</v>
      </c>
      <c r="M174">
        <f t="shared" ca="1" si="22"/>
        <v>227.48</v>
      </c>
      <c r="N174">
        <f t="shared" ca="1" si="23"/>
        <v>247.1</v>
      </c>
      <c r="O174">
        <f t="shared" ca="1" si="24"/>
        <v>0</v>
      </c>
      <c r="P174">
        <f t="shared" ca="1" si="28"/>
        <v>10.591900311526443</v>
      </c>
    </row>
    <row r="175" spans="1:16" x14ac:dyDescent="0.2">
      <c r="A175" s="2">
        <v>45727</v>
      </c>
      <c r="B175" s="3">
        <v>220.84</v>
      </c>
      <c r="C175">
        <v>-3.8600000000000136</v>
      </c>
      <c r="D175">
        <v>0</v>
      </c>
      <c r="E175">
        <v>7.2999999999999829</v>
      </c>
      <c r="F175">
        <f t="shared" si="25"/>
        <v>0.97018780888743339</v>
      </c>
      <c r="G175">
        <f t="shared" si="26"/>
        <v>2.7923297946383019</v>
      </c>
      <c r="H175">
        <f t="shared" si="27"/>
        <v>25.785601852820605</v>
      </c>
      <c r="I175">
        <f t="shared" si="29"/>
        <v>239.11999999999998</v>
      </c>
      <c r="J175">
        <f t="shared" si="30"/>
        <v>6.7926562512295892</v>
      </c>
      <c r="K175">
        <f t="shared" si="31"/>
        <v>252.70531250245915</v>
      </c>
      <c r="L175">
        <f t="shared" si="32"/>
        <v>225.5346874975408</v>
      </c>
      <c r="M175">
        <f t="shared" ca="1" si="22"/>
        <v>220.84</v>
      </c>
      <c r="N175">
        <f t="shared" ca="1" si="23"/>
        <v>247.1</v>
      </c>
      <c r="O175">
        <f t="shared" ca="1" si="24"/>
        <v>0</v>
      </c>
      <c r="P175">
        <f t="shared" ca="1" si="28"/>
        <v>10.591900311526443</v>
      </c>
    </row>
    <row r="176" spans="1:16" x14ac:dyDescent="0.2">
      <c r="A176" s="2">
        <v>45728</v>
      </c>
      <c r="B176" s="3">
        <v>216.98</v>
      </c>
      <c r="C176">
        <v>-7.2999999999999829</v>
      </c>
      <c r="D176">
        <v>3.8100000000000023</v>
      </c>
      <c r="E176">
        <v>0</v>
      </c>
      <c r="F176">
        <f t="shared" si="25"/>
        <v>1.1730315368240454</v>
      </c>
      <c r="G176">
        <f t="shared" si="26"/>
        <v>2.5928776664498518</v>
      </c>
      <c r="H176">
        <f t="shared" si="27"/>
        <v>31.148694073778231</v>
      </c>
      <c r="I176">
        <f t="shared" si="29"/>
        <v>238.33799999999997</v>
      </c>
      <c r="J176">
        <f t="shared" si="30"/>
        <v>8.3109392717638961</v>
      </c>
      <c r="K176">
        <f t="shared" si="31"/>
        <v>254.95987854352776</v>
      </c>
      <c r="L176">
        <f t="shared" si="32"/>
        <v>221.71612145647217</v>
      </c>
      <c r="M176">
        <f t="shared" ca="1" si="22"/>
        <v>216.98</v>
      </c>
      <c r="N176">
        <f t="shared" ca="1" si="23"/>
        <v>247.1</v>
      </c>
      <c r="O176">
        <f t="shared" ca="1" si="24"/>
        <v>0</v>
      </c>
      <c r="P176">
        <f t="shared" ca="1" si="28"/>
        <v>0</v>
      </c>
    </row>
    <row r="177" spans="1:16" x14ac:dyDescent="0.2">
      <c r="A177" s="2">
        <v>45729</v>
      </c>
      <c r="B177" s="3">
        <v>209.68</v>
      </c>
      <c r="C177">
        <v>3.8100000000000023</v>
      </c>
      <c r="D177">
        <v>0.50999999999999091</v>
      </c>
      <c r="E177">
        <v>0</v>
      </c>
      <c r="F177">
        <f t="shared" si="25"/>
        <v>1.1256721413366129</v>
      </c>
      <c r="G177">
        <f t="shared" si="26"/>
        <v>2.4076721188462913</v>
      </c>
      <c r="H177">
        <f t="shared" si="27"/>
        <v>31.858546986823811</v>
      </c>
      <c r="I177">
        <f t="shared" si="29"/>
        <v>236.97850000000003</v>
      </c>
      <c r="J177">
        <f t="shared" si="30"/>
        <v>10.499432703973257</v>
      </c>
      <c r="K177">
        <f t="shared" si="31"/>
        <v>257.97736540794654</v>
      </c>
      <c r="L177">
        <f t="shared" si="32"/>
        <v>215.97963459205351</v>
      </c>
      <c r="M177">
        <f t="shared" ca="1" si="22"/>
        <v>209.68</v>
      </c>
      <c r="N177">
        <f t="shared" ca="1" si="23"/>
        <v>247.1</v>
      </c>
      <c r="O177">
        <f t="shared" ca="1" si="24"/>
        <v>0</v>
      </c>
      <c r="P177">
        <f t="shared" ca="1" si="28"/>
        <v>0</v>
      </c>
    </row>
    <row r="178" spans="1:16" x14ac:dyDescent="0.2">
      <c r="A178" s="2">
        <v>45730</v>
      </c>
      <c r="B178" s="3">
        <v>213.49</v>
      </c>
      <c r="C178">
        <v>0.50999999999999091</v>
      </c>
      <c r="D178">
        <v>0</v>
      </c>
      <c r="E178">
        <v>1.3100000000000023</v>
      </c>
      <c r="F178">
        <f t="shared" si="25"/>
        <v>1.0452669883839978</v>
      </c>
      <c r="G178">
        <f t="shared" si="26"/>
        <v>2.3292669675001281</v>
      </c>
      <c r="H178">
        <f t="shared" si="27"/>
        <v>30.975151000077531</v>
      </c>
      <c r="I178">
        <f t="shared" si="29"/>
        <v>235.57650000000004</v>
      </c>
      <c r="J178">
        <f t="shared" si="30"/>
        <v>11.666878568251056</v>
      </c>
      <c r="K178">
        <f t="shared" si="31"/>
        <v>258.91025713650214</v>
      </c>
      <c r="L178">
        <f t="shared" si="32"/>
        <v>212.24274286349794</v>
      </c>
      <c r="M178">
        <f t="shared" ca="1" si="22"/>
        <v>209.68</v>
      </c>
      <c r="N178">
        <f t="shared" ca="1" si="23"/>
        <v>247.04</v>
      </c>
      <c r="O178">
        <f t="shared" ca="1" si="24"/>
        <v>10.198072805139196</v>
      </c>
      <c r="P178">
        <f t="shared" ca="1" si="28"/>
        <v>3.3993576017130653</v>
      </c>
    </row>
    <row r="179" spans="1:16" x14ac:dyDescent="0.2">
      <c r="A179" s="2">
        <v>45733</v>
      </c>
      <c r="B179" s="3">
        <v>214</v>
      </c>
      <c r="C179">
        <v>-1.3100000000000023</v>
      </c>
      <c r="D179">
        <v>2.5500000000000114</v>
      </c>
      <c r="E179">
        <v>0</v>
      </c>
      <c r="F179">
        <f t="shared" si="25"/>
        <v>1.1527479177851416</v>
      </c>
      <c r="G179">
        <f t="shared" si="26"/>
        <v>2.162890755535833</v>
      </c>
      <c r="H179">
        <f t="shared" si="27"/>
        <v>34.76699457816791</v>
      </c>
      <c r="I179">
        <f t="shared" si="29"/>
        <v>234.04649999999998</v>
      </c>
      <c r="J179">
        <f t="shared" si="30"/>
        <v>12.404389832041847</v>
      </c>
      <c r="K179">
        <f t="shared" si="31"/>
        <v>258.8552796640837</v>
      </c>
      <c r="L179">
        <f t="shared" si="32"/>
        <v>209.23772033591629</v>
      </c>
      <c r="M179">
        <f t="shared" ca="1" si="22"/>
        <v>209.68</v>
      </c>
      <c r="N179">
        <f t="shared" ca="1" si="23"/>
        <v>241.84</v>
      </c>
      <c r="O179">
        <f t="shared" ca="1" si="24"/>
        <v>13.432835820895503</v>
      </c>
      <c r="P179">
        <f t="shared" ca="1" si="28"/>
        <v>7.8769695420115662</v>
      </c>
    </row>
    <row r="180" spans="1:16" x14ac:dyDescent="0.2">
      <c r="A180" s="2">
        <v>45734</v>
      </c>
      <c r="B180" s="3">
        <v>212.69</v>
      </c>
      <c r="C180">
        <v>2.5500000000000114</v>
      </c>
      <c r="D180">
        <v>0</v>
      </c>
      <c r="E180">
        <v>1.1400000000000148</v>
      </c>
      <c r="F180">
        <f t="shared" si="25"/>
        <v>1.0704087808004885</v>
      </c>
      <c r="G180">
        <f t="shared" si="26"/>
        <v>2.0898271301404177</v>
      </c>
      <c r="H180">
        <f t="shared" si="27"/>
        <v>33.871166930755891</v>
      </c>
      <c r="I180">
        <f t="shared" si="29"/>
        <v>232.45749999999998</v>
      </c>
      <c r="J180">
        <f t="shared" si="30"/>
        <v>13.01913808894227</v>
      </c>
      <c r="K180">
        <f t="shared" si="31"/>
        <v>258.49577617788452</v>
      </c>
      <c r="L180">
        <f t="shared" si="32"/>
        <v>206.41922382211544</v>
      </c>
      <c r="M180">
        <f t="shared" ca="1" si="22"/>
        <v>209.68</v>
      </c>
      <c r="N180">
        <f t="shared" ca="1" si="23"/>
        <v>241.84</v>
      </c>
      <c r="O180">
        <f t="shared" ca="1" si="24"/>
        <v>9.3594527363183815</v>
      </c>
      <c r="P180">
        <f t="shared" ca="1" si="28"/>
        <v>10.996787120784361</v>
      </c>
    </row>
    <row r="181" spans="1:16" x14ac:dyDescent="0.2">
      <c r="A181" s="2">
        <v>45735</v>
      </c>
      <c r="B181" s="3">
        <v>215.24</v>
      </c>
      <c r="C181">
        <v>-1.1400000000000148</v>
      </c>
      <c r="D181">
        <v>4.1700000000000159</v>
      </c>
      <c r="E181">
        <v>0</v>
      </c>
      <c r="F181">
        <f t="shared" si="25"/>
        <v>1.2918081536004549</v>
      </c>
      <c r="G181">
        <f t="shared" si="26"/>
        <v>1.9405537637018164</v>
      </c>
      <c r="H181">
        <f t="shared" si="27"/>
        <v>39.964836446241698</v>
      </c>
      <c r="I181">
        <f t="shared" si="29"/>
        <v>230.97599999999997</v>
      </c>
      <c r="J181">
        <f t="shared" si="30"/>
        <v>13.216688971464112</v>
      </c>
      <c r="K181">
        <f t="shared" si="31"/>
        <v>257.40937794292819</v>
      </c>
      <c r="L181">
        <f t="shared" si="32"/>
        <v>204.54262205707175</v>
      </c>
      <c r="M181">
        <f t="shared" ca="1" si="22"/>
        <v>209.68</v>
      </c>
      <c r="N181">
        <f t="shared" ca="1" si="23"/>
        <v>241.84</v>
      </c>
      <c r="O181">
        <f t="shared" ca="1" si="24"/>
        <v>17.288557213930357</v>
      </c>
      <c r="P181">
        <f t="shared" ca="1" si="28"/>
        <v>13.360281923714746</v>
      </c>
    </row>
    <row r="182" spans="1:16" x14ac:dyDescent="0.2">
      <c r="A182" s="2">
        <v>45736</v>
      </c>
      <c r="B182" s="3">
        <v>214.1</v>
      </c>
      <c r="C182">
        <v>4.1700000000000159</v>
      </c>
      <c r="D182">
        <v>2.4599999999999795</v>
      </c>
      <c r="E182">
        <v>0</v>
      </c>
      <c r="F182">
        <f t="shared" si="25"/>
        <v>1.375250428343278</v>
      </c>
      <c r="G182">
        <f t="shared" si="26"/>
        <v>1.8019427805802581</v>
      </c>
      <c r="H182">
        <f t="shared" si="27"/>
        <v>43.285073897322924</v>
      </c>
      <c r="I182">
        <f t="shared" si="29"/>
        <v>229.3895</v>
      </c>
      <c r="J182">
        <f t="shared" si="30"/>
        <v>13.244174280355157</v>
      </c>
      <c r="K182">
        <f t="shared" si="31"/>
        <v>255.87784856071031</v>
      </c>
      <c r="L182">
        <f t="shared" si="32"/>
        <v>202.90115143928969</v>
      </c>
      <c r="M182">
        <f t="shared" ca="1" si="22"/>
        <v>209.68</v>
      </c>
      <c r="N182">
        <f t="shared" ca="1" si="23"/>
        <v>239.07</v>
      </c>
      <c r="O182">
        <f t="shared" ca="1" si="24"/>
        <v>15.03912895542698</v>
      </c>
      <c r="P182">
        <f t="shared" ca="1" si="28"/>
        <v>13.895712968558572</v>
      </c>
    </row>
    <row r="183" spans="1:16" x14ac:dyDescent="0.2">
      <c r="A183" s="2">
        <v>45737</v>
      </c>
      <c r="B183" s="3">
        <v>218.27</v>
      </c>
      <c r="C183">
        <v>2.4599999999999795</v>
      </c>
      <c r="D183">
        <v>3.0200000000000102</v>
      </c>
      <c r="E183">
        <v>0</v>
      </c>
      <c r="F183">
        <f t="shared" si="25"/>
        <v>1.4927325406044731</v>
      </c>
      <c r="G183">
        <f t="shared" si="26"/>
        <v>1.6732325819673826</v>
      </c>
      <c r="H183">
        <f t="shared" si="27"/>
        <v>47.149367817162165</v>
      </c>
      <c r="I183">
        <f t="shared" si="29"/>
        <v>228.02550000000005</v>
      </c>
      <c r="J183">
        <f t="shared" si="30"/>
        <v>12.892320225214455</v>
      </c>
      <c r="K183">
        <f t="shared" si="31"/>
        <v>253.81014045042895</v>
      </c>
      <c r="L183">
        <f t="shared" si="32"/>
        <v>202.24085954957116</v>
      </c>
      <c r="M183">
        <f t="shared" ca="1" si="22"/>
        <v>209.68</v>
      </c>
      <c r="N183">
        <f t="shared" ca="1" si="23"/>
        <v>239.07</v>
      </c>
      <c r="O183">
        <f t="shared" ca="1" si="24"/>
        <v>29.227628445049366</v>
      </c>
      <c r="P183">
        <f t="shared" ca="1" si="28"/>
        <v>20.518438204802234</v>
      </c>
    </row>
    <row r="184" spans="1:16" x14ac:dyDescent="0.2">
      <c r="A184" s="2">
        <v>45740</v>
      </c>
      <c r="B184" s="3">
        <v>220.73</v>
      </c>
      <c r="C184">
        <v>3.0200000000000102</v>
      </c>
      <c r="D184">
        <v>0</v>
      </c>
      <c r="E184">
        <v>2.2199999999999989</v>
      </c>
      <c r="F184">
        <f t="shared" si="25"/>
        <v>1.3861087877041538</v>
      </c>
      <c r="G184">
        <f t="shared" si="26"/>
        <v>1.712287397541141</v>
      </c>
      <c r="H184">
        <f t="shared" si="27"/>
        <v>44.73633147061269</v>
      </c>
      <c r="I184">
        <f t="shared" si="29"/>
        <v>226.70700000000002</v>
      </c>
      <c r="J184">
        <f t="shared" si="30"/>
        <v>12.166921117262339</v>
      </c>
      <c r="K184">
        <f t="shared" si="31"/>
        <v>251.04084223452469</v>
      </c>
      <c r="L184">
        <f t="shared" si="32"/>
        <v>202.37315776547536</v>
      </c>
      <c r="M184">
        <f t="shared" ca="1" si="22"/>
        <v>209.68</v>
      </c>
      <c r="N184">
        <f t="shared" ca="1" si="23"/>
        <v>239.07</v>
      </c>
      <c r="O184">
        <f t="shared" ca="1" si="24"/>
        <v>37.597822388567501</v>
      </c>
      <c r="P184">
        <f t="shared" ca="1" si="28"/>
        <v>27.288193263014616</v>
      </c>
    </row>
    <row r="185" spans="1:16" x14ac:dyDescent="0.2">
      <c r="A185" s="2">
        <v>45741</v>
      </c>
      <c r="B185" s="3">
        <v>223.75</v>
      </c>
      <c r="C185">
        <v>-2.2199999999999989</v>
      </c>
      <c r="D185">
        <v>2.3199999999999932</v>
      </c>
      <c r="E185">
        <v>0</v>
      </c>
      <c r="F185">
        <f t="shared" si="25"/>
        <v>1.4528153028681423</v>
      </c>
      <c r="G185">
        <f t="shared" si="26"/>
        <v>1.589981154859631</v>
      </c>
      <c r="H185">
        <f t="shared" si="27"/>
        <v>47.746056072151497</v>
      </c>
      <c r="I185">
        <f t="shared" si="29"/>
        <v>225.54249999999996</v>
      </c>
      <c r="J185">
        <f t="shared" si="30"/>
        <v>11.194070740210735</v>
      </c>
      <c r="K185">
        <f t="shared" si="31"/>
        <v>247.93064148042143</v>
      </c>
      <c r="L185">
        <f t="shared" si="32"/>
        <v>203.15435851957849</v>
      </c>
      <c r="M185">
        <f t="shared" ca="1" si="22"/>
        <v>209.68</v>
      </c>
      <c r="N185">
        <f t="shared" ca="1" si="23"/>
        <v>239.07</v>
      </c>
      <c r="O185">
        <f t="shared" ca="1" si="24"/>
        <v>47.873426335488261</v>
      </c>
      <c r="P185">
        <f t="shared" ca="1" si="28"/>
        <v>38.232959056368379</v>
      </c>
    </row>
    <row r="186" spans="1:16" x14ac:dyDescent="0.2">
      <c r="A186" s="2">
        <v>45742</v>
      </c>
      <c r="B186" s="3">
        <v>221.53</v>
      </c>
      <c r="C186">
        <v>2.3199999999999932</v>
      </c>
      <c r="D186">
        <v>0</v>
      </c>
      <c r="E186">
        <v>5.9499999999999886</v>
      </c>
      <c r="F186">
        <f t="shared" si="25"/>
        <v>1.3490427812347037</v>
      </c>
      <c r="G186">
        <f t="shared" si="26"/>
        <v>1.9014110723696565</v>
      </c>
      <c r="H186">
        <f t="shared" si="27"/>
        <v>41.503212843301199</v>
      </c>
      <c r="I186">
        <f t="shared" si="29"/>
        <v>224.60099999999997</v>
      </c>
      <c r="J186">
        <f t="shared" si="30"/>
        <v>10.661417354179513</v>
      </c>
      <c r="K186">
        <f t="shared" si="31"/>
        <v>245.92383470835898</v>
      </c>
      <c r="L186">
        <f t="shared" si="32"/>
        <v>203.27816529164096</v>
      </c>
      <c r="M186">
        <f t="shared" ca="1" si="22"/>
        <v>209.68</v>
      </c>
      <c r="N186">
        <f t="shared" ca="1" si="23"/>
        <v>239.07</v>
      </c>
      <c r="O186">
        <f t="shared" ca="1" si="24"/>
        <v>40.319836679142561</v>
      </c>
      <c r="P186">
        <f t="shared" ca="1" si="28"/>
        <v>41.930361801066105</v>
      </c>
    </row>
    <row r="187" spans="1:16" x14ac:dyDescent="0.2">
      <c r="A187" s="2">
        <v>45743</v>
      </c>
      <c r="B187" s="3">
        <v>223.85</v>
      </c>
      <c r="C187">
        <v>-5.9499999999999886</v>
      </c>
      <c r="D187">
        <v>4.2299999999999898</v>
      </c>
      <c r="E187">
        <v>0</v>
      </c>
      <c r="F187">
        <f t="shared" si="25"/>
        <v>1.5548254397179384</v>
      </c>
      <c r="G187">
        <f t="shared" si="26"/>
        <v>1.7655959957718237</v>
      </c>
      <c r="H187">
        <f t="shared" si="27"/>
        <v>46.826147521499834</v>
      </c>
      <c r="I187">
        <f t="shared" si="29"/>
        <v>223.92850000000004</v>
      </c>
      <c r="J187">
        <f t="shared" si="30"/>
        <v>10.233857262717914</v>
      </c>
      <c r="K187">
        <f t="shared" si="31"/>
        <v>244.39621452543588</v>
      </c>
      <c r="L187">
        <f t="shared" si="32"/>
        <v>203.4607854745642</v>
      </c>
      <c r="M187">
        <f t="shared" ca="1" si="22"/>
        <v>209.68</v>
      </c>
      <c r="N187">
        <f t="shared" ca="1" si="23"/>
        <v>227.48</v>
      </c>
      <c r="O187">
        <f t="shared" ca="1" si="24"/>
        <v>79.606741573033716</v>
      </c>
      <c r="P187">
        <f t="shared" ca="1" si="28"/>
        <v>55.933334862554851</v>
      </c>
    </row>
    <row r="188" spans="1:16" x14ac:dyDescent="0.2">
      <c r="A188" s="2">
        <v>45744</v>
      </c>
      <c r="B188" s="3">
        <v>217.9</v>
      </c>
      <c r="C188">
        <v>4.2299999999999898</v>
      </c>
      <c r="D188">
        <v>0</v>
      </c>
      <c r="E188">
        <v>222.13</v>
      </c>
      <c r="F188">
        <f t="shared" si="25"/>
        <v>1.4437664797380856</v>
      </c>
      <c r="G188">
        <f t="shared" si="26"/>
        <v>17.505910567502408</v>
      </c>
      <c r="H188">
        <f t="shared" si="27"/>
        <v>7.6189503184611169</v>
      </c>
      <c r="I188">
        <f t="shared" si="29"/>
        <v>222.73150000000001</v>
      </c>
      <c r="J188">
        <f t="shared" si="30"/>
        <v>9.3942021733452279</v>
      </c>
      <c r="K188">
        <f t="shared" si="31"/>
        <v>241.51990434669045</v>
      </c>
      <c r="L188">
        <f t="shared" si="32"/>
        <v>203.94309565330957</v>
      </c>
      <c r="M188">
        <f t="shared" ca="1" si="22"/>
        <v>209.68</v>
      </c>
      <c r="N188">
        <f t="shared" ca="1" si="23"/>
        <v>223.85</v>
      </c>
      <c r="O188">
        <f t="shared" ca="1" si="24"/>
        <v>58.0098800282287</v>
      </c>
      <c r="P188">
        <f t="shared" ca="1" si="28"/>
        <v>59.312152760135</v>
      </c>
    </row>
    <row r="189" spans="1:16" x14ac:dyDescent="0.2">
      <c r="A189" s="2">
        <v>45747</v>
      </c>
      <c r="B189" s="3">
        <v>222.13</v>
      </c>
      <c r="C189">
        <v>-222.13</v>
      </c>
      <c r="D189">
        <v>0</v>
      </c>
      <c r="E189">
        <v>0</v>
      </c>
      <c r="F189">
        <f t="shared" si="25"/>
        <v>1.3406403026139366</v>
      </c>
      <c r="G189">
        <f t="shared" si="26"/>
        <v>16.255488384109377</v>
      </c>
      <c r="H189">
        <f t="shared" si="27"/>
        <v>7.6189503184611453</v>
      </c>
      <c r="I189">
        <f t="shared" si="29"/>
        <v>221.93650000000002</v>
      </c>
      <c r="J189">
        <f t="shared" si="30"/>
        <v>8.6767895317880885</v>
      </c>
      <c r="K189">
        <f t="shared" si="31"/>
        <v>239.2900790635762</v>
      </c>
      <c r="L189">
        <f t="shared" si="32"/>
        <v>204.58292093642385</v>
      </c>
      <c r="M189">
        <f t="shared" ca="1" si="22"/>
        <v>209.68</v>
      </c>
      <c r="N189">
        <f t="shared" ca="1" si="23"/>
        <v>223.85</v>
      </c>
      <c r="O189">
        <f t="shared" ca="1" si="24"/>
        <v>87.861679604798866</v>
      </c>
      <c r="P189">
        <f t="shared" ca="1" si="28"/>
        <v>75.159433735353758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4A434-97E1-5F44-B994-8DEF9582A615}">
  <dimension ref="A1:E189"/>
  <sheetViews>
    <sheetView zoomScale="150" zoomScaleNormal="150" workbookViewId="0">
      <selection activeCell="G19" sqref="G19"/>
    </sheetView>
  </sheetViews>
  <sheetFormatPr baseColWidth="10" defaultRowHeight="16" x14ac:dyDescent="0.2"/>
  <cols>
    <col min="1" max="1" width="10.5" customWidth="1"/>
    <col min="2" max="2" width="8" customWidth="1"/>
    <col min="3" max="3" width="13.33203125" bestFit="1" customWidth="1"/>
    <col min="4" max="4" width="20.6640625" customWidth="1"/>
    <col min="5" max="5" width="17.5" customWidth="1"/>
  </cols>
  <sheetData>
    <row r="1" spans="1:5" x14ac:dyDescent="0.2">
      <c r="A1" s="1" t="s">
        <v>0</v>
      </c>
      <c r="B1" s="1" t="s">
        <v>1</v>
      </c>
      <c r="C1" t="s">
        <v>6</v>
      </c>
      <c r="D1" s="3" t="s">
        <v>57</v>
      </c>
      <c r="E1">
        <f>B189</f>
        <v>222.13</v>
      </c>
    </row>
    <row r="2" spans="1:5" x14ac:dyDescent="0.2">
      <c r="A2" s="2">
        <v>45474</v>
      </c>
      <c r="B2" s="3">
        <v>216.75</v>
      </c>
      <c r="D2" s="5" t="s">
        <v>58</v>
      </c>
      <c r="E2">
        <f>B189*1.05</f>
        <v>233.23650000000001</v>
      </c>
    </row>
    <row r="3" spans="1:5" x14ac:dyDescent="0.2">
      <c r="A3" s="2">
        <v>45475</v>
      </c>
      <c r="B3" s="3">
        <v>220.27</v>
      </c>
      <c r="C3">
        <f>LN(B3/B2)</f>
        <v>1.6109450935414969E-2</v>
      </c>
      <c r="D3" t="s">
        <v>60</v>
      </c>
      <c r="E3" s="12">
        <v>0.05</v>
      </c>
    </row>
    <row r="4" spans="1:5" x14ac:dyDescent="0.2">
      <c r="A4" s="2">
        <v>45476</v>
      </c>
      <c r="B4" s="3">
        <v>221.55</v>
      </c>
      <c r="C4">
        <f t="shared" ref="C4:C67" si="0">LN(B4/B3)</f>
        <v>5.7942310494322798E-3</v>
      </c>
      <c r="D4" s="5" t="s">
        <v>59</v>
      </c>
      <c r="E4">
        <v>0.75</v>
      </c>
    </row>
    <row r="5" spans="1:5" x14ac:dyDescent="0.2">
      <c r="A5" s="2">
        <v>45478</v>
      </c>
      <c r="B5" s="3">
        <v>226.34</v>
      </c>
      <c r="C5">
        <f t="shared" si="0"/>
        <v>2.1389995892297006E-2</v>
      </c>
      <c r="D5" s="5" t="s">
        <v>61</v>
      </c>
      <c r="E5" s="4">
        <v>0.2358847</v>
      </c>
    </row>
    <row r="6" spans="1:5" x14ac:dyDescent="0.2">
      <c r="A6" s="2">
        <v>45481</v>
      </c>
      <c r="B6" s="3">
        <v>227.82</v>
      </c>
      <c r="C6">
        <f t="shared" si="0"/>
        <v>6.5175499339704939E-3</v>
      </c>
      <c r="D6" s="5" t="s">
        <v>62</v>
      </c>
      <c r="E6">
        <f>(LN(E1/E2)+(E3+(E5^2)/2)*E4)/(E5*SQRT(E4))</f>
        <v>4.6873567095315025E-2</v>
      </c>
    </row>
    <row r="7" spans="1:5" x14ac:dyDescent="0.2">
      <c r="A7" s="2">
        <v>45482</v>
      </c>
      <c r="B7" s="3">
        <v>228.68</v>
      </c>
      <c r="C7">
        <f t="shared" si="0"/>
        <v>3.7678029240046994E-3</v>
      </c>
      <c r="D7" s="5" t="s">
        <v>63</v>
      </c>
      <c r="E7">
        <f>E6 - E5*SQRT(E4)</f>
        <v>-0.15740857546875614</v>
      </c>
    </row>
    <row r="8" spans="1:5" x14ac:dyDescent="0.2">
      <c r="A8" s="2">
        <v>45483</v>
      </c>
      <c r="B8" s="3">
        <v>232.98</v>
      </c>
      <c r="C8">
        <f t="shared" si="0"/>
        <v>1.8628966575860231E-2</v>
      </c>
      <c r="D8" s="5" t="s">
        <v>65</v>
      </c>
      <c r="E8">
        <f>_xlfn.NORM.S.DIST(E6, TRUE)</f>
        <v>0.51869300233364113</v>
      </c>
    </row>
    <row r="9" spans="1:5" x14ac:dyDescent="0.2">
      <c r="A9" s="2">
        <v>45484</v>
      </c>
      <c r="B9" s="3">
        <v>227.57</v>
      </c>
      <c r="C9">
        <f t="shared" si="0"/>
        <v>-2.349472960050368E-2</v>
      </c>
      <c r="D9" s="5" t="s">
        <v>64</v>
      </c>
      <c r="E9">
        <f>_xlfn.NORM.S.DIST(E7, TRUE)</f>
        <v>0.43746142773056085</v>
      </c>
    </row>
    <row r="10" spans="1:5" x14ac:dyDescent="0.2">
      <c r="A10" s="2">
        <v>45485</v>
      </c>
      <c r="B10" s="3">
        <v>230.54</v>
      </c>
      <c r="C10">
        <f t="shared" si="0"/>
        <v>1.2966499801739235E-2</v>
      </c>
      <c r="D10" s="5" t="s">
        <v>66</v>
      </c>
      <c r="E10">
        <f>E1*E8 - E2*EXP(-E3*E4)*E9</f>
        <v>16.940650470677909</v>
      </c>
    </row>
    <row r="11" spans="1:5" x14ac:dyDescent="0.2">
      <c r="A11" s="2">
        <v>45488</v>
      </c>
      <c r="B11" s="3">
        <v>234.4</v>
      </c>
      <c r="C11">
        <f t="shared" si="0"/>
        <v>1.6604674529990988E-2</v>
      </c>
    </row>
    <row r="12" spans="1:5" x14ac:dyDescent="0.2">
      <c r="A12" s="2">
        <v>45489</v>
      </c>
      <c r="B12" s="3">
        <v>234.82</v>
      </c>
      <c r="C12">
        <f t="shared" si="0"/>
        <v>1.790205499208203E-3</v>
      </c>
    </row>
    <row r="13" spans="1:5" x14ac:dyDescent="0.2">
      <c r="A13" s="2">
        <v>45490</v>
      </c>
      <c r="B13" s="3">
        <v>228.88</v>
      </c>
      <c r="C13">
        <f t="shared" si="0"/>
        <v>-2.5621414460210976E-2</v>
      </c>
    </row>
    <row r="14" spans="1:5" x14ac:dyDescent="0.2">
      <c r="A14" s="2">
        <v>45491</v>
      </c>
      <c r="B14" s="3">
        <v>224.18</v>
      </c>
      <c r="C14">
        <f t="shared" si="0"/>
        <v>-2.0748548148905522E-2</v>
      </c>
    </row>
    <row r="15" spans="1:5" x14ac:dyDescent="0.2">
      <c r="A15" s="2">
        <v>45492</v>
      </c>
      <c r="B15" s="3">
        <v>224.31</v>
      </c>
      <c r="C15">
        <f t="shared" si="0"/>
        <v>5.7972308698451202E-4</v>
      </c>
    </row>
    <row r="16" spans="1:5" x14ac:dyDescent="0.2">
      <c r="A16" s="2">
        <v>45495</v>
      </c>
      <c r="B16" s="3">
        <v>223.96</v>
      </c>
      <c r="C16">
        <f t="shared" si="0"/>
        <v>-1.5615591992412968E-3</v>
      </c>
    </row>
    <row r="17" spans="1:3" x14ac:dyDescent="0.2">
      <c r="A17" s="2">
        <v>45496</v>
      </c>
      <c r="B17" s="3">
        <v>225.01</v>
      </c>
      <c r="C17">
        <f t="shared" si="0"/>
        <v>4.6773811805469389E-3</v>
      </c>
    </row>
    <row r="18" spans="1:3" x14ac:dyDescent="0.2">
      <c r="A18" s="2">
        <v>45497</v>
      </c>
      <c r="B18" s="3">
        <v>218.54</v>
      </c>
      <c r="C18">
        <f t="shared" si="0"/>
        <v>-2.917578151864024E-2</v>
      </c>
    </row>
    <row r="19" spans="1:3" x14ac:dyDescent="0.2">
      <c r="A19" s="2">
        <v>45498</v>
      </c>
      <c r="B19" s="3">
        <v>217.49</v>
      </c>
      <c r="C19">
        <f t="shared" si="0"/>
        <v>-4.8161916823298888E-3</v>
      </c>
    </row>
    <row r="20" spans="1:3" x14ac:dyDescent="0.2">
      <c r="A20" s="2">
        <v>45499</v>
      </c>
      <c r="B20" s="3">
        <v>217.96</v>
      </c>
      <c r="C20">
        <f t="shared" si="0"/>
        <v>2.1586872546282805E-3</v>
      </c>
    </row>
    <row r="21" spans="1:3" x14ac:dyDescent="0.2">
      <c r="A21" s="2">
        <v>45502</v>
      </c>
      <c r="B21" s="3">
        <v>218.24</v>
      </c>
      <c r="C21">
        <f t="shared" si="0"/>
        <v>1.2838149401997857E-3</v>
      </c>
    </row>
    <row r="22" spans="1:3" x14ac:dyDescent="0.2">
      <c r="A22" s="2">
        <v>45503</v>
      </c>
      <c r="B22" s="3">
        <v>218.8</v>
      </c>
      <c r="C22">
        <f t="shared" si="0"/>
        <v>2.5626958927289704E-3</v>
      </c>
    </row>
    <row r="23" spans="1:3" x14ac:dyDescent="0.2">
      <c r="A23" s="2">
        <v>45504</v>
      </c>
      <c r="B23" s="3">
        <v>222.08</v>
      </c>
      <c r="C23">
        <f t="shared" si="0"/>
        <v>1.4879606770613507E-2</v>
      </c>
    </row>
    <row r="24" spans="1:3" x14ac:dyDescent="0.2">
      <c r="A24" s="2">
        <v>45505</v>
      </c>
      <c r="B24" s="3">
        <v>218.36</v>
      </c>
      <c r="C24">
        <f t="shared" si="0"/>
        <v>-1.689260040488277E-2</v>
      </c>
    </row>
    <row r="25" spans="1:3" x14ac:dyDescent="0.2">
      <c r="A25" s="2">
        <v>45506</v>
      </c>
      <c r="B25" s="3">
        <v>219.86</v>
      </c>
      <c r="C25">
        <f t="shared" si="0"/>
        <v>6.8459032371609137E-3</v>
      </c>
    </row>
    <row r="26" spans="1:3" x14ac:dyDescent="0.2">
      <c r="A26" s="2">
        <v>45509</v>
      </c>
      <c r="B26" s="3">
        <v>209.27</v>
      </c>
      <c r="C26">
        <f t="shared" si="0"/>
        <v>-4.9365695898139543E-2</v>
      </c>
    </row>
    <row r="27" spans="1:3" x14ac:dyDescent="0.2">
      <c r="A27" s="2">
        <v>45510</v>
      </c>
      <c r="B27" s="3">
        <v>207.23</v>
      </c>
      <c r="C27">
        <f t="shared" si="0"/>
        <v>-9.7959967031821006E-3</v>
      </c>
    </row>
    <row r="28" spans="1:3" x14ac:dyDescent="0.2">
      <c r="A28" s="2">
        <v>45511</v>
      </c>
      <c r="B28" s="3">
        <v>209.82</v>
      </c>
      <c r="C28">
        <f t="shared" si="0"/>
        <v>1.2420732753943361E-2</v>
      </c>
    </row>
    <row r="29" spans="1:3" x14ac:dyDescent="0.2">
      <c r="A29" s="2">
        <v>45512</v>
      </c>
      <c r="B29" s="3">
        <v>213.31</v>
      </c>
      <c r="C29">
        <f t="shared" si="0"/>
        <v>1.6496486400387027E-2</v>
      </c>
    </row>
    <row r="30" spans="1:3" x14ac:dyDescent="0.2">
      <c r="A30" s="2">
        <v>45513</v>
      </c>
      <c r="B30" s="3">
        <v>216.24</v>
      </c>
      <c r="C30">
        <f t="shared" si="0"/>
        <v>1.3642395264465933E-2</v>
      </c>
    </row>
    <row r="31" spans="1:3" x14ac:dyDescent="0.2">
      <c r="A31" s="2">
        <v>45516</v>
      </c>
      <c r="B31" s="3">
        <v>217.53</v>
      </c>
      <c r="C31">
        <f t="shared" si="0"/>
        <v>5.9478700834188188E-3</v>
      </c>
    </row>
    <row r="32" spans="1:3" x14ac:dyDescent="0.2">
      <c r="A32" s="2">
        <v>45517</v>
      </c>
      <c r="B32" s="3">
        <v>221.27</v>
      </c>
      <c r="C32">
        <f t="shared" si="0"/>
        <v>1.7046903231228767E-2</v>
      </c>
    </row>
    <row r="33" spans="1:3" x14ac:dyDescent="0.2">
      <c r="A33" s="2">
        <v>45518</v>
      </c>
      <c r="B33" s="3">
        <v>221.72</v>
      </c>
      <c r="C33">
        <f t="shared" si="0"/>
        <v>2.0316492687641797E-3</v>
      </c>
    </row>
    <row r="34" spans="1:3" x14ac:dyDescent="0.2">
      <c r="A34" s="2">
        <v>45519</v>
      </c>
      <c r="B34" s="3">
        <v>224.72</v>
      </c>
      <c r="C34">
        <f t="shared" si="0"/>
        <v>1.3439858244384291E-2</v>
      </c>
    </row>
    <row r="35" spans="1:3" x14ac:dyDescent="0.2">
      <c r="A35" s="2">
        <v>45520</v>
      </c>
      <c r="B35" s="3">
        <v>226.05</v>
      </c>
      <c r="C35">
        <f t="shared" si="0"/>
        <v>5.9010309446258903E-3</v>
      </c>
    </row>
    <row r="36" spans="1:3" x14ac:dyDescent="0.2">
      <c r="A36" s="2">
        <v>45523</v>
      </c>
      <c r="B36" s="3">
        <v>225.89</v>
      </c>
      <c r="C36">
        <f t="shared" si="0"/>
        <v>-7.0805862143046461E-4</v>
      </c>
    </row>
    <row r="37" spans="1:3" x14ac:dyDescent="0.2">
      <c r="A37" s="2">
        <v>45524</v>
      </c>
      <c r="B37" s="3">
        <v>226.51</v>
      </c>
      <c r="C37">
        <f t="shared" si="0"/>
        <v>2.7409389396927126E-3</v>
      </c>
    </row>
    <row r="38" spans="1:3" x14ac:dyDescent="0.2">
      <c r="A38" s="2">
        <v>45525</v>
      </c>
      <c r="B38" s="3">
        <v>226.4</v>
      </c>
      <c r="C38">
        <f t="shared" si="0"/>
        <v>-4.8574772984859386E-4</v>
      </c>
    </row>
    <row r="39" spans="1:3" x14ac:dyDescent="0.2">
      <c r="A39" s="2">
        <v>45526</v>
      </c>
      <c r="B39" s="3">
        <v>224.53</v>
      </c>
      <c r="C39">
        <f t="shared" si="0"/>
        <v>-8.2940177849183654E-3</v>
      </c>
    </row>
    <row r="40" spans="1:3" x14ac:dyDescent="0.2">
      <c r="A40" s="2">
        <v>45527</v>
      </c>
      <c r="B40" s="3">
        <v>226.84</v>
      </c>
      <c r="C40">
        <f t="shared" si="0"/>
        <v>1.0235594601717834E-2</v>
      </c>
    </row>
    <row r="41" spans="1:3" x14ac:dyDescent="0.2">
      <c r="A41" s="2">
        <v>45530</v>
      </c>
      <c r="B41" s="3">
        <v>227.18</v>
      </c>
      <c r="C41">
        <f t="shared" si="0"/>
        <v>1.497731657448228E-3</v>
      </c>
    </row>
    <row r="42" spans="1:3" x14ac:dyDescent="0.2">
      <c r="A42" s="2">
        <v>45531</v>
      </c>
      <c r="B42" s="3">
        <v>228.03</v>
      </c>
      <c r="C42">
        <f t="shared" si="0"/>
        <v>3.7345444427833042E-3</v>
      </c>
    </row>
    <row r="43" spans="1:3" x14ac:dyDescent="0.2">
      <c r="A43" s="2">
        <v>45532</v>
      </c>
      <c r="B43" s="3">
        <v>226.49</v>
      </c>
      <c r="C43">
        <f t="shared" si="0"/>
        <v>-6.7764054079900871E-3</v>
      </c>
    </row>
    <row r="44" spans="1:3" x14ac:dyDescent="0.2">
      <c r="A44" s="2">
        <v>45533</v>
      </c>
      <c r="B44" s="3">
        <v>229.79</v>
      </c>
      <c r="C44">
        <f t="shared" si="0"/>
        <v>1.4465054528776243E-2</v>
      </c>
    </row>
    <row r="45" spans="1:3" x14ac:dyDescent="0.2">
      <c r="A45" s="2">
        <v>45534</v>
      </c>
      <c r="B45" s="3">
        <v>229</v>
      </c>
      <c r="C45">
        <f t="shared" si="0"/>
        <v>-3.4438448126052909E-3</v>
      </c>
    </row>
    <row r="46" spans="1:3" x14ac:dyDescent="0.2">
      <c r="A46" s="2">
        <v>45538</v>
      </c>
      <c r="B46" s="3">
        <v>222.77</v>
      </c>
      <c r="C46">
        <f t="shared" si="0"/>
        <v>-2.7582154477457006E-2</v>
      </c>
    </row>
    <row r="47" spans="1:3" x14ac:dyDescent="0.2">
      <c r="A47" s="2">
        <v>45539</v>
      </c>
      <c r="B47" s="3">
        <v>220.85</v>
      </c>
      <c r="C47">
        <f t="shared" si="0"/>
        <v>-8.6561110342471426E-3</v>
      </c>
    </row>
    <row r="48" spans="1:3" x14ac:dyDescent="0.2">
      <c r="A48" s="2">
        <v>45540</v>
      </c>
      <c r="B48" s="3">
        <v>222.38</v>
      </c>
      <c r="C48">
        <f t="shared" si="0"/>
        <v>6.9038922325676197E-3</v>
      </c>
    </row>
    <row r="49" spans="1:3" x14ac:dyDescent="0.2">
      <c r="A49" s="2">
        <v>45541</v>
      </c>
      <c r="B49" s="3">
        <v>220.82</v>
      </c>
      <c r="C49">
        <f t="shared" si="0"/>
        <v>-7.0397402641122122E-3</v>
      </c>
    </row>
    <row r="50" spans="1:3" x14ac:dyDescent="0.2">
      <c r="A50" s="2">
        <v>45544</v>
      </c>
      <c r="B50" s="3">
        <v>220.91</v>
      </c>
      <c r="C50">
        <f t="shared" si="0"/>
        <v>4.0748874310253498E-4</v>
      </c>
    </row>
    <row r="51" spans="1:3" x14ac:dyDescent="0.2">
      <c r="A51" s="2">
        <v>45545</v>
      </c>
      <c r="B51" s="3">
        <v>220.11</v>
      </c>
      <c r="C51">
        <f t="shared" si="0"/>
        <v>-3.6279573600808664E-3</v>
      </c>
    </row>
    <row r="52" spans="1:3" x14ac:dyDescent="0.2">
      <c r="A52" s="2">
        <v>45546</v>
      </c>
      <c r="B52" s="3">
        <v>222.66</v>
      </c>
      <c r="C52">
        <f t="shared" si="0"/>
        <v>1.1518522906548473E-2</v>
      </c>
    </row>
    <row r="53" spans="1:3" x14ac:dyDescent="0.2">
      <c r="A53" s="2">
        <v>45547</v>
      </c>
      <c r="B53" s="3">
        <v>222.77</v>
      </c>
      <c r="C53">
        <f t="shared" si="0"/>
        <v>4.9390477622147076E-4</v>
      </c>
    </row>
    <row r="54" spans="1:3" x14ac:dyDescent="0.2">
      <c r="A54" s="2">
        <v>45548</v>
      </c>
      <c r="B54" s="3">
        <v>222.5</v>
      </c>
      <c r="C54">
        <f t="shared" si="0"/>
        <v>-1.2127474704876769E-3</v>
      </c>
    </row>
    <row r="55" spans="1:3" x14ac:dyDescent="0.2">
      <c r="A55" s="2">
        <v>45551</v>
      </c>
      <c r="B55" s="3">
        <v>216.32</v>
      </c>
      <c r="C55">
        <f t="shared" si="0"/>
        <v>-2.8168308751695719E-2</v>
      </c>
    </row>
    <row r="56" spans="1:3" x14ac:dyDescent="0.2">
      <c r="A56" s="2">
        <v>45552</v>
      </c>
      <c r="B56" s="3">
        <v>216.79</v>
      </c>
      <c r="C56">
        <f t="shared" si="0"/>
        <v>2.1703501858254429E-3</v>
      </c>
    </row>
    <row r="57" spans="1:3" x14ac:dyDescent="0.2">
      <c r="A57" s="2">
        <v>45553</v>
      </c>
      <c r="B57" s="3">
        <v>220.69</v>
      </c>
      <c r="C57">
        <f t="shared" si="0"/>
        <v>1.7829858819643829E-2</v>
      </c>
    </row>
    <row r="58" spans="1:3" x14ac:dyDescent="0.2">
      <c r="A58" s="2">
        <v>45554</v>
      </c>
      <c r="B58" s="3">
        <v>228.87</v>
      </c>
      <c r="C58">
        <f t="shared" si="0"/>
        <v>3.6395154910179209E-2</v>
      </c>
    </row>
    <row r="59" spans="1:3" x14ac:dyDescent="0.2">
      <c r="A59" s="2">
        <v>45555</v>
      </c>
      <c r="B59" s="3">
        <v>228.2</v>
      </c>
      <c r="C59">
        <f t="shared" si="0"/>
        <v>-2.9317193422724623E-3</v>
      </c>
    </row>
    <row r="60" spans="1:3" x14ac:dyDescent="0.2">
      <c r="A60" s="2">
        <v>45558</v>
      </c>
      <c r="B60" s="3">
        <v>226.47</v>
      </c>
      <c r="C60">
        <f t="shared" si="0"/>
        <v>-7.6099516083320351E-3</v>
      </c>
    </row>
    <row r="61" spans="1:3" x14ac:dyDescent="0.2">
      <c r="A61" s="2">
        <v>45559</v>
      </c>
      <c r="B61" s="3">
        <v>227.37</v>
      </c>
      <c r="C61">
        <f t="shared" si="0"/>
        <v>3.9661606724042875E-3</v>
      </c>
    </row>
    <row r="62" spans="1:3" x14ac:dyDescent="0.2">
      <c r="A62" s="2">
        <v>45560</v>
      </c>
      <c r="B62" s="3">
        <v>226.37</v>
      </c>
      <c r="C62">
        <f t="shared" si="0"/>
        <v>-4.407817777012997E-3</v>
      </c>
    </row>
    <row r="63" spans="1:3" x14ac:dyDescent="0.2">
      <c r="A63" s="2">
        <v>45561</v>
      </c>
      <c r="B63" s="3">
        <v>227.52</v>
      </c>
      <c r="C63">
        <f t="shared" si="0"/>
        <v>5.0673178998415468E-3</v>
      </c>
    </row>
    <row r="64" spans="1:3" x14ac:dyDescent="0.2">
      <c r="A64" s="2">
        <v>45562</v>
      </c>
      <c r="B64" s="3">
        <v>227.79</v>
      </c>
      <c r="C64">
        <f t="shared" si="0"/>
        <v>1.1860052783758518E-3</v>
      </c>
    </row>
    <row r="65" spans="1:3" x14ac:dyDescent="0.2">
      <c r="A65" s="2">
        <v>45565</v>
      </c>
      <c r="B65" s="3">
        <v>233</v>
      </c>
      <c r="C65">
        <f t="shared" si="0"/>
        <v>2.2614301672448562E-2</v>
      </c>
    </row>
    <row r="66" spans="1:3" x14ac:dyDescent="0.2">
      <c r="A66" s="2">
        <v>45566</v>
      </c>
      <c r="B66" s="3">
        <v>226.21</v>
      </c>
      <c r="C66">
        <f t="shared" si="0"/>
        <v>-2.9574682195956357E-2</v>
      </c>
    </row>
    <row r="67" spans="1:3" x14ac:dyDescent="0.2">
      <c r="A67" s="2">
        <v>45567</v>
      </c>
      <c r="B67" s="3">
        <v>226.78</v>
      </c>
      <c r="C67">
        <f t="shared" si="0"/>
        <v>2.5166131739495158E-3</v>
      </c>
    </row>
    <row r="68" spans="1:3" x14ac:dyDescent="0.2">
      <c r="A68" s="2">
        <v>45568</v>
      </c>
      <c r="B68" s="3">
        <v>225.67</v>
      </c>
      <c r="C68">
        <f t="shared" ref="C68:C131" si="1">LN(B68/B67)</f>
        <v>-4.9066293598749146E-3</v>
      </c>
    </row>
    <row r="69" spans="1:3" x14ac:dyDescent="0.2">
      <c r="A69" s="2">
        <v>45569</v>
      </c>
      <c r="B69" s="3">
        <v>226.8</v>
      </c>
      <c r="C69">
        <f t="shared" si="1"/>
        <v>4.9948166697781288E-3</v>
      </c>
    </row>
    <row r="70" spans="1:3" x14ac:dyDescent="0.2">
      <c r="A70" s="2">
        <v>45572</v>
      </c>
      <c r="B70" s="3">
        <v>221.69</v>
      </c>
      <c r="C70">
        <f t="shared" si="1"/>
        <v>-2.2788562247735331E-2</v>
      </c>
    </row>
    <row r="71" spans="1:3" x14ac:dyDescent="0.2">
      <c r="A71" s="2">
        <v>45573</v>
      </c>
      <c r="B71" s="3">
        <v>225.77</v>
      </c>
      <c r="C71">
        <f t="shared" si="1"/>
        <v>1.8236772344019592E-2</v>
      </c>
    </row>
    <row r="72" spans="1:3" x14ac:dyDescent="0.2">
      <c r="A72" s="2">
        <v>45574</v>
      </c>
      <c r="B72" s="3">
        <v>229.54</v>
      </c>
      <c r="C72">
        <f t="shared" si="1"/>
        <v>1.6560524302640989E-2</v>
      </c>
    </row>
    <row r="73" spans="1:3" x14ac:dyDescent="0.2">
      <c r="A73" s="2">
        <v>45575</v>
      </c>
      <c r="B73" s="3">
        <v>229.04</v>
      </c>
      <c r="C73">
        <f t="shared" si="1"/>
        <v>-2.1806454626626935E-3</v>
      </c>
    </row>
    <row r="74" spans="1:3" x14ac:dyDescent="0.2">
      <c r="A74" s="2">
        <v>45576</v>
      </c>
      <c r="B74" s="3">
        <v>227.55</v>
      </c>
      <c r="C74">
        <f t="shared" si="1"/>
        <v>-6.5266663272085766E-3</v>
      </c>
    </row>
    <row r="75" spans="1:3" x14ac:dyDescent="0.2">
      <c r="A75" s="2">
        <v>45579</v>
      </c>
      <c r="B75" s="3">
        <v>231.3</v>
      </c>
      <c r="C75">
        <f t="shared" si="1"/>
        <v>1.6345574774742577E-2</v>
      </c>
    </row>
    <row r="76" spans="1:3" x14ac:dyDescent="0.2">
      <c r="A76" s="2">
        <v>45580</v>
      </c>
      <c r="B76" s="3">
        <v>233.85</v>
      </c>
      <c r="C76">
        <f t="shared" si="1"/>
        <v>1.0964314934501682E-2</v>
      </c>
    </row>
    <row r="77" spans="1:3" x14ac:dyDescent="0.2">
      <c r="A77" s="2">
        <v>45581</v>
      </c>
      <c r="B77" s="3">
        <v>231.78</v>
      </c>
      <c r="C77">
        <f t="shared" si="1"/>
        <v>-8.8912382656501972E-3</v>
      </c>
    </row>
    <row r="78" spans="1:3" x14ac:dyDescent="0.2">
      <c r="A78" s="2">
        <v>45582</v>
      </c>
      <c r="B78" s="3">
        <v>232.15</v>
      </c>
      <c r="C78">
        <f t="shared" si="1"/>
        <v>1.5950685596858294E-3</v>
      </c>
    </row>
    <row r="79" spans="1:3" x14ac:dyDescent="0.2">
      <c r="A79" s="2">
        <v>45583</v>
      </c>
      <c r="B79" s="3">
        <v>235</v>
      </c>
      <c r="C79">
        <f t="shared" si="1"/>
        <v>1.2201799678228265E-2</v>
      </c>
    </row>
    <row r="80" spans="1:3" x14ac:dyDescent="0.2">
      <c r="A80" s="2">
        <v>45586</v>
      </c>
      <c r="B80" s="3">
        <v>236.48</v>
      </c>
      <c r="C80">
        <f t="shared" si="1"/>
        <v>6.278123615677908E-3</v>
      </c>
    </row>
    <row r="81" spans="1:3" x14ac:dyDescent="0.2">
      <c r="A81" s="2">
        <v>45587</v>
      </c>
      <c r="B81" s="3">
        <v>235.86</v>
      </c>
      <c r="C81">
        <f t="shared" si="1"/>
        <v>-2.625229098012868E-3</v>
      </c>
    </row>
    <row r="82" spans="1:3" x14ac:dyDescent="0.2">
      <c r="A82" s="2">
        <v>45588</v>
      </c>
      <c r="B82" s="3">
        <v>230.76</v>
      </c>
      <c r="C82">
        <f t="shared" si="1"/>
        <v>-2.1860199273135369E-2</v>
      </c>
    </row>
    <row r="83" spans="1:3" x14ac:dyDescent="0.2">
      <c r="A83" s="2">
        <v>45589</v>
      </c>
      <c r="B83" s="3">
        <v>230.57</v>
      </c>
      <c r="C83">
        <f t="shared" si="1"/>
        <v>-8.2370542016678883E-4</v>
      </c>
    </row>
    <row r="84" spans="1:3" x14ac:dyDescent="0.2">
      <c r="A84" s="2">
        <v>45590</v>
      </c>
      <c r="B84" s="3">
        <v>231.41</v>
      </c>
      <c r="C84">
        <f t="shared" si="1"/>
        <v>3.6365250690583951E-3</v>
      </c>
    </row>
    <row r="85" spans="1:3" x14ac:dyDescent="0.2">
      <c r="A85" s="2">
        <v>45593</v>
      </c>
      <c r="B85" s="3">
        <v>233.4</v>
      </c>
      <c r="C85">
        <f t="shared" si="1"/>
        <v>8.5626908148752033E-3</v>
      </c>
    </row>
    <row r="86" spans="1:3" x14ac:dyDescent="0.2">
      <c r="A86" s="2">
        <v>45594</v>
      </c>
      <c r="B86" s="3">
        <v>233.67</v>
      </c>
      <c r="C86">
        <f t="shared" si="1"/>
        <v>1.1561437475111353E-3</v>
      </c>
    </row>
    <row r="87" spans="1:3" x14ac:dyDescent="0.2">
      <c r="A87" s="2">
        <v>45595</v>
      </c>
      <c r="B87" s="3">
        <v>230.1</v>
      </c>
      <c r="C87">
        <f t="shared" si="1"/>
        <v>-1.5395866558646653E-2</v>
      </c>
    </row>
    <row r="88" spans="1:3" x14ac:dyDescent="0.2">
      <c r="A88" s="2">
        <v>45596</v>
      </c>
      <c r="B88" s="3">
        <v>225.91</v>
      </c>
      <c r="C88">
        <f t="shared" si="1"/>
        <v>-1.8377307172189244E-2</v>
      </c>
    </row>
    <row r="89" spans="1:3" x14ac:dyDescent="0.2">
      <c r="A89" s="2">
        <v>45597</v>
      </c>
      <c r="B89" s="3">
        <v>222.91</v>
      </c>
      <c r="C89">
        <f t="shared" si="1"/>
        <v>-1.3368587316289905E-2</v>
      </c>
    </row>
    <row r="90" spans="1:3" x14ac:dyDescent="0.2">
      <c r="A90" s="2">
        <v>45600</v>
      </c>
      <c r="B90" s="3">
        <v>222.01</v>
      </c>
      <c r="C90">
        <f t="shared" si="1"/>
        <v>-4.0456766500141109E-3</v>
      </c>
    </row>
    <row r="91" spans="1:3" x14ac:dyDescent="0.2">
      <c r="A91" s="2">
        <v>45601</v>
      </c>
      <c r="B91" s="3">
        <v>223.45</v>
      </c>
      <c r="C91">
        <f t="shared" si="1"/>
        <v>6.4652494766336294E-3</v>
      </c>
    </row>
    <row r="92" spans="1:3" x14ac:dyDescent="0.2">
      <c r="A92" s="2">
        <v>45602</v>
      </c>
      <c r="B92" s="3">
        <v>222.72</v>
      </c>
      <c r="C92">
        <f t="shared" si="1"/>
        <v>-3.2722982334056835E-3</v>
      </c>
    </row>
    <row r="93" spans="1:3" x14ac:dyDescent="0.2">
      <c r="A93" s="2">
        <v>45603</v>
      </c>
      <c r="B93" s="3">
        <v>227.48</v>
      </c>
      <c r="C93">
        <f t="shared" si="1"/>
        <v>2.1146945292544149E-2</v>
      </c>
    </row>
    <row r="94" spans="1:3" x14ac:dyDescent="0.2">
      <c r="A94" s="2">
        <v>45604</v>
      </c>
      <c r="B94" s="3">
        <v>226.96</v>
      </c>
      <c r="C94">
        <f t="shared" si="1"/>
        <v>-2.2885319380029265E-3</v>
      </c>
    </row>
    <row r="95" spans="1:3" x14ac:dyDescent="0.2">
      <c r="A95" s="2">
        <v>45607</v>
      </c>
      <c r="B95" s="3">
        <v>224.23</v>
      </c>
      <c r="C95">
        <f t="shared" si="1"/>
        <v>-1.2101479715156712E-2</v>
      </c>
    </row>
    <row r="96" spans="1:3" x14ac:dyDescent="0.2">
      <c r="A96" s="2">
        <v>45608</v>
      </c>
      <c r="B96" s="3">
        <v>224.23</v>
      </c>
      <c r="C96">
        <f t="shared" si="1"/>
        <v>0</v>
      </c>
    </row>
    <row r="97" spans="1:3" x14ac:dyDescent="0.2">
      <c r="A97" s="2">
        <v>45609</v>
      </c>
      <c r="B97" s="3">
        <v>225.12</v>
      </c>
      <c r="C97">
        <f t="shared" si="1"/>
        <v>3.9612825806397481E-3</v>
      </c>
    </row>
    <row r="98" spans="1:3" x14ac:dyDescent="0.2">
      <c r="A98" s="2">
        <v>45610</v>
      </c>
      <c r="B98" s="3">
        <v>228.22</v>
      </c>
      <c r="C98">
        <f t="shared" si="1"/>
        <v>1.3676482640454679E-2</v>
      </c>
    </row>
    <row r="99" spans="1:3" x14ac:dyDescent="0.2">
      <c r="A99" s="2">
        <v>45611</v>
      </c>
      <c r="B99" s="3">
        <v>225</v>
      </c>
      <c r="C99">
        <f t="shared" si="1"/>
        <v>-1.4209673802113448E-2</v>
      </c>
    </row>
    <row r="100" spans="1:3" x14ac:dyDescent="0.2">
      <c r="A100" s="2">
        <v>45614</v>
      </c>
      <c r="B100" s="3">
        <v>228.02</v>
      </c>
      <c r="C100">
        <f t="shared" si="1"/>
        <v>1.3332942201153587E-2</v>
      </c>
    </row>
    <row r="101" spans="1:3" x14ac:dyDescent="0.2">
      <c r="A101" s="2">
        <v>45615</v>
      </c>
      <c r="B101" s="3">
        <v>228.28</v>
      </c>
      <c r="C101">
        <f t="shared" si="1"/>
        <v>1.1396012629335743E-3</v>
      </c>
    </row>
    <row r="102" spans="1:3" x14ac:dyDescent="0.2">
      <c r="A102" s="2">
        <v>45616</v>
      </c>
      <c r="B102" s="3">
        <v>229</v>
      </c>
      <c r="C102">
        <f t="shared" si="1"/>
        <v>3.1490578857323766E-3</v>
      </c>
    </row>
    <row r="103" spans="1:3" x14ac:dyDescent="0.2">
      <c r="A103" s="2">
        <v>45617</v>
      </c>
      <c r="B103" s="3">
        <v>228.52</v>
      </c>
      <c r="C103">
        <f t="shared" si="1"/>
        <v>-2.0982696979778065E-3</v>
      </c>
    </row>
    <row r="104" spans="1:3" x14ac:dyDescent="0.2">
      <c r="A104" s="2">
        <v>45618</v>
      </c>
      <c r="B104" s="3">
        <v>229.87</v>
      </c>
      <c r="C104">
        <f t="shared" si="1"/>
        <v>5.890197880063815E-3</v>
      </c>
    </row>
    <row r="105" spans="1:3" x14ac:dyDescent="0.2">
      <c r="A105" s="2">
        <v>45621</v>
      </c>
      <c r="B105" s="3">
        <v>232.87</v>
      </c>
      <c r="C105">
        <f t="shared" si="1"/>
        <v>1.2966426208818584E-2</v>
      </c>
    </row>
    <row r="106" spans="1:3" x14ac:dyDescent="0.2">
      <c r="A106" s="2">
        <v>45622</v>
      </c>
      <c r="B106" s="3">
        <v>235.06</v>
      </c>
      <c r="C106">
        <f t="shared" si="1"/>
        <v>9.3604427595636724E-3</v>
      </c>
    </row>
    <row r="107" spans="1:3" x14ac:dyDescent="0.2">
      <c r="A107" s="2">
        <v>45623</v>
      </c>
      <c r="B107" s="3">
        <v>234.93</v>
      </c>
      <c r="C107">
        <f t="shared" si="1"/>
        <v>-5.5320327375206512E-4</v>
      </c>
    </row>
    <row r="108" spans="1:3" x14ac:dyDescent="0.2">
      <c r="A108" s="2">
        <v>45625</v>
      </c>
      <c r="B108" s="3">
        <v>237.33</v>
      </c>
      <c r="C108">
        <f t="shared" si="1"/>
        <v>1.0163980270458799E-2</v>
      </c>
    </row>
    <row r="109" spans="1:3" x14ac:dyDescent="0.2">
      <c r="A109" s="2">
        <v>45628</v>
      </c>
      <c r="B109" s="3">
        <v>239.59</v>
      </c>
      <c r="C109">
        <f t="shared" si="1"/>
        <v>9.477551441854002E-3</v>
      </c>
    </row>
    <row r="110" spans="1:3" x14ac:dyDescent="0.2">
      <c r="A110" s="2">
        <v>45629</v>
      </c>
      <c r="B110" s="3">
        <v>242.65</v>
      </c>
      <c r="C110">
        <f t="shared" si="1"/>
        <v>1.269094670795666E-2</v>
      </c>
    </row>
    <row r="111" spans="1:3" x14ac:dyDescent="0.2">
      <c r="A111" s="2">
        <v>45630</v>
      </c>
      <c r="B111" s="3">
        <v>243.01</v>
      </c>
      <c r="C111">
        <f t="shared" si="1"/>
        <v>1.4825189059665656E-3</v>
      </c>
    </row>
    <row r="112" spans="1:3" x14ac:dyDescent="0.2">
      <c r="A112" s="2">
        <v>45631</v>
      </c>
      <c r="B112" s="3">
        <v>243.04</v>
      </c>
      <c r="C112">
        <f t="shared" si="1"/>
        <v>1.2344409027086238E-4</v>
      </c>
    </row>
    <row r="113" spans="1:3" x14ac:dyDescent="0.2">
      <c r="A113" s="2">
        <v>45632</v>
      </c>
      <c r="B113" s="3">
        <v>242.84</v>
      </c>
      <c r="C113">
        <f t="shared" si="1"/>
        <v>-8.2324858522934052E-4</v>
      </c>
    </row>
    <row r="114" spans="1:3" x14ac:dyDescent="0.2">
      <c r="A114" s="2">
        <v>45635</v>
      </c>
      <c r="B114" s="3">
        <v>246.75</v>
      </c>
      <c r="C114">
        <f t="shared" si="1"/>
        <v>1.5972888051357558E-2</v>
      </c>
    </row>
    <row r="115" spans="1:3" x14ac:dyDescent="0.2">
      <c r="A115" s="2">
        <v>45636</v>
      </c>
      <c r="B115" s="3">
        <v>247.77</v>
      </c>
      <c r="C115">
        <f t="shared" si="1"/>
        <v>4.1252181771443009E-3</v>
      </c>
    </row>
    <row r="116" spans="1:3" x14ac:dyDescent="0.2">
      <c r="A116" s="2">
        <v>45637</v>
      </c>
      <c r="B116" s="3">
        <v>246.49</v>
      </c>
      <c r="C116">
        <f t="shared" si="1"/>
        <v>-5.1794717822105452E-3</v>
      </c>
    </row>
    <row r="117" spans="1:3" x14ac:dyDescent="0.2">
      <c r="A117" s="2">
        <v>45638</v>
      </c>
      <c r="B117" s="3">
        <v>247.96</v>
      </c>
      <c r="C117">
        <f t="shared" si="1"/>
        <v>5.9460181251939897E-3</v>
      </c>
    </row>
    <row r="118" spans="1:3" x14ac:dyDescent="0.2">
      <c r="A118" s="2">
        <v>45639</v>
      </c>
      <c r="B118" s="3">
        <v>248.13</v>
      </c>
      <c r="C118">
        <f t="shared" si="1"/>
        <v>6.8535953820605803E-4</v>
      </c>
    </row>
    <row r="119" spans="1:3" x14ac:dyDescent="0.2">
      <c r="A119" s="2">
        <v>45642</v>
      </c>
      <c r="B119" s="3">
        <v>251.04</v>
      </c>
      <c r="C119">
        <f t="shared" si="1"/>
        <v>1.1659486612797755E-2</v>
      </c>
    </row>
    <row r="120" spans="1:3" x14ac:dyDescent="0.2">
      <c r="A120" s="2">
        <v>45643</v>
      </c>
      <c r="B120" s="3">
        <v>253.48</v>
      </c>
      <c r="C120">
        <f t="shared" si="1"/>
        <v>9.6726354705936723E-3</v>
      </c>
    </row>
    <row r="121" spans="1:3" x14ac:dyDescent="0.2">
      <c r="A121" s="2">
        <v>45644</v>
      </c>
      <c r="B121" s="3">
        <v>248.05</v>
      </c>
      <c r="C121">
        <f t="shared" si="1"/>
        <v>-2.1654585708258262E-2</v>
      </c>
    </row>
    <row r="122" spans="1:3" x14ac:dyDescent="0.2">
      <c r="A122" s="2">
        <v>45645</v>
      </c>
      <c r="B122" s="3">
        <v>249.79</v>
      </c>
      <c r="C122">
        <f t="shared" si="1"/>
        <v>6.9902261174959015E-3</v>
      </c>
    </row>
    <row r="123" spans="1:3" x14ac:dyDescent="0.2">
      <c r="A123" s="2">
        <v>45646</v>
      </c>
      <c r="B123" s="3">
        <v>254.49</v>
      </c>
      <c r="C123">
        <f t="shared" si="1"/>
        <v>1.8640977623199214E-2</v>
      </c>
    </row>
    <row r="124" spans="1:3" x14ac:dyDescent="0.2">
      <c r="A124" s="2">
        <v>45649</v>
      </c>
      <c r="B124" s="3">
        <v>255.27</v>
      </c>
      <c r="C124">
        <f t="shared" si="1"/>
        <v>3.0602660418225774E-3</v>
      </c>
    </row>
    <row r="125" spans="1:3" x14ac:dyDescent="0.2">
      <c r="A125" s="2">
        <v>45650</v>
      </c>
      <c r="B125" s="3">
        <v>258.2</v>
      </c>
      <c r="C125">
        <f t="shared" si="1"/>
        <v>1.1412669882966294E-2</v>
      </c>
    </row>
    <row r="126" spans="1:3" x14ac:dyDescent="0.2">
      <c r="A126" s="2">
        <v>45652</v>
      </c>
      <c r="B126" s="3">
        <v>259.02</v>
      </c>
      <c r="C126">
        <f t="shared" si="1"/>
        <v>3.1708003828989626E-3</v>
      </c>
    </row>
    <row r="127" spans="1:3" x14ac:dyDescent="0.2">
      <c r="A127" s="2">
        <v>45653</v>
      </c>
      <c r="B127" s="3">
        <v>255.59</v>
      </c>
      <c r="C127">
        <f t="shared" si="1"/>
        <v>-1.3330680688083499E-2</v>
      </c>
    </row>
    <row r="128" spans="1:3" x14ac:dyDescent="0.2">
      <c r="A128" s="2">
        <v>45656</v>
      </c>
      <c r="B128" s="3">
        <v>252.2</v>
      </c>
      <c r="C128">
        <f t="shared" si="1"/>
        <v>-1.3352174576538492E-2</v>
      </c>
    </row>
    <row r="129" spans="1:3" x14ac:dyDescent="0.2">
      <c r="A129" s="2">
        <v>45657</v>
      </c>
      <c r="B129" s="3">
        <v>250.42</v>
      </c>
      <c r="C129">
        <f t="shared" si="1"/>
        <v>-7.0829152900175382E-3</v>
      </c>
    </row>
    <row r="130" spans="1:3" x14ac:dyDescent="0.2">
      <c r="A130" s="2">
        <v>45659</v>
      </c>
      <c r="B130" s="3">
        <v>243.85</v>
      </c>
      <c r="C130">
        <f t="shared" si="1"/>
        <v>-2.6586226084739983E-2</v>
      </c>
    </row>
    <row r="131" spans="1:3" x14ac:dyDescent="0.2">
      <c r="A131" s="2">
        <v>45660</v>
      </c>
      <c r="B131" s="3">
        <v>243.36</v>
      </c>
      <c r="C131">
        <f t="shared" si="1"/>
        <v>-2.0114536450788353E-3</v>
      </c>
    </row>
    <row r="132" spans="1:3" x14ac:dyDescent="0.2">
      <c r="A132" s="2">
        <v>45663</v>
      </c>
      <c r="B132" s="3">
        <v>245</v>
      </c>
      <c r="C132">
        <f t="shared" ref="C132:C189" si="2">LN(B132/B131)</f>
        <v>6.7163820337442027E-3</v>
      </c>
    </row>
    <row r="133" spans="1:3" x14ac:dyDescent="0.2">
      <c r="A133" s="2">
        <v>45664</v>
      </c>
      <c r="B133" s="3">
        <v>242.21</v>
      </c>
      <c r="C133">
        <f t="shared" si="2"/>
        <v>-1.1453092086491822E-2</v>
      </c>
    </row>
    <row r="134" spans="1:3" x14ac:dyDescent="0.2">
      <c r="A134" s="2">
        <v>45665</v>
      </c>
      <c r="B134" s="3">
        <v>242.7</v>
      </c>
      <c r="C134">
        <f t="shared" si="2"/>
        <v>2.0209942743203797E-3</v>
      </c>
    </row>
    <row r="135" spans="1:3" x14ac:dyDescent="0.2">
      <c r="A135" s="2">
        <v>45667</v>
      </c>
      <c r="B135" s="3">
        <v>236.85</v>
      </c>
      <c r="C135">
        <f t="shared" si="2"/>
        <v>-2.4399083362794845E-2</v>
      </c>
    </row>
    <row r="136" spans="1:3" x14ac:dyDescent="0.2">
      <c r="A136" s="2">
        <v>45670</v>
      </c>
      <c r="B136" s="3">
        <v>234.4</v>
      </c>
      <c r="C136">
        <f t="shared" si="2"/>
        <v>-1.0397971666903203E-2</v>
      </c>
    </row>
    <row r="137" spans="1:3" x14ac:dyDescent="0.2">
      <c r="A137" s="2">
        <v>45671</v>
      </c>
      <c r="B137" s="3">
        <v>233.28</v>
      </c>
      <c r="C137">
        <f t="shared" si="2"/>
        <v>-4.7896088825642048E-3</v>
      </c>
    </row>
    <row r="138" spans="1:3" x14ac:dyDescent="0.2">
      <c r="A138" s="2">
        <v>45672</v>
      </c>
      <c r="B138" s="3">
        <v>237.87</v>
      </c>
      <c r="C138">
        <f t="shared" si="2"/>
        <v>1.9484857132124001E-2</v>
      </c>
    </row>
    <row r="139" spans="1:3" x14ac:dyDescent="0.2">
      <c r="A139" s="2">
        <v>45673</v>
      </c>
      <c r="B139" s="3">
        <v>228.26</v>
      </c>
      <c r="C139">
        <f t="shared" si="2"/>
        <v>-4.1238975826963314E-2</v>
      </c>
    </row>
    <row r="140" spans="1:3" x14ac:dyDescent="0.2">
      <c r="A140" s="2">
        <v>45674</v>
      </c>
      <c r="B140" s="3">
        <v>229.98</v>
      </c>
      <c r="C140">
        <f t="shared" si="2"/>
        <v>7.5070184950648353E-3</v>
      </c>
    </row>
    <row r="141" spans="1:3" x14ac:dyDescent="0.2">
      <c r="A141" s="2">
        <v>45678</v>
      </c>
      <c r="B141" s="3">
        <v>222.64</v>
      </c>
      <c r="C141">
        <f t="shared" si="2"/>
        <v>-3.2436231402883438E-2</v>
      </c>
    </row>
    <row r="142" spans="1:3" x14ac:dyDescent="0.2">
      <c r="A142" s="2">
        <v>45679</v>
      </c>
      <c r="B142" s="3">
        <v>223.83</v>
      </c>
      <c r="C142">
        <f t="shared" si="2"/>
        <v>5.3307179338975266E-3</v>
      </c>
    </row>
    <row r="143" spans="1:3" x14ac:dyDescent="0.2">
      <c r="A143" s="2">
        <v>45680</v>
      </c>
      <c r="B143" s="3">
        <v>223.66</v>
      </c>
      <c r="C143">
        <f t="shared" si="2"/>
        <v>-7.5979355149053557E-4</v>
      </c>
    </row>
    <row r="144" spans="1:3" x14ac:dyDescent="0.2">
      <c r="A144" s="2">
        <v>45681</v>
      </c>
      <c r="B144" s="3">
        <v>222.78</v>
      </c>
      <c r="C144">
        <f t="shared" si="2"/>
        <v>-3.9423041829985839E-3</v>
      </c>
    </row>
    <row r="145" spans="1:3" x14ac:dyDescent="0.2">
      <c r="A145" s="2">
        <v>45684</v>
      </c>
      <c r="B145" s="3">
        <v>229.86</v>
      </c>
      <c r="C145">
        <f t="shared" si="2"/>
        <v>3.1285690523568978E-2</v>
      </c>
    </row>
    <row r="146" spans="1:3" x14ac:dyDescent="0.2">
      <c r="A146" s="2">
        <v>45685</v>
      </c>
      <c r="B146" s="3">
        <v>238.26</v>
      </c>
      <c r="C146">
        <f t="shared" si="2"/>
        <v>3.5892086430602384E-2</v>
      </c>
    </row>
    <row r="147" spans="1:3" x14ac:dyDescent="0.2">
      <c r="A147" s="2">
        <v>45686</v>
      </c>
      <c r="B147" s="3">
        <v>239.36</v>
      </c>
      <c r="C147">
        <f t="shared" si="2"/>
        <v>4.6061804148975023E-3</v>
      </c>
    </row>
    <row r="148" spans="1:3" x14ac:dyDescent="0.2">
      <c r="A148" s="2">
        <v>45687</v>
      </c>
      <c r="B148" s="3">
        <v>237.59</v>
      </c>
      <c r="C148">
        <f t="shared" si="2"/>
        <v>-7.4221957254156003E-3</v>
      </c>
    </row>
    <row r="149" spans="1:3" x14ac:dyDescent="0.2">
      <c r="A149" s="2">
        <v>45688</v>
      </c>
      <c r="B149" s="3">
        <v>236</v>
      </c>
      <c r="C149">
        <f t="shared" si="2"/>
        <v>-6.714694035086833E-3</v>
      </c>
    </row>
    <row r="150" spans="1:3" x14ac:dyDescent="0.2">
      <c r="A150" s="2">
        <v>45691</v>
      </c>
      <c r="B150" s="3">
        <v>228.01</v>
      </c>
      <c r="C150">
        <f t="shared" si="2"/>
        <v>-3.4442317383852845E-2</v>
      </c>
    </row>
    <row r="151" spans="1:3" x14ac:dyDescent="0.2">
      <c r="A151" s="2">
        <v>45692</v>
      </c>
      <c r="B151" s="3">
        <v>232.8</v>
      </c>
      <c r="C151">
        <f t="shared" si="2"/>
        <v>2.0790228215525564E-2</v>
      </c>
    </row>
    <row r="152" spans="1:3" x14ac:dyDescent="0.2">
      <c r="A152" s="2">
        <v>45693</v>
      </c>
      <c r="B152" s="3">
        <v>232.47</v>
      </c>
      <c r="C152">
        <f t="shared" si="2"/>
        <v>-1.4185314133143574E-3</v>
      </c>
    </row>
    <row r="153" spans="1:3" x14ac:dyDescent="0.2">
      <c r="A153" s="2">
        <v>45694</v>
      </c>
      <c r="B153" s="3">
        <v>233.22</v>
      </c>
      <c r="C153">
        <f t="shared" si="2"/>
        <v>3.2210296482183117E-3</v>
      </c>
    </row>
    <row r="154" spans="1:3" x14ac:dyDescent="0.2">
      <c r="A154" s="2">
        <v>45695</v>
      </c>
      <c r="B154" s="3">
        <v>227.63</v>
      </c>
      <c r="C154">
        <f t="shared" si="2"/>
        <v>-2.4260710332889599E-2</v>
      </c>
    </row>
    <row r="155" spans="1:3" x14ac:dyDescent="0.2">
      <c r="A155" s="2">
        <v>45698</v>
      </c>
      <c r="B155" s="3">
        <v>227.65</v>
      </c>
      <c r="C155">
        <f t="shared" si="2"/>
        <v>8.7858021493861051E-5</v>
      </c>
    </row>
    <row r="156" spans="1:3" x14ac:dyDescent="0.2">
      <c r="A156" s="2">
        <v>45699</v>
      </c>
      <c r="B156" s="3">
        <v>232.62</v>
      </c>
      <c r="C156">
        <f t="shared" si="2"/>
        <v>2.1596859130101596E-2</v>
      </c>
    </row>
    <row r="157" spans="1:3" x14ac:dyDescent="0.2">
      <c r="A157" s="2">
        <v>45700</v>
      </c>
      <c r="B157" s="3">
        <v>236.87</v>
      </c>
      <c r="C157">
        <f t="shared" si="2"/>
        <v>1.810524652359782E-2</v>
      </c>
    </row>
    <row r="158" spans="1:3" x14ac:dyDescent="0.2">
      <c r="A158" s="2">
        <v>45701</v>
      </c>
      <c r="B158" s="3">
        <v>241.53</v>
      </c>
      <c r="C158">
        <f t="shared" si="2"/>
        <v>1.9482221545508639E-2</v>
      </c>
    </row>
    <row r="159" spans="1:3" x14ac:dyDescent="0.2">
      <c r="A159" s="2">
        <v>45702</v>
      </c>
      <c r="B159" s="3">
        <v>244.6</v>
      </c>
      <c r="C159">
        <f t="shared" si="2"/>
        <v>1.2630534273072785E-2</v>
      </c>
    </row>
    <row r="160" spans="1:3" x14ac:dyDescent="0.2">
      <c r="A160" s="2">
        <v>45706</v>
      </c>
      <c r="B160" s="3">
        <v>244.47</v>
      </c>
      <c r="C160">
        <f t="shared" si="2"/>
        <v>-5.3162125283384893E-4</v>
      </c>
    </row>
    <row r="161" spans="1:3" x14ac:dyDescent="0.2">
      <c r="A161" s="2">
        <v>45707</v>
      </c>
      <c r="B161" s="3">
        <v>244.87</v>
      </c>
      <c r="C161">
        <f t="shared" si="2"/>
        <v>1.6348554750960618E-3</v>
      </c>
    </row>
    <row r="162" spans="1:3" x14ac:dyDescent="0.2">
      <c r="A162" s="2">
        <v>45708</v>
      </c>
      <c r="B162" s="3">
        <v>245.83</v>
      </c>
      <c r="C162">
        <f t="shared" si="2"/>
        <v>3.9127826565687213E-3</v>
      </c>
    </row>
    <row r="163" spans="1:3" x14ac:dyDescent="0.2">
      <c r="A163" s="2">
        <v>45709</v>
      </c>
      <c r="B163" s="3">
        <v>245.55</v>
      </c>
      <c r="C163">
        <f t="shared" si="2"/>
        <v>-1.1396476466492649E-3</v>
      </c>
    </row>
    <row r="164" spans="1:3" x14ac:dyDescent="0.2">
      <c r="A164" s="2">
        <v>45712</v>
      </c>
      <c r="B164" s="3">
        <v>247.1</v>
      </c>
      <c r="C164">
        <f t="shared" si="2"/>
        <v>6.2925205093107527E-3</v>
      </c>
    </row>
    <row r="165" spans="1:3" x14ac:dyDescent="0.2">
      <c r="A165" s="2">
        <v>45713</v>
      </c>
      <c r="B165" s="3">
        <v>247.04</v>
      </c>
      <c r="C165">
        <f t="shared" si="2"/>
        <v>-2.4284615815310331E-4</v>
      </c>
    </row>
    <row r="166" spans="1:3" x14ac:dyDescent="0.2">
      <c r="A166" s="2">
        <v>45714</v>
      </c>
      <c r="B166" s="3">
        <v>240.36</v>
      </c>
      <c r="C166">
        <f t="shared" si="2"/>
        <v>-2.7412467370684025E-2</v>
      </c>
    </row>
    <row r="167" spans="1:3" x14ac:dyDescent="0.2">
      <c r="A167" s="2">
        <v>45715</v>
      </c>
      <c r="B167" s="3">
        <v>237.3</v>
      </c>
      <c r="C167">
        <f t="shared" si="2"/>
        <v>-1.2812636024009335E-2</v>
      </c>
    </row>
    <row r="168" spans="1:3" x14ac:dyDescent="0.2">
      <c r="A168" s="2">
        <v>45716</v>
      </c>
      <c r="B168" s="3">
        <v>241.84</v>
      </c>
      <c r="C168">
        <f t="shared" si="2"/>
        <v>1.8951187029484631E-2</v>
      </c>
    </row>
    <row r="169" spans="1:3" x14ac:dyDescent="0.2">
      <c r="A169" s="2">
        <v>45719</v>
      </c>
      <c r="B169" s="3">
        <v>238.03</v>
      </c>
      <c r="C169">
        <f t="shared" si="2"/>
        <v>-1.5879634323246551E-2</v>
      </c>
    </row>
    <row r="170" spans="1:3" x14ac:dyDescent="0.2">
      <c r="A170" s="2">
        <v>45720</v>
      </c>
      <c r="B170" s="3">
        <v>235.93</v>
      </c>
      <c r="C170">
        <f t="shared" si="2"/>
        <v>-8.8615652893341244E-3</v>
      </c>
    </row>
    <row r="171" spans="1:3" x14ac:dyDescent="0.2">
      <c r="A171" s="2">
        <v>45721</v>
      </c>
      <c r="B171" s="3">
        <v>235.74</v>
      </c>
      <c r="C171">
        <f t="shared" si="2"/>
        <v>-8.0564806019855866E-4</v>
      </c>
    </row>
    <row r="172" spans="1:3" x14ac:dyDescent="0.2">
      <c r="A172" s="2">
        <v>45722</v>
      </c>
      <c r="B172" s="3">
        <v>235.33</v>
      </c>
      <c r="C172">
        <f t="shared" si="2"/>
        <v>-1.740718379554715E-3</v>
      </c>
    </row>
    <row r="173" spans="1:3" x14ac:dyDescent="0.2">
      <c r="A173" s="2">
        <v>45723</v>
      </c>
      <c r="B173" s="3">
        <v>239.07</v>
      </c>
      <c r="C173">
        <f t="shared" si="2"/>
        <v>1.5767611658897701E-2</v>
      </c>
    </row>
    <row r="174" spans="1:3" x14ac:dyDescent="0.2">
      <c r="A174" s="2">
        <v>45726</v>
      </c>
      <c r="B174" s="3">
        <v>227.48</v>
      </c>
      <c r="C174">
        <f t="shared" si="2"/>
        <v>-4.9694073639167571E-2</v>
      </c>
    </row>
    <row r="175" spans="1:3" x14ac:dyDescent="0.2">
      <c r="A175" s="2">
        <v>45727</v>
      </c>
      <c r="B175" s="3">
        <v>220.84</v>
      </c>
      <c r="C175">
        <f t="shared" si="2"/>
        <v>-2.9623865022754978E-2</v>
      </c>
    </row>
    <row r="176" spans="1:3" x14ac:dyDescent="0.2">
      <c r="A176" s="2">
        <v>45728</v>
      </c>
      <c r="B176" s="3">
        <v>216.98</v>
      </c>
      <c r="C176">
        <f t="shared" si="2"/>
        <v>-1.7633274021539299E-2</v>
      </c>
    </row>
    <row r="177" spans="1:3" x14ac:dyDescent="0.2">
      <c r="A177" s="2">
        <v>45729</v>
      </c>
      <c r="B177" s="3">
        <v>209.68</v>
      </c>
      <c r="C177">
        <f t="shared" si="2"/>
        <v>-3.4222624379153584E-2</v>
      </c>
    </row>
    <row r="178" spans="1:3" x14ac:dyDescent="0.2">
      <c r="A178" s="2">
        <v>45730</v>
      </c>
      <c r="B178" s="3">
        <v>213.49</v>
      </c>
      <c r="C178">
        <f t="shared" si="2"/>
        <v>1.8007434149081746E-2</v>
      </c>
    </row>
    <row r="179" spans="1:3" x14ac:dyDescent="0.2">
      <c r="A179" s="2">
        <v>45733</v>
      </c>
      <c r="B179" s="3">
        <v>214</v>
      </c>
      <c r="C179">
        <f t="shared" si="2"/>
        <v>2.3860218576188547E-3</v>
      </c>
    </row>
    <row r="180" spans="1:3" x14ac:dyDescent="0.2">
      <c r="A180" s="2">
        <v>45734</v>
      </c>
      <c r="B180" s="3">
        <v>212.69</v>
      </c>
      <c r="C180">
        <f t="shared" si="2"/>
        <v>-6.1403084953978448E-3</v>
      </c>
    </row>
    <row r="181" spans="1:3" x14ac:dyDescent="0.2">
      <c r="A181" s="2">
        <v>45735</v>
      </c>
      <c r="B181" s="3">
        <v>215.24</v>
      </c>
      <c r="C181">
        <f t="shared" si="2"/>
        <v>1.1917978094765389E-2</v>
      </c>
    </row>
    <row r="182" spans="1:3" x14ac:dyDescent="0.2">
      <c r="A182" s="2">
        <v>45736</v>
      </c>
      <c r="B182" s="3">
        <v>214.1</v>
      </c>
      <c r="C182">
        <f t="shared" si="2"/>
        <v>-5.3104890255818429E-3</v>
      </c>
    </row>
    <row r="183" spans="1:3" x14ac:dyDescent="0.2">
      <c r="A183" s="2">
        <v>45737</v>
      </c>
      <c r="B183" s="3">
        <v>218.27</v>
      </c>
      <c r="C183">
        <f t="shared" si="2"/>
        <v>1.9289632955349155E-2</v>
      </c>
    </row>
    <row r="184" spans="1:3" x14ac:dyDescent="0.2">
      <c r="A184" s="2">
        <v>45740</v>
      </c>
      <c r="B184" s="3">
        <v>220.73</v>
      </c>
      <c r="C184">
        <f t="shared" si="2"/>
        <v>1.1207406602134005E-2</v>
      </c>
    </row>
    <row r="185" spans="1:3" x14ac:dyDescent="0.2">
      <c r="A185" s="2">
        <v>45741</v>
      </c>
      <c r="B185" s="3">
        <v>223.75</v>
      </c>
      <c r="C185">
        <f t="shared" si="2"/>
        <v>1.3589122001844327E-2</v>
      </c>
    </row>
    <row r="186" spans="1:3" x14ac:dyDescent="0.2">
      <c r="A186" s="2">
        <v>45742</v>
      </c>
      <c r="B186" s="3">
        <v>221.53</v>
      </c>
      <c r="C186">
        <f t="shared" si="2"/>
        <v>-9.9713366603807335E-3</v>
      </c>
    </row>
    <row r="187" spans="1:3" x14ac:dyDescent="0.2">
      <c r="A187" s="2">
        <v>45743</v>
      </c>
      <c r="B187" s="3">
        <v>223.85</v>
      </c>
      <c r="C187">
        <f t="shared" si="2"/>
        <v>1.041816419239041E-2</v>
      </c>
    </row>
    <row r="188" spans="1:3" x14ac:dyDescent="0.2">
      <c r="A188" s="2">
        <v>45744</v>
      </c>
      <c r="B188" s="3">
        <v>217.9</v>
      </c>
      <c r="C188">
        <f t="shared" si="2"/>
        <v>-2.693994273640031E-2</v>
      </c>
    </row>
    <row r="189" spans="1:3" x14ac:dyDescent="0.2">
      <c r="A189" s="2">
        <v>45747</v>
      </c>
      <c r="B189" s="3">
        <v>222.13</v>
      </c>
      <c r="C189">
        <f t="shared" si="2"/>
        <v>1.9226554118956955E-2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EEE74-F333-7846-9193-63D33C5B1E3A}">
  <dimension ref="A1:E101"/>
  <sheetViews>
    <sheetView tabSelected="1" workbookViewId="0">
      <selection activeCell="D3" sqref="D3"/>
    </sheetView>
  </sheetViews>
  <sheetFormatPr baseColWidth="10" defaultRowHeight="16" x14ac:dyDescent="0.2"/>
  <cols>
    <col min="2" max="2" width="18.6640625" bestFit="1" customWidth="1"/>
    <col min="4" max="4" width="12.6640625" bestFit="1" customWidth="1"/>
  </cols>
  <sheetData>
    <row r="1" spans="1:5" x14ac:dyDescent="0.2">
      <c r="A1">
        <v>222.13</v>
      </c>
      <c r="B1" t="s">
        <v>67</v>
      </c>
      <c r="C1" t="s">
        <v>68</v>
      </c>
      <c r="D1" t="s">
        <v>69</v>
      </c>
      <c r="E1" t="s">
        <v>70</v>
      </c>
    </row>
    <row r="2" spans="1:5" x14ac:dyDescent="0.2">
      <c r="A2">
        <v>233.23650000000001</v>
      </c>
      <c r="B2">
        <f ca="1" xml:space="preserve"> $A$1 * EXP(($A$3 - 0.5 * $A$5^2) * $A$4 + $A$5 * SQRT($A$4) * _xlfn.NORM.S.INV(RAND()))</f>
        <v>237.9306053004932</v>
      </c>
      <c r="C2">
        <f ca="1">MAX(B2 - $A$2, 0)</f>
        <v>4.6941053004931916</v>
      </c>
      <c r="D2">
        <f ca="1">AVERAGE(C2:C101)</f>
        <v>14.79165512096295</v>
      </c>
      <c r="E2">
        <f ca="1" xml:space="preserve"> D2 * EXP(-A3 * A4)</f>
        <v>14.247239641363121</v>
      </c>
    </row>
    <row r="3" spans="1:5" x14ac:dyDescent="0.2">
      <c r="A3">
        <v>0.05</v>
      </c>
      <c r="B3">
        <f t="shared" ref="B3:B65" ca="1" si="0" xml:space="preserve"> $A$1 * EXP(($A$3 - 0.5 * $A$5^2) * $A$4 + $A$5 * SQRT($A$4) * _xlfn.NORM.S.INV(RAND()))</f>
        <v>238.37612107394699</v>
      </c>
      <c r="C3">
        <f t="shared" ref="C3:C66" ca="1" si="1">MAX(B3 - $A$2, 0)</f>
        <v>5.1396210739469836</v>
      </c>
    </row>
    <row r="4" spans="1:5" x14ac:dyDescent="0.2">
      <c r="A4">
        <v>0.75</v>
      </c>
      <c r="B4">
        <f t="shared" ca="1" si="0"/>
        <v>206.32293802276291</v>
      </c>
      <c r="C4">
        <f t="shared" ca="1" si="1"/>
        <v>0</v>
      </c>
    </row>
    <row r="5" spans="1:5" x14ac:dyDescent="0.2">
      <c r="A5">
        <v>0.2358847</v>
      </c>
      <c r="B5">
        <f t="shared" ca="1" si="0"/>
        <v>263.32297621177293</v>
      </c>
      <c r="C5">
        <f t="shared" ca="1" si="1"/>
        <v>30.086476211772919</v>
      </c>
    </row>
    <row r="6" spans="1:5" x14ac:dyDescent="0.2">
      <c r="B6">
        <f t="shared" ca="1" si="0"/>
        <v>159.27139820762767</v>
      </c>
      <c r="C6">
        <f t="shared" ca="1" si="1"/>
        <v>0</v>
      </c>
    </row>
    <row r="7" spans="1:5" x14ac:dyDescent="0.2">
      <c r="B7">
        <f t="shared" ca="1" si="0"/>
        <v>247.30647335817829</v>
      </c>
      <c r="C7">
        <f t="shared" ca="1" si="1"/>
        <v>14.069973358178288</v>
      </c>
    </row>
    <row r="8" spans="1:5" x14ac:dyDescent="0.2">
      <c r="B8">
        <f t="shared" ca="1" si="0"/>
        <v>187.17520170651369</v>
      </c>
      <c r="C8">
        <f t="shared" ca="1" si="1"/>
        <v>0</v>
      </c>
    </row>
    <row r="9" spans="1:5" x14ac:dyDescent="0.2">
      <c r="B9">
        <f t="shared" ca="1" si="0"/>
        <v>210.00465871257859</v>
      </c>
      <c r="C9">
        <f t="shared" ca="1" si="1"/>
        <v>0</v>
      </c>
    </row>
    <row r="10" spans="1:5" x14ac:dyDescent="0.2">
      <c r="B10">
        <f t="shared" ca="1" si="0"/>
        <v>258.39397076987115</v>
      </c>
      <c r="C10">
        <f t="shared" ca="1" si="1"/>
        <v>25.157470769871139</v>
      </c>
    </row>
    <row r="11" spans="1:5" x14ac:dyDescent="0.2">
      <c r="B11">
        <f t="shared" ca="1" si="0"/>
        <v>235.63635293032533</v>
      </c>
      <c r="C11">
        <f t="shared" ca="1" si="1"/>
        <v>2.3998529303253235</v>
      </c>
    </row>
    <row r="12" spans="1:5" x14ac:dyDescent="0.2">
      <c r="B12">
        <f t="shared" ca="1" si="0"/>
        <v>302.82537612856356</v>
      </c>
      <c r="C12">
        <f t="shared" ca="1" si="1"/>
        <v>69.588876128563555</v>
      </c>
    </row>
    <row r="13" spans="1:5" x14ac:dyDescent="0.2">
      <c r="B13">
        <f t="shared" ca="1" si="0"/>
        <v>157.38133816092471</v>
      </c>
      <c r="C13">
        <f t="shared" ca="1" si="1"/>
        <v>0</v>
      </c>
    </row>
    <row r="14" spans="1:5" x14ac:dyDescent="0.2">
      <c r="B14">
        <f t="shared" ca="1" si="0"/>
        <v>221.42809166945162</v>
      </c>
      <c r="C14">
        <f t="shared" ca="1" si="1"/>
        <v>0</v>
      </c>
    </row>
    <row r="15" spans="1:5" x14ac:dyDescent="0.2">
      <c r="B15">
        <f ca="1" xml:space="preserve"> $A$1 * EXP(($A$3 - 0.5 * $A$5^2) * $A$4 + $A$5 * SQRT($A$4) * _xlfn.NORM.S.INV(RAND()))</f>
        <v>305.59974082921951</v>
      </c>
      <c r="C15">
        <f t="shared" ca="1" si="1"/>
        <v>72.363240829219507</v>
      </c>
    </row>
    <row r="16" spans="1:5" x14ac:dyDescent="0.2">
      <c r="B16">
        <f t="shared" ca="1" si="0"/>
        <v>217.75010373069446</v>
      </c>
      <c r="C16">
        <f t="shared" ca="1" si="1"/>
        <v>0</v>
      </c>
    </row>
    <row r="17" spans="2:3" x14ac:dyDescent="0.2">
      <c r="B17">
        <f t="shared" ca="1" si="0"/>
        <v>310.92783889276268</v>
      </c>
      <c r="C17">
        <f t="shared" ca="1" si="1"/>
        <v>77.691338892762673</v>
      </c>
    </row>
    <row r="18" spans="2:3" x14ac:dyDescent="0.2">
      <c r="B18">
        <f t="shared" ca="1" si="0"/>
        <v>253.14787242937649</v>
      </c>
      <c r="C18">
        <f t="shared" ca="1" si="1"/>
        <v>19.911372429376485</v>
      </c>
    </row>
    <row r="19" spans="2:3" x14ac:dyDescent="0.2">
      <c r="B19">
        <f t="shared" ca="1" si="0"/>
        <v>184.33431683927157</v>
      </c>
      <c r="C19">
        <f t="shared" ca="1" si="1"/>
        <v>0</v>
      </c>
    </row>
    <row r="20" spans="2:3" x14ac:dyDescent="0.2">
      <c r="B20">
        <f t="shared" ca="1" si="0"/>
        <v>220.7612115133573</v>
      </c>
      <c r="C20">
        <f t="shared" ca="1" si="1"/>
        <v>0</v>
      </c>
    </row>
    <row r="21" spans="2:3" x14ac:dyDescent="0.2">
      <c r="B21">
        <f t="shared" ca="1" si="0"/>
        <v>234.96026014625383</v>
      </c>
      <c r="C21">
        <f t="shared" ca="1" si="1"/>
        <v>1.7237601462538237</v>
      </c>
    </row>
    <row r="22" spans="2:3" x14ac:dyDescent="0.2">
      <c r="B22">
        <f t="shared" ca="1" si="0"/>
        <v>185.43647419115882</v>
      </c>
      <c r="C22">
        <f t="shared" ca="1" si="1"/>
        <v>0</v>
      </c>
    </row>
    <row r="23" spans="2:3" x14ac:dyDescent="0.2">
      <c r="B23">
        <f t="shared" ca="1" si="0"/>
        <v>212.67901841648992</v>
      </c>
      <c r="C23">
        <f t="shared" ca="1" si="1"/>
        <v>0</v>
      </c>
    </row>
    <row r="24" spans="2:3" x14ac:dyDescent="0.2">
      <c r="B24">
        <f ca="1" xml:space="preserve"> $A$1 * EXP(($A$3 - 0.5 * $A$5^2) * $A$4 + $A$5 * SQRT($A$4) * _xlfn.NORM.S.INV(RAND()))</f>
        <v>194.28512081054362</v>
      </c>
      <c r="C24">
        <f t="shared" ca="1" si="1"/>
        <v>0</v>
      </c>
    </row>
    <row r="25" spans="2:3" x14ac:dyDescent="0.2">
      <c r="B25">
        <f t="shared" ca="1" si="0"/>
        <v>262.20512820276912</v>
      </c>
      <c r="C25">
        <f t="shared" ca="1" si="1"/>
        <v>28.968628202769111</v>
      </c>
    </row>
    <row r="26" spans="2:3" x14ac:dyDescent="0.2">
      <c r="B26">
        <f t="shared" ca="1" si="0"/>
        <v>168.66625257098551</v>
      </c>
      <c r="C26">
        <f t="shared" ca="1" si="1"/>
        <v>0</v>
      </c>
    </row>
    <row r="27" spans="2:3" x14ac:dyDescent="0.2">
      <c r="B27">
        <f t="shared" ca="1" si="0"/>
        <v>247.02349991600187</v>
      </c>
      <c r="C27">
        <f t="shared" ca="1" si="1"/>
        <v>13.786999916001861</v>
      </c>
    </row>
    <row r="28" spans="2:3" x14ac:dyDescent="0.2">
      <c r="B28">
        <f t="shared" ca="1" si="0"/>
        <v>166.5952790939788</v>
      </c>
      <c r="C28">
        <f t="shared" ca="1" si="1"/>
        <v>0</v>
      </c>
    </row>
    <row r="29" spans="2:3" x14ac:dyDescent="0.2">
      <c r="B29">
        <f t="shared" ca="1" si="0"/>
        <v>198.06668086594303</v>
      </c>
      <c r="C29">
        <f t="shared" ca="1" si="1"/>
        <v>0</v>
      </c>
    </row>
    <row r="30" spans="2:3" x14ac:dyDescent="0.2">
      <c r="B30">
        <f t="shared" ca="1" si="0"/>
        <v>229.34060902195262</v>
      </c>
      <c r="C30">
        <f t="shared" ca="1" si="1"/>
        <v>0</v>
      </c>
    </row>
    <row r="31" spans="2:3" x14ac:dyDescent="0.2">
      <c r="B31">
        <f t="shared" ca="1" si="0"/>
        <v>265.92274529319758</v>
      </c>
      <c r="C31">
        <f t="shared" ca="1" si="1"/>
        <v>32.686245293197572</v>
      </c>
    </row>
    <row r="32" spans="2:3" x14ac:dyDescent="0.2">
      <c r="B32">
        <f t="shared" ca="1" si="0"/>
        <v>246.3281841327169</v>
      </c>
      <c r="C32">
        <f t="shared" ca="1" si="1"/>
        <v>13.091684132716892</v>
      </c>
    </row>
    <row r="33" spans="2:3" x14ac:dyDescent="0.2">
      <c r="B33">
        <f t="shared" ca="1" si="0"/>
        <v>272.00471264303707</v>
      </c>
      <c r="C33">
        <f t="shared" ca="1" si="1"/>
        <v>38.76821264303706</v>
      </c>
    </row>
    <row r="34" spans="2:3" x14ac:dyDescent="0.2">
      <c r="B34">
        <f t="shared" ca="1" si="0"/>
        <v>185.49912721292264</v>
      </c>
      <c r="C34">
        <f t="shared" ca="1" si="1"/>
        <v>0</v>
      </c>
    </row>
    <row r="35" spans="2:3" x14ac:dyDescent="0.2">
      <c r="B35">
        <f t="shared" ca="1" si="0"/>
        <v>215.72417774444258</v>
      </c>
      <c r="C35">
        <f t="shared" ca="1" si="1"/>
        <v>0</v>
      </c>
    </row>
    <row r="36" spans="2:3" x14ac:dyDescent="0.2">
      <c r="B36">
        <f t="shared" ca="1" si="0"/>
        <v>170.14407177953743</v>
      </c>
      <c r="C36">
        <f t="shared" ca="1" si="1"/>
        <v>0</v>
      </c>
    </row>
    <row r="37" spans="2:3" x14ac:dyDescent="0.2">
      <c r="B37">
        <f ca="1" xml:space="preserve"> $A$1 * EXP(($A$3 - 0.5 * $A$5^2) * $A$4 + $A$5 * SQRT($A$4) * _xlfn.NORM.S.INV(RAND()))</f>
        <v>189.64946731616735</v>
      </c>
      <c r="C37">
        <f t="shared" ca="1" si="1"/>
        <v>0</v>
      </c>
    </row>
    <row r="38" spans="2:3" x14ac:dyDescent="0.2">
      <c r="B38">
        <f t="shared" ca="1" si="0"/>
        <v>255.72761144892857</v>
      </c>
      <c r="C38">
        <f t="shared" ca="1" si="1"/>
        <v>22.491111448928564</v>
      </c>
    </row>
    <row r="39" spans="2:3" x14ac:dyDescent="0.2">
      <c r="B39">
        <f t="shared" ca="1" si="0"/>
        <v>327.63117002891414</v>
      </c>
      <c r="C39">
        <f t="shared" ca="1" si="1"/>
        <v>94.394670028914135</v>
      </c>
    </row>
    <row r="40" spans="2:3" x14ac:dyDescent="0.2">
      <c r="B40">
        <f t="shared" ca="1" si="0"/>
        <v>193.24312979640914</v>
      </c>
      <c r="C40">
        <f t="shared" ca="1" si="1"/>
        <v>0</v>
      </c>
    </row>
    <row r="41" spans="2:3" x14ac:dyDescent="0.2">
      <c r="B41">
        <f t="shared" ca="1" si="0"/>
        <v>197.5682374134901</v>
      </c>
      <c r="C41">
        <f t="shared" ca="1" si="1"/>
        <v>0</v>
      </c>
    </row>
    <row r="42" spans="2:3" x14ac:dyDescent="0.2">
      <c r="B42">
        <f t="shared" ca="1" si="0"/>
        <v>177.12396101892085</v>
      </c>
      <c r="C42">
        <f t="shared" ca="1" si="1"/>
        <v>0</v>
      </c>
    </row>
    <row r="43" spans="2:3" x14ac:dyDescent="0.2">
      <c r="B43">
        <f t="shared" ca="1" si="0"/>
        <v>209.46324028611744</v>
      </c>
      <c r="C43">
        <f t="shared" ca="1" si="1"/>
        <v>0</v>
      </c>
    </row>
    <row r="44" spans="2:3" x14ac:dyDescent="0.2">
      <c r="B44">
        <f ca="1" xml:space="preserve"> $A$1 * EXP(($A$3 - 0.5 * $A$5^2) * $A$4 + $A$5 * SQRT($A$4) * _xlfn.NORM.S.INV(RAND()))</f>
        <v>242.80090760453598</v>
      </c>
      <c r="C44">
        <f t="shared" ca="1" si="1"/>
        <v>9.5644076045359725</v>
      </c>
    </row>
    <row r="45" spans="2:3" x14ac:dyDescent="0.2">
      <c r="B45">
        <f t="shared" ca="1" si="0"/>
        <v>223.18434777462957</v>
      </c>
      <c r="C45">
        <f t="shared" ca="1" si="1"/>
        <v>0</v>
      </c>
    </row>
    <row r="46" spans="2:3" x14ac:dyDescent="0.2">
      <c r="B46">
        <f t="shared" ca="1" si="0"/>
        <v>324.18186893024722</v>
      </c>
      <c r="C46">
        <f t="shared" ca="1" si="1"/>
        <v>90.945368930247213</v>
      </c>
    </row>
    <row r="47" spans="2:3" x14ac:dyDescent="0.2">
      <c r="B47">
        <f t="shared" ca="1" si="0"/>
        <v>232.81863167977261</v>
      </c>
      <c r="C47">
        <f t="shared" ca="1" si="1"/>
        <v>0</v>
      </c>
    </row>
    <row r="48" spans="2:3" x14ac:dyDescent="0.2">
      <c r="B48">
        <f t="shared" ca="1" si="0"/>
        <v>207.83793465036985</v>
      </c>
      <c r="C48">
        <f t="shared" ca="1" si="1"/>
        <v>0</v>
      </c>
    </row>
    <row r="49" spans="2:3" x14ac:dyDescent="0.2">
      <c r="B49">
        <f t="shared" ca="1" si="0"/>
        <v>184.88085016714606</v>
      </c>
      <c r="C49">
        <f t="shared" ca="1" si="1"/>
        <v>0</v>
      </c>
    </row>
    <row r="50" spans="2:3" x14ac:dyDescent="0.2">
      <c r="B50">
        <f t="shared" ca="1" si="0"/>
        <v>337.06259659257364</v>
      </c>
      <c r="C50">
        <f t="shared" ca="1" si="1"/>
        <v>103.82609659257363</v>
      </c>
    </row>
    <row r="51" spans="2:3" x14ac:dyDescent="0.2">
      <c r="B51">
        <f t="shared" ca="1" si="0"/>
        <v>315.98125487278793</v>
      </c>
      <c r="C51">
        <f t="shared" ca="1" si="1"/>
        <v>82.744754872787922</v>
      </c>
    </row>
    <row r="52" spans="2:3" x14ac:dyDescent="0.2">
      <c r="B52">
        <f t="shared" ca="1" si="0"/>
        <v>272.29749276789585</v>
      </c>
      <c r="C52">
        <f t="shared" ca="1" si="1"/>
        <v>39.06099276789584</v>
      </c>
    </row>
    <row r="53" spans="2:3" x14ac:dyDescent="0.2">
      <c r="B53">
        <f t="shared" ca="1" si="0"/>
        <v>211.79297391339841</v>
      </c>
      <c r="C53">
        <f t="shared" ca="1" si="1"/>
        <v>0</v>
      </c>
    </row>
    <row r="54" spans="2:3" x14ac:dyDescent="0.2">
      <c r="B54">
        <f t="shared" ca="1" si="0"/>
        <v>219.79912208616361</v>
      </c>
      <c r="C54">
        <f t="shared" ca="1" si="1"/>
        <v>0</v>
      </c>
    </row>
    <row r="55" spans="2:3" x14ac:dyDescent="0.2">
      <c r="B55">
        <f t="shared" ca="1" si="0"/>
        <v>219.84714111592845</v>
      </c>
      <c r="C55">
        <f t="shared" ca="1" si="1"/>
        <v>0</v>
      </c>
    </row>
    <row r="56" spans="2:3" x14ac:dyDescent="0.2">
      <c r="B56">
        <f t="shared" ca="1" si="0"/>
        <v>280.43060389585997</v>
      </c>
      <c r="C56">
        <f t="shared" ca="1" si="1"/>
        <v>47.194103895859968</v>
      </c>
    </row>
    <row r="57" spans="2:3" x14ac:dyDescent="0.2">
      <c r="B57">
        <f ca="1" xml:space="preserve"> $A$1 * EXP(($A$3 - 0.5 * $A$5^2) * $A$4 + $A$5 * SQRT($A$4) * _xlfn.NORM.S.INV(RAND()))</f>
        <v>155.73369707803855</v>
      </c>
      <c r="C57">
        <f t="shared" ca="1" si="1"/>
        <v>0</v>
      </c>
    </row>
    <row r="58" spans="2:3" x14ac:dyDescent="0.2">
      <c r="B58">
        <f t="shared" ca="1" si="0"/>
        <v>182.71133757026234</v>
      </c>
      <c r="C58">
        <f t="shared" ca="1" si="1"/>
        <v>0</v>
      </c>
    </row>
    <row r="59" spans="2:3" x14ac:dyDescent="0.2">
      <c r="B59">
        <f t="shared" ca="1" si="0"/>
        <v>211.1233907498264</v>
      </c>
      <c r="C59">
        <f t="shared" ca="1" si="1"/>
        <v>0</v>
      </c>
    </row>
    <row r="60" spans="2:3" x14ac:dyDescent="0.2">
      <c r="B60">
        <f t="shared" ca="1" si="0"/>
        <v>230.87555242602227</v>
      </c>
      <c r="C60">
        <f t="shared" ca="1" si="1"/>
        <v>0</v>
      </c>
    </row>
    <row r="61" spans="2:3" x14ac:dyDescent="0.2">
      <c r="B61">
        <f t="shared" ca="1" si="0"/>
        <v>239.2927327940576</v>
      </c>
      <c r="C61">
        <f t="shared" ca="1" si="1"/>
        <v>6.0562327940575926</v>
      </c>
    </row>
    <row r="62" spans="2:3" x14ac:dyDescent="0.2">
      <c r="B62">
        <f t="shared" ca="1" si="0"/>
        <v>245.21888452633522</v>
      </c>
      <c r="C62">
        <f t="shared" ca="1" si="1"/>
        <v>11.98238452633521</v>
      </c>
    </row>
    <row r="63" spans="2:3" x14ac:dyDescent="0.2">
      <c r="B63">
        <f t="shared" ca="1" si="0"/>
        <v>249.40666141568644</v>
      </c>
      <c r="C63">
        <f t="shared" ca="1" si="1"/>
        <v>16.170161415686437</v>
      </c>
    </row>
    <row r="64" spans="2:3" x14ac:dyDescent="0.2">
      <c r="B64">
        <f t="shared" ca="1" si="0"/>
        <v>223.69028249310952</v>
      </c>
      <c r="C64">
        <f t="shared" ca="1" si="1"/>
        <v>0</v>
      </c>
    </row>
    <row r="65" spans="2:3" x14ac:dyDescent="0.2">
      <c r="B65">
        <f t="shared" ca="1" si="0"/>
        <v>199.52898148370767</v>
      </c>
      <c r="C65">
        <f t="shared" ca="1" si="1"/>
        <v>0</v>
      </c>
    </row>
    <row r="66" spans="2:3" x14ac:dyDescent="0.2">
      <c r="B66">
        <f ca="1" xml:space="preserve"> $A$1 * EXP(($A$3 - 0.5 * $A$5^2) * $A$4 + $A$5 * SQRT($A$4) * _xlfn.NORM.S.INV(RAND()))</f>
        <v>152.47767626048392</v>
      </c>
      <c r="C66">
        <f t="shared" ca="1" si="1"/>
        <v>0</v>
      </c>
    </row>
    <row r="67" spans="2:3" x14ac:dyDescent="0.2">
      <c r="B67">
        <f t="shared" ref="B67" ca="1" si="2" xml:space="preserve"> $A$1 * EXP(($A$3 - 0.5 * $A$5^2) * $A$4 + $A$5 * SQRT($A$4) * _xlfn.NORM.S.INV(RAND()))</f>
        <v>269.55062075825441</v>
      </c>
      <c r="C67">
        <f t="shared" ref="C67:C101" ca="1" si="3">MAX(B67 - $A$2, 0)</f>
        <v>36.314120758254404</v>
      </c>
    </row>
    <row r="68" spans="2:3" x14ac:dyDescent="0.2">
      <c r="B68">
        <f ca="1" xml:space="preserve"> $A$1 * EXP(($A$3 - 0.5 * $A$5^2) * $A$4 + $A$5 * SQRT($A$4) * _xlfn.NORM.S.INV(RAND()))</f>
        <v>206.36234421940392</v>
      </c>
      <c r="C68">
        <f t="shared" ca="1" si="3"/>
        <v>0</v>
      </c>
    </row>
    <row r="69" spans="2:3" x14ac:dyDescent="0.2">
      <c r="B69">
        <f t="shared" ref="B69:B87" ca="1" si="4" xml:space="preserve"> $A$1 * EXP(($A$3 - 0.5 * $A$5^2) * $A$4 + $A$5 * SQRT($A$4) * _xlfn.NORM.S.INV(RAND()))</f>
        <v>171.6739491090035</v>
      </c>
      <c r="C69">
        <f t="shared" ca="1" si="3"/>
        <v>0</v>
      </c>
    </row>
    <row r="70" spans="2:3" x14ac:dyDescent="0.2">
      <c r="B70">
        <f t="shared" ca="1" si="4"/>
        <v>173.47927830002453</v>
      </c>
      <c r="C70">
        <f t="shared" ca="1" si="3"/>
        <v>0</v>
      </c>
    </row>
    <row r="71" spans="2:3" x14ac:dyDescent="0.2">
      <c r="B71">
        <f t="shared" ca="1" si="4"/>
        <v>270.60120136435489</v>
      </c>
      <c r="C71">
        <f t="shared" ca="1" si="3"/>
        <v>37.364701364354886</v>
      </c>
    </row>
    <row r="72" spans="2:3" x14ac:dyDescent="0.2">
      <c r="B72">
        <f t="shared" ca="1" si="4"/>
        <v>268.74930719476231</v>
      </c>
      <c r="C72">
        <f t="shared" ca="1" si="3"/>
        <v>35.512807194762303</v>
      </c>
    </row>
    <row r="73" spans="2:3" x14ac:dyDescent="0.2">
      <c r="B73">
        <f t="shared" ca="1" si="4"/>
        <v>205.13581203538561</v>
      </c>
      <c r="C73">
        <f t="shared" ca="1" si="3"/>
        <v>0</v>
      </c>
    </row>
    <row r="74" spans="2:3" x14ac:dyDescent="0.2">
      <c r="B74">
        <f t="shared" ca="1" si="4"/>
        <v>127.94533745859118</v>
      </c>
      <c r="C74">
        <f t="shared" ca="1" si="3"/>
        <v>0</v>
      </c>
    </row>
    <row r="75" spans="2:3" x14ac:dyDescent="0.2">
      <c r="B75">
        <f t="shared" ca="1" si="4"/>
        <v>227.07605182442174</v>
      </c>
      <c r="C75">
        <f t="shared" ca="1" si="3"/>
        <v>0</v>
      </c>
    </row>
    <row r="76" spans="2:3" x14ac:dyDescent="0.2">
      <c r="B76">
        <f t="shared" ca="1" si="4"/>
        <v>259.53751630509311</v>
      </c>
      <c r="C76">
        <f t="shared" ca="1" si="3"/>
        <v>26.3010163050931</v>
      </c>
    </row>
    <row r="77" spans="2:3" x14ac:dyDescent="0.2">
      <c r="B77">
        <f t="shared" ca="1" si="4"/>
        <v>246.8806314700376</v>
      </c>
      <c r="C77">
        <f t="shared" ca="1" si="3"/>
        <v>13.644131470037593</v>
      </c>
    </row>
    <row r="78" spans="2:3" x14ac:dyDescent="0.2">
      <c r="B78">
        <f t="shared" ca="1" si="4"/>
        <v>228.908998396746</v>
      </c>
      <c r="C78">
        <f t="shared" ca="1" si="3"/>
        <v>0</v>
      </c>
    </row>
    <row r="79" spans="2:3" x14ac:dyDescent="0.2">
      <c r="B79">
        <f t="shared" ca="1" si="4"/>
        <v>216.13916422222556</v>
      </c>
      <c r="C79">
        <f t="shared" ca="1" si="3"/>
        <v>0</v>
      </c>
    </row>
    <row r="80" spans="2:3" x14ac:dyDescent="0.2">
      <c r="B80">
        <f t="shared" ca="1" si="4"/>
        <v>244.4954418524718</v>
      </c>
      <c r="C80">
        <f t="shared" ca="1" si="3"/>
        <v>11.258941852471793</v>
      </c>
    </row>
    <row r="81" spans="2:3" x14ac:dyDescent="0.2">
      <c r="B81">
        <f ca="1" xml:space="preserve"> $A$1 * EXP(($A$3 - 0.5 * $A$5^2) * $A$4 + $A$5 * SQRT($A$4) * _xlfn.NORM.S.INV(RAND()))</f>
        <v>230.80333541119245</v>
      </c>
      <c r="C81">
        <f t="shared" ca="1" si="3"/>
        <v>0</v>
      </c>
    </row>
    <row r="82" spans="2:3" x14ac:dyDescent="0.2">
      <c r="B82">
        <f t="shared" ca="1" si="4"/>
        <v>162.43080652608035</v>
      </c>
      <c r="C82">
        <f t="shared" ca="1" si="3"/>
        <v>0</v>
      </c>
    </row>
    <row r="83" spans="2:3" x14ac:dyDescent="0.2">
      <c r="B83">
        <f t="shared" ca="1" si="4"/>
        <v>161.21097151128311</v>
      </c>
      <c r="C83">
        <f t="shared" ca="1" si="3"/>
        <v>0</v>
      </c>
    </row>
    <row r="84" spans="2:3" x14ac:dyDescent="0.2">
      <c r="B84">
        <f t="shared" ca="1" si="4"/>
        <v>199.20669086542838</v>
      </c>
      <c r="C84">
        <f t="shared" ca="1" si="3"/>
        <v>0</v>
      </c>
    </row>
    <row r="85" spans="2:3" x14ac:dyDescent="0.2">
      <c r="B85">
        <f t="shared" ca="1" si="4"/>
        <v>186.68754999179569</v>
      </c>
      <c r="C85">
        <f t="shared" ca="1" si="3"/>
        <v>0</v>
      </c>
    </row>
    <row r="86" spans="2:3" x14ac:dyDescent="0.2">
      <c r="B86">
        <f t="shared" ca="1" si="4"/>
        <v>244.62316958877048</v>
      </c>
      <c r="C86">
        <f t="shared" ca="1" si="3"/>
        <v>11.386669588770474</v>
      </c>
    </row>
    <row r="87" spans="2:3" x14ac:dyDescent="0.2">
      <c r="B87">
        <f t="shared" ca="1" si="4"/>
        <v>331.64499800240094</v>
      </c>
      <c r="C87">
        <f t="shared" ca="1" si="3"/>
        <v>98.408498002400933</v>
      </c>
    </row>
    <row r="88" spans="2:3" x14ac:dyDescent="0.2">
      <c r="B88">
        <f ca="1" xml:space="preserve"> $A$1 * EXP(($A$3 - 0.5 * $A$5^2) * $A$4 + $A$5 * SQRT($A$4) * _xlfn.NORM.S.INV(RAND()))</f>
        <v>213.64046077017861</v>
      </c>
      <c r="C88">
        <f t="shared" ca="1" si="3"/>
        <v>0</v>
      </c>
    </row>
    <row r="89" spans="2:3" x14ac:dyDescent="0.2">
      <c r="B89">
        <f t="shared" ref="B89:B100" ca="1" si="5" xml:space="preserve"> $A$1 * EXP(($A$3 - 0.5 * $A$5^2) * $A$4 + $A$5 * SQRT($A$4) * _xlfn.NORM.S.INV(RAND()))</f>
        <v>157.99885679154755</v>
      </c>
      <c r="C89">
        <f t="shared" ca="1" si="3"/>
        <v>0</v>
      </c>
    </row>
    <row r="90" spans="2:3" x14ac:dyDescent="0.2">
      <c r="B90">
        <f t="shared" ca="1" si="5"/>
        <v>287.02006828180481</v>
      </c>
      <c r="C90">
        <f t="shared" ca="1" si="3"/>
        <v>53.783568281804804</v>
      </c>
    </row>
    <row r="91" spans="2:3" x14ac:dyDescent="0.2">
      <c r="B91">
        <f t="shared" ca="1" si="5"/>
        <v>310.48962824442566</v>
      </c>
      <c r="C91">
        <f t="shared" ca="1" si="3"/>
        <v>77.253128244425653</v>
      </c>
    </row>
    <row r="92" spans="2:3" x14ac:dyDescent="0.2">
      <c r="B92">
        <f t="shared" ca="1" si="5"/>
        <v>118.6874854415632</v>
      </c>
      <c r="C92">
        <f t="shared" ca="1" si="3"/>
        <v>0</v>
      </c>
    </row>
    <row r="93" spans="2:3" x14ac:dyDescent="0.2">
      <c r="B93">
        <f t="shared" ca="1" si="5"/>
        <v>269.62246792887441</v>
      </c>
      <c r="C93">
        <f t="shared" ca="1" si="3"/>
        <v>36.385967928874408</v>
      </c>
    </row>
    <row r="94" spans="2:3" x14ac:dyDescent="0.2">
      <c r="B94">
        <f t="shared" ca="1" si="5"/>
        <v>196.09843602087204</v>
      </c>
      <c r="C94">
        <f t="shared" ca="1" si="3"/>
        <v>0</v>
      </c>
    </row>
    <row r="95" spans="2:3" x14ac:dyDescent="0.2">
      <c r="B95">
        <f t="shared" ca="1" si="5"/>
        <v>212.54429441630973</v>
      </c>
      <c r="C95">
        <f t="shared" ca="1" si="3"/>
        <v>0</v>
      </c>
    </row>
    <row r="96" spans="2:3" x14ac:dyDescent="0.2">
      <c r="B96">
        <f t="shared" ca="1" si="5"/>
        <v>279.211676591843</v>
      </c>
      <c r="C96">
        <f t="shared" ca="1" si="3"/>
        <v>45.975176591842995</v>
      </c>
    </row>
    <row r="97" spans="2:3" x14ac:dyDescent="0.2">
      <c r="B97">
        <f t="shared" ca="1" si="5"/>
        <v>190.66529168900558</v>
      </c>
      <c r="C97">
        <f t="shared" ca="1" si="3"/>
        <v>0</v>
      </c>
    </row>
    <row r="98" spans="2:3" x14ac:dyDescent="0.2">
      <c r="B98">
        <f t="shared" ca="1" si="5"/>
        <v>189.98195271740676</v>
      </c>
      <c r="C98">
        <f t="shared" ca="1" si="3"/>
        <v>0</v>
      </c>
    </row>
    <row r="99" spans="2:3" x14ac:dyDescent="0.2">
      <c r="B99">
        <f t="shared" ca="1" si="5"/>
        <v>223.95156739657449</v>
      </c>
      <c r="C99">
        <f t="shared" ca="1" si="3"/>
        <v>0</v>
      </c>
    </row>
    <row r="100" spans="2:3" x14ac:dyDescent="0.2">
      <c r="B100">
        <f t="shared" ca="1" si="5"/>
        <v>254.25514137689365</v>
      </c>
      <c r="C100">
        <f t="shared" ca="1" si="3"/>
        <v>21.01864137689364</v>
      </c>
    </row>
    <row r="101" spans="2:3" x14ac:dyDescent="0.2">
      <c r="B101">
        <f ca="1" xml:space="preserve"> $A$1 * EXP(($A$3 - 0.5 * $A$5^2) * $A$4 + $A$5 * SQRT($A$4) * _xlfn.NORM.S.INV(RAND()))</f>
        <v>186.93963626171404</v>
      </c>
      <c r="C101">
        <f t="shared" ca="1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AAPL</vt:lpstr>
      <vt:lpstr>S&amp;P500</vt:lpstr>
      <vt:lpstr>Q2</vt:lpstr>
      <vt:lpstr>Q3 (MACD)</vt:lpstr>
      <vt:lpstr>Q3,(RSI,bollinger,SO)</vt:lpstr>
      <vt:lpstr>Q4&amp;Q5(Black-Scholes)</vt:lpstr>
      <vt:lpstr>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Sameya Ali</dc:creator>
  <cp:lastModifiedBy>Sameya Ali</cp:lastModifiedBy>
  <dcterms:created xsi:type="dcterms:W3CDTF">2025-04-09T13:32:03Z</dcterms:created>
  <dcterms:modified xsi:type="dcterms:W3CDTF">2025-04-12T20:45:00Z</dcterms:modified>
</cp:coreProperties>
</file>